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dman\Documents\OneDrive - Microbial Defense Systems, LLC\Python Scripts\CitricAcidTitrations\"/>
    </mc:Choice>
  </mc:AlternateContent>
  <xr:revisionPtr revIDLastSave="12" documentId="13_ncr:1_{CDB13208-B3A1-424A-BE9D-92591E72413C}" xr6:coauthVersionLast="44" xr6:coauthVersionMax="44" xr10:uidLastSave="{CF89B31B-645C-425A-A646-DDA634065187}"/>
  <bookViews>
    <workbookView xWindow="28680" yWindow="-120" windowWidth="21840" windowHeight="13140" xr2:uid="{7C87F161-0ED2-4AF6-A7F0-54B31775560F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" i="2"/>
  <c r="G13" i="2" l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2" i="2"/>
  <c r="J4" i="2" l="1"/>
  <c r="J3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2" i="2"/>
  <c r="I2" i="2"/>
  <c r="G2" i="2"/>
  <c r="A3" i="2" l="1"/>
  <c r="G3" i="2" s="1"/>
  <c r="I3" i="2" s="1"/>
  <c r="A4" i="2" l="1"/>
  <c r="G4" i="2" l="1"/>
  <c r="I4" i="2" s="1"/>
  <c r="A5" i="2"/>
  <c r="A6" i="2" l="1"/>
  <c r="G5" i="2"/>
  <c r="I5" i="2" s="1"/>
  <c r="A7" i="2" l="1"/>
  <c r="G6" i="2"/>
  <c r="I6" i="2" s="1"/>
  <c r="A8" i="2" l="1"/>
  <c r="G7" i="2"/>
  <c r="I7" i="2" s="1"/>
  <c r="A9" i="2" l="1"/>
  <c r="G8" i="2"/>
  <c r="I8" i="2" s="1"/>
  <c r="A10" i="2" l="1"/>
  <c r="G9" i="2"/>
  <c r="I9" i="2" s="1"/>
  <c r="A11" i="2" l="1"/>
  <c r="G10" i="2"/>
  <c r="I10" i="2" s="1"/>
  <c r="A12" i="2" l="1"/>
  <c r="G11" i="2"/>
  <c r="I11" i="2" s="1"/>
  <c r="A13" i="2" l="1"/>
  <c r="G12" i="2"/>
  <c r="I12" i="2" s="1"/>
  <c r="A14" i="2" l="1"/>
  <c r="I13" i="2"/>
  <c r="A15" i="2" l="1"/>
  <c r="G14" i="2"/>
  <c r="I14" i="2" s="1"/>
  <c r="A16" i="2" l="1"/>
  <c r="G15" i="2"/>
  <c r="I15" i="2" s="1"/>
  <c r="A17" i="2" l="1"/>
  <c r="G16" i="2"/>
  <c r="I16" i="2" s="1"/>
  <c r="A18" i="2" l="1"/>
  <c r="G17" i="2"/>
  <c r="I17" i="2" s="1"/>
  <c r="A19" i="2" l="1"/>
  <c r="G18" i="2"/>
  <c r="I18" i="2" s="1"/>
  <c r="A20" i="2" l="1"/>
  <c r="G19" i="2"/>
  <c r="I19" i="2" s="1"/>
  <c r="A21" i="2" l="1"/>
  <c r="G20" i="2"/>
  <c r="I20" i="2" s="1"/>
  <c r="A22" i="2" l="1"/>
  <c r="G21" i="2"/>
  <c r="I21" i="2" s="1"/>
  <c r="A23" i="2" l="1"/>
  <c r="G22" i="2"/>
  <c r="I22" i="2" s="1"/>
  <c r="A24" i="2" l="1"/>
  <c r="G23" i="2"/>
  <c r="I23" i="2" s="1"/>
  <c r="A25" i="2" l="1"/>
  <c r="G24" i="2"/>
  <c r="I24" i="2" s="1"/>
  <c r="A26" i="2" l="1"/>
  <c r="G25" i="2"/>
  <c r="I25" i="2" s="1"/>
  <c r="A27" i="2" l="1"/>
  <c r="G26" i="2"/>
  <c r="I26" i="2" s="1"/>
  <c r="A28" i="2" l="1"/>
  <c r="G27" i="2"/>
  <c r="I27" i="2" s="1"/>
  <c r="A29" i="2" l="1"/>
  <c r="G28" i="2"/>
  <c r="I28" i="2" s="1"/>
  <c r="A30" i="2" l="1"/>
  <c r="G29" i="2"/>
  <c r="I29" i="2" s="1"/>
  <c r="A31" i="2" l="1"/>
  <c r="G30" i="2"/>
  <c r="I30" i="2" s="1"/>
  <c r="A32" i="2" l="1"/>
  <c r="G31" i="2"/>
  <c r="I31" i="2" s="1"/>
  <c r="A33" i="2" l="1"/>
  <c r="G32" i="2"/>
  <c r="I32" i="2" s="1"/>
  <c r="A34" i="2" l="1"/>
  <c r="G33" i="2"/>
  <c r="I33" i="2" s="1"/>
  <c r="A35" i="2" l="1"/>
  <c r="G34" i="2"/>
  <c r="I34" i="2" s="1"/>
  <c r="A36" i="2" l="1"/>
  <c r="G36" i="2" s="1"/>
  <c r="I36" i="2" s="1"/>
  <c r="G35" i="2"/>
  <c r="I35" i="2" s="1"/>
</calcChain>
</file>

<file path=xl/sharedStrings.xml><?xml version="1.0" encoding="utf-8"?>
<sst xmlns="http://schemas.openxmlformats.org/spreadsheetml/2006/main" count="17" uniqueCount="16">
  <si>
    <t xml:space="preserve">SC </t>
  </si>
  <si>
    <t>Vol</t>
  </si>
  <si>
    <t>[SC] mol/L</t>
  </si>
  <si>
    <t>Vol_i</t>
  </si>
  <si>
    <t>L</t>
  </si>
  <si>
    <t>g</t>
  </si>
  <si>
    <t>citrate1</t>
  </si>
  <si>
    <t>citrate2</t>
  </si>
  <si>
    <t>Alpha1</t>
  </si>
  <si>
    <t>Alpha2</t>
  </si>
  <si>
    <t>Calcium1</t>
  </si>
  <si>
    <t>[Ca2+] mol/L</t>
  </si>
  <si>
    <t>Ca2+</t>
  </si>
  <si>
    <t>% Ca Bound</t>
  </si>
  <si>
    <t>HClconc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</si>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</sst>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Sheet2!$A$2:$A$36</c:f>
              <c:numCache>
                <c:formatCode>General</c:formatCode>
                <c:ptCount val="35"/>
                <c:pt idx="0">
                  <c:v>0.1</c:v>
                </c:pt>
                <c:pt idx="1">
                  <c:v>0.10010000000000001</c:v>
                </c:pt>
                <c:pt idx="2">
                  <c:v>0.10020000000000001</c:v>
                </c:pt>
                <c:pt idx="3">
                  <c:v>0.10030000000000001</c:v>
                </c:pt>
                <c:pt idx="4">
                  <c:v>0.10040000000000002</c:v>
                </c:pt>
                <c:pt idx="5">
                  <c:v>0.10050000000000002</c:v>
                </c:pt>
                <c:pt idx="6">
                  <c:v>0.10060000000000002</c:v>
                </c:pt>
                <c:pt idx="7">
                  <c:v>0.10070000000000003</c:v>
                </c:pt>
                <c:pt idx="8">
                  <c:v>0.10080000000000003</c:v>
                </c:pt>
                <c:pt idx="9">
                  <c:v>0.10090000000000003</c:v>
                </c:pt>
                <c:pt idx="10">
                  <c:v>0.10100000000000003</c:v>
                </c:pt>
                <c:pt idx="11">
                  <c:v>0.10110000000000004</c:v>
                </c:pt>
                <c:pt idx="12">
                  <c:v>0.10120000000000004</c:v>
                </c:pt>
                <c:pt idx="13">
                  <c:v>0.10130000000000004</c:v>
                </c:pt>
                <c:pt idx="14">
                  <c:v>0.10140000000000005</c:v>
                </c:pt>
                <c:pt idx="15">
                  <c:v>0.10150000000000005</c:v>
                </c:pt>
                <c:pt idx="16">
                  <c:v>0.10160000000000005</c:v>
                </c:pt>
                <c:pt idx="17">
                  <c:v>0.10170000000000005</c:v>
                </c:pt>
                <c:pt idx="18">
                  <c:v>0.10180000000000006</c:v>
                </c:pt>
                <c:pt idx="19">
                  <c:v>0.10190000000000006</c:v>
                </c:pt>
                <c:pt idx="20">
                  <c:v>0.10200000000000006</c:v>
                </c:pt>
                <c:pt idx="21">
                  <c:v>0.10210000000000007</c:v>
                </c:pt>
                <c:pt idx="22">
                  <c:v>0.10220000000000007</c:v>
                </c:pt>
                <c:pt idx="23">
                  <c:v>0.10230000000000007</c:v>
                </c:pt>
                <c:pt idx="24">
                  <c:v>0.10240000000000007</c:v>
                </c:pt>
                <c:pt idx="25">
                  <c:v>0.10250000000000008</c:v>
                </c:pt>
                <c:pt idx="26">
                  <c:v>0.10260000000000008</c:v>
                </c:pt>
                <c:pt idx="27">
                  <c:v>0.10270000000000008</c:v>
                </c:pt>
                <c:pt idx="28">
                  <c:v>0.10280000000000009</c:v>
                </c:pt>
                <c:pt idx="29">
                  <c:v>0.10290000000000009</c:v>
                </c:pt>
                <c:pt idx="30">
                  <c:v>0.10300000000000009</c:v>
                </c:pt>
                <c:pt idx="31">
                  <c:v>0.10310000000000009</c:v>
                </c:pt>
                <c:pt idx="32">
                  <c:v>0.1032000000000001</c:v>
                </c:pt>
                <c:pt idx="33">
                  <c:v>0.1033000000000001</c:v>
                </c:pt>
                <c:pt idx="34">
                  <c:v>0.1034000000000001</c:v>
                </c:pt>
              </c:numCache>
            </c:numRef>
          </c:xVal>
          <c:yVal>
            <c:numRef>
              <c:f>Sheet2!$C$2:$C$36</c:f>
              <c:numCache>
                <c:formatCode>General</c:formatCode>
                <c:ptCount val="35"/>
                <c:pt idx="0">
                  <c:v>10.029999999999999</c:v>
                </c:pt>
                <c:pt idx="1">
                  <c:v>3.12</c:v>
                </c:pt>
                <c:pt idx="2">
                  <c:v>2.79</c:v>
                </c:pt>
                <c:pt idx="3">
                  <c:v>2.6</c:v>
                </c:pt>
                <c:pt idx="4">
                  <c:v>2.4700000000000002</c:v>
                </c:pt>
                <c:pt idx="5">
                  <c:v>2.37</c:v>
                </c:pt>
                <c:pt idx="6">
                  <c:v>2.29</c:v>
                </c:pt>
                <c:pt idx="7">
                  <c:v>2.2200000000000002</c:v>
                </c:pt>
                <c:pt idx="8">
                  <c:v>2.17</c:v>
                </c:pt>
                <c:pt idx="9">
                  <c:v>2.11</c:v>
                </c:pt>
                <c:pt idx="10">
                  <c:v>2.0699999999999998</c:v>
                </c:pt>
                <c:pt idx="11">
                  <c:v>2.0299999999999998</c:v>
                </c:pt>
                <c:pt idx="12">
                  <c:v>1.99</c:v>
                </c:pt>
                <c:pt idx="13">
                  <c:v>1.96</c:v>
                </c:pt>
                <c:pt idx="14">
                  <c:v>1.93</c:v>
                </c:pt>
                <c:pt idx="15">
                  <c:v>1.9</c:v>
                </c:pt>
                <c:pt idx="16">
                  <c:v>1.87</c:v>
                </c:pt>
                <c:pt idx="17">
                  <c:v>1.85</c:v>
                </c:pt>
                <c:pt idx="18">
                  <c:v>1.83</c:v>
                </c:pt>
                <c:pt idx="19">
                  <c:v>1.8</c:v>
                </c:pt>
                <c:pt idx="20">
                  <c:v>1.78</c:v>
                </c:pt>
                <c:pt idx="21">
                  <c:v>1.76</c:v>
                </c:pt>
                <c:pt idx="22">
                  <c:v>1.74</c:v>
                </c:pt>
                <c:pt idx="23">
                  <c:v>1.72</c:v>
                </c:pt>
                <c:pt idx="24">
                  <c:v>1.69</c:v>
                </c:pt>
                <c:pt idx="25">
                  <c:v>1.67</c:v>
                </c:pt>
                <c:pt idx="26">
                  <c:v>1.65</c:v>
                </c:pt>
                <c:pt idx="27">
                  <c:v>1.63</c:v>
                </c:pt>
                <c:pt idx="28">
                  <c:v>1.61</c:v>
                </c:pt>
                <c:pt idx="29">
                  <c:v>1.6</c:v>
                </c:pt>
                <c:pt idx="30">
                  <c:v>1.59</c:v>
                </c:pt>
                <c:pt idx="31">
                  <c:v>1.57</c:v>
                </c:pt>
                <c:pt idx="32">
                  <c:v>1.56</c:v>
                </c:pt>
                <c:pt idx="33">
                  <c:v>1.54</c:v>
                </c:pt>
                <c:pt idx="34">
                  <c:v>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8-46F0-8134-9B5C22531945}"/>
            </c:ext>
          </c:extLst>
        </c:ser>
        <c:ser>
          <c:idx val="1"/>
          <c:order val="1"/>
          <c:tx>
            <c:v>SC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Sheet2!$A$2:$A$36</c:f>
              <c:numCache>
                <c:formatCode>General</c:formatCode>
                <c:ptCount val="35"/>
                <c:pt idx="0">
                  <c:v>0.1</c:v>
                </c:pt>
                <c:pt idx="1">
                  <c:v>0.10010000000000001</c:v>
                </c:pt>
                <c:pt idx="2">
                  <c:v>0.10020000000000001</c:v>
                </c:pt>
                <c:pt idx="3">
                  <c:v>0.10030000000000001</c:v>
                </c:pt>
                <c:pt idx="4">
                  <c:v>0.10040000000000002</c:v>
                </c:pt>
                <c:pt idx="5">
                  <c:v>0.10050000000000002</c:v>
                </c:pt>
                <c:pt idx="6">
                  <c:v>0.10060000000000002</c:v>
                </c:pt>
                <c:pt idx="7">
                  <c:v>0.10070000000000003</c:v>
                </c:pt>
                <c:pt idx="8">
                  <c:v>0.10080000000000003</c:v>
                </c:pt>
                <c:pt idx="9">
                  <c:v>0.10090000000000003</c:v>
                </c:pt>
                <c:pt idx="10">
                  <c:v>0.10100000000000003</c:v>
                </c:pt>
                <c:pt idx="11">
                  <c:v>0.10110000000000004</c:v>
                </c:pt>
                <c:pt idx="12">
                  <c:v>0.10120000000000004</c:v>
                </c:pt>
                <c:pt idx="13">
                  <c:v>0.10130000000000004</c:v>
                </c:pt>
                <c:pt idx="14">
                  <c:v>0.10140000000000005</c:v>
                </c:pt>
                <c:pt idx="15">
                  <c:v>0.10150000000000005</c:v>
                </c:pt>
                <c:pt idx="16">
                  <c:v>0.10160000000000005</c:v>
                </c:pt>
                <c:pt idx="17">
                  <c:v>0.10170000000000005</c:v>
                </c:pt>
                <c:pt idx="18">
                  <c:v>0.10180000000000006</c:v>
                </c:pt>
                <c:pt idx="19">
                  <c:v>0.10190000000000006</c:v>
                </c:pt>
                <c:pt idx="20">
                  <c:v>0.10200000000000006</c:v>
                </c:pt>
                <c:pt idx="21">
                  <c:v>0.10210000000000007</c:v>
                </c:pt>
                <c:pt idx="22">
                  <c:v>0.10220000000000007</c:v>
                </c:pt>
                <c:pt idx="23">
                  <c:v>0.10230000000000007</c:v>
                </c:pt>
                <c:pt idx="24">
                  <c:v>0.10240000000000007</c:v>
                </c:pt>
                <c:pt idx="25">
                  <c:v>0.10250000000000008</c:v>
                </c:pt>
                <c:pt idx="26">
                  <c:v>0.10260000000000008</c:v>
                </c:pt>
                <c:pt idx="27">
                  <c:v>0.10270000000000008</c:v>
                </c:pt>
                <c:pt idx="28">
                  <c:v>0.10280000000000009</c:v>
                </c:pt>
                <c:pt idx="29">
                  <c:v>0.10290000000000009</c:v>
                </c:pt>
                <c:pt idx="30">
                  <c:v>0.10300000000000009</c:v>
                </c:pt>
                <c:pt idx="31">
                  <c:v>0.10310000000000009</c:v>
                </c:pt>
                <c:pt idx="32">
                  <c:v>0.1032000000000001</c:v>
                </c:pt>
                <c:pt idx="33">
                  <c:v>0.1033000000000001</c:v>
                </c:pt>
                <c:pt idx="34">
                  <c:v>0.1034000000000001</c:v>
                </c:pt>
              </c:numCache>
            </c:numRef>
          </c:xVal>
          <c:yVal>
            <c:numRef>
              <c:f>Sheet2!$D$2:$D$36</c:f>
              <c:numCache>
                <c:formatCode>General</c:formatCode>
                <c:ptCount val="35"/>
                <c:pt idx="0">
                  <c:v>9.98</c:v>
                </c:pt>
                <c:pt idx="1">
                  <c:v>7.12</c:v>
                </c:pt>
                <c:pt idx="2">
                  <c:v>6.82</c:v>
                </c:pt>
                <c:pt idx="3">
                  <c:v>6.62</c:v>
                </c:pt>
                <c:pt idx="4">
                  <c:v>6.46</c:v>
                </c:pt>
                <c:pt idx="5">
                  <c:v>6.34</c:v>
                </c:pt>
                <c:pt idx="6">
                  <c:v>6.14</c:v>
                </c:pt>
                <c:pt idx="7">
                  <c:v>6.05</c:v>
                </c:pt>
                <c:pt idx="8">
                  <c:v>5.97</c:v>
                </c:pt>
                <c:pt idx="9">
                  <c:v>5.89</c:v>
                </c:pt>
                <c:pt idx="10">
                  <c:v>5.82</c:v>
                </c:pt>
                <c:pt idx="11">
                  <c:v>5.75</c:v>
                </c:pt>
                <c:pt idx="12">
                  <c:v>5.68</c:v>
                </c:pt>
                <c:pt idx="13">
                  <c:v>5.61</c:v>
                </c:pt>
                <c:pt idx="14">
                  <c:v>5.53</c:v>
                </c:pt>
                <c:pt idx="15">
                  <c:v>5.47</c:v>
                </c:pt>
                <c:pt idx="16">
                  <c:v>5.39</c:v>
                </c:pt>
                <c:pt idx="17">
                  <c:v>5.32</c:v>
                </c:pt>
                <c:pt idx="18">
                  <c:v>5.25</c:v>
                </c:pt>
                <c:pt idx="19">
                  <c:v>5.18</c:v>
                </c:pt>
                <c:pt idx="20">
                  <c:v>5.1100000000000003</c:v>
                </c:pt>
                <c:pt idx="21">
                  <c:v>5.04</c:v>
                </c:pt>
                <c:pt idx="22">
                  <c:v>4.97</c:v>
                </c:pt>
                <c:pt idx="23">
                  <c:v>4.9000000000000004</c:v>
                </c:pt>
                <c:pt idx="24">
                  <c:v>4.84</c:v>
                </c:pt>
                <c:pt idx="25">
                  <c:v>4.7699999999999996</c:v>
                </c:pt>
                <c:pt idx="26">
                  <c:v>4.7</c:v>
                </c:pt>
                <c:pt idx="27">
                  <c:v>4.6399999999999997</c:v>
                </c:pt>
                <c:pt idx="28">
                  <c:v>4.57</c:v>
                </c:pt>
                <c:pt idx="29">
                  <c:v>4.51</c:v>
                </c:pt>
                <c:pt idx="30">
                  <c:v>4.4400000000000004</c:v>
                </c:pt>
                <c:pt idx="31">
                  <c:v>4.38</c:v>
                </c:pt>
                <c:pt idx="32">
                  <c:v>4.32</c:v>
                </c:pt>
                <c:pt idx="33">
                  <c:v>4.25</c:v>
                </c:pt>
                <c:pt idx="34">
                  <c:v>4.18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A8-46F0-8134-9B5C22531945}"/>
            </c:ext>
          </c:extLst>
        </c:ser>
        <c:ser>
          <c:idx val="2"/>
          <c:order val="2"/>
          <c:tx>
            <c:v>Calcium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Sheet2!$A$2:$A$36</c:f>
              <c:numCache>
                <c:formatCode>General</c:formatCode>
                <c:ptCount val="35"/>
                <c:pt idx="0">
                  <c:v>0.1</c:v>
                </c:pt>
                <c:pt idx="1">
                  <c:v>0.10010000000000001</c:v>
                </c:pt>
                <c:pt idx="2">
                  <c:v>0.10020000000000001</c:v>
                </c:pt>
                <c:pt idx="3">
                  <c:v>0.10030000000000001</c:v>
                </c:pt>
                <c:pt idx="4">
                  <c:v>0.10040000000000002</c:v>
                </c:pt>
                <c:pt idx="5">
                  <c:v>0.10050000000000002</c:v>
                </c:pt>
                <c:pt idx="6">
                  <c:v>0.10060000000000002</c:v>
                </c:pt>
                <c:pt idx="7">
                  <c:v>0.10070000000000003</c:v>
                </c:pt>
                <c:pt idx="8">
                  <c:v>0.10080000000000003</c:v>
                </c:pt>
                <c:pt idx="9">
                  <c:v>0.10090000000000003</c:v>
                </c:pt>
                <c:pt idx="10">
                  <c:v>0.10100000000000003</c:v>
                </c:pt>
                <c:pt idx="11">
                  <c:v>0.10110000000000004</c:v>
                </c:pt>
                <c:pt idx="12">
                  <c:v>0.10120000000000004</c:v>
                </c:pt>
                <c:pt idx="13">
                  <c:v>0.10130000000000004</c:v>
                </c:pt>
                <c:pt idx="14">
                  <c:v>0.10140000000000005</c:v>
                </c:pt>
                <c:pt idx="15">
                  <c:v>0.10150000000000005</c:v>
                </c:pt>
                <c:pt idx="16">
                  <c:v>0.10160000000000005</c:v>
                </c:pt>
                <c:pt idx="17">
                  <c:v>0.10170000000000005</c:v>
                </c:pt>
                <c:pt idx="18">
                  <c:v>0.10180000000000006</c:v>
                </c:pt>
                <c:pt idx="19">
                  <c:v>0.10190000000000006</c:v>
                </c:pt>
                <c:pt idx="20">
                  <c:v>0.10200000000000006</c:v>
                </c:pt>
                <c:pt idx="21">
                  <c:v>0.10210000000000007</c:v>
                </c:pt>
                <c:pt idx="22">
                  <c:v>0.10220000000000007</c:v>
                </c:pt>
                <c:pt idx="23">
                  <c:v>0.10230000000000007</c:v>
                </c:pt>
                <c:pt idx="24">
                  <c:v>0.10240000000000007</c:v>
                </c:pt>
                <c:pt idx="25">
                  <c:v>0.10250000000000008</c:v>
                </c:pt>
                <c:pt idx="26">
                  <c:v>0.10260000000000008</c:v>
                </c:pt>
                <c:pt idx="27">
                  <c:v>0.10270000000000008</c:v>
                </c:pt>
                <c:pt idx="28">
                  <c:v>0.10280000000000009</c:v>
                </c:pt>
                <c:pt idx="29">
                  <c:v>0.10290000000000009</c:v>
                </c:pt>
                <c:pt idx="30">
                  <c:v>0.10300000000000009</c:v>
                </c:pt>
                <c:pt idx="31">
                  <c:v>0.10310000000000009</c:v>
                </c:pt>
                <c:pt idx="32">
                  <c:v>0.1032000000000001</c:v>
                </c:pt>
                <c:pt idx="33">
                  <c:v>0.1033000000000001</c:v>
                </c:pt>
                <c:pt idx="34">
                  <c:v>0.1034000000000001</c:v>
                </c:pt>
              </c:numCache>
            </c:numRef>
          </c:xVal>
          <c:yVal>
            <c:numRef>
              <c:f>Sheet2!$F$2:$F$36</c:f>
              <c:numCache>
                <c:formatCode>General</c:formatCode>
                <c:ptCount val="35"/>
                <c:pt idx="0">
                  <c:v>10.039999999999999</c:v>
                </c:pt>
                <c:pt idx="1">
                  <c:v>7.14</c:v>
                </c:pt>
                <c:pt idx="2">
                  <c:v>6.77</c:v>
                </c:pt>
                <c:pt idx="3">
                  <c:v>6.55</c:v>
                </c:pt>
                <c:pt idx="4">
                  <c:v>6.39</c:v>
                </c:pt>
                <c:pt idx="5">
                  <c:v>6.25</c:v>
                </c:pt>
                <c:pt idx="6">
                  <c:v>6.14</c:v>
                </c:pt>
                <c:pt idx="7">
                  <c:v>6.03</c:v>
                </c:pt>
                <c:pt idx="8">
                  <c:v>5.93</c:v>
                </c:pt>
                <c:pt idx="9">
                  <c:v>5.84</c:v>
                </c:pt>
                <c:pt idx="10">
                  <c:v>5.75</c:v>
                </c:pt>
                <c:pt idx="11">
                  <c:v>5.66</c:v>
                </c:pt>
                <c:pt idx="12">
                  <c:v>5.55</c:v>
                </c:pt>
                <c:pt idx="13">
                  <c:v>5.41</c:v>
                </c:pt>
                <c:pt idx="14">
                  <c:v>5.33</c:v>
                </c:pt>
                <c:pt idx="15">
                  <c:v>5.25</c:v>
                </c:pt>
                <c:pt idx="16">
                  <c:v>5.17</c:v>
                </c:pt>
                <c:pt idx="17">
                  <c:v>5.09</c:v>
                </c:pt>
                <c:pt idx="18">
                  <c:v>5.0199999999999996</c:v>
                </c:pt>
                <c:pt idx="19">
                  <c:v>4.95</c:v>
                </c:pt>
                <c:pt idx="20">
                  <c:v>4.88</c:v>
                </c:pt>
                <c:pt idx="21">
                  <c:v>4.8099999999999996</c:v>
                </c:pt>
                <c:pt idx="22">
                  <c:v>4.74</c:v>
                </c:pt>
                <c:pt idx="23">
                  <c:v>4.68</c:v>
                </c:pt>
                <c:pt idx="24">
                  <c:v>4.62</c:v>
                </c:pt>
                <c:pt idx="25">
                  <c:v>4.5599999999999996</c:v>
                </c:pt>
                <c:pt idx="26">
                  <c:v>4.49</c:v>
                </c:pt>
                <c:pt idx="27">
                  <c:v>4.4400000000000004</c:v>
                </c:pt>
                <c:pt idx="28">
                  <c:v>4.38</c:v>
                </c:pt>
                <c:pt idx="29">
                  <c:v>4.32</c:v>
                </c:pt>
                <c:pt idx="30">
                  <c:v>4.26</c:v>
                </c:pt>
                <c:pt idx="31">
                  <c:v>4.2</c:v>
                </c:pt>
                <c:pt idx="32">
                  <c:v>4.1399999999999997</c:v>
                </c:pt>
                <c:pt idx="33">
                  <c:v>4.08</c:v>
                </c:pt>
                <c:pt idx="34">
                  <c:v>4.0199999999999996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6-46AB-80C8-B44A6AD5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268047"/>
        <c:axId val="1319209263"/>
      </c:scatterChart>
      <c:valAx>
        <c:axId val="147826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(L)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209263"/>
        <c:crosses val="autoZero"/>
        <c:crossBetween val="midCat"/>
      </c:valAx>
      <c:valAx>
        <c:axId val="131920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6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Alpha1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Sheet2!$D$2:$D$36</c:f>
              <c:numCache>
                <c:formatCode>General</c:formatCode>
                <c:ptCount val="35"/>
                <c:pt idx="0">
                  <c:v>9.98</c:v>
                </c:pt>
                <c:pt idx="1">
                  <c:v>7.12</c:v>
                </c:pt>
                <c:pt idx="2">
                  <c:v>6.82</c:v>
                </c:pt>
                <c:pt idx="3">
                  <c:v>6.62</c:v>
                </c:pt>
                <c:pt idx="4">
                  <c:v>6.46</c:v>
                </c:pt>
                <c:pt idx="5">
                  <c:v>6.34</c:v>
                </c:pt>
                <c:pt idx="6">
                  <c:v>6.14</c:v>
                </c:pt>
                <c:pt idx="7">
                  <c:v>6.05</c:v>
                </c:pt>
                <c:pt idx="8">
                  <c:v>5.97</c:v>
                </c:pt>
                <c:pt idx="9">
                  <c:v>5.89</c:v>
                </c:pt>
                <c:pt idx="10">
                  <c:v>5.82</c:v>
                </c:pt>
                <c:pt idx="11">
                  <c:v>5.75</c:v>
                </c:pt>
                <c:pt idx="12">
                  <c:v>5.68</c:v>
                </c:pt>
                <c:pt idx="13">
                  <c:v>5.61</c:v>
                </c:pt>
                <c:pt idx="14">
                  <c:v>5.53</c:v>
                </c:pt>
                <c:pt idx="15">
                  <c:v>5.47</c:v>
                </c:pt>
                <c:pt idx="16">
                  <c:v>5.39</c:v>
                </c:pt>
                <c:pt idx="17">
                  <c:v>5.32</c:v>
                </c:pt>
                <c:pt idx="18">
                  <c:v>5.25</c:v>
                </c:pt>
                <c:pt idx="19">
                  <c:v>5.18</c:v>
                </c:pt>
                <c:pt idx="20">
                  <c:v>5.1100000000000003</c:v>
                </c:pt>
                <c:pt idx="21">
                  <c:v>5.04</c:v>
                </c:pt>
                <c:pt idx="22">
                  <c:v>4.97</c:v>
                </c:pt>
                <c:pt idx="23">
                  <c:v>4.9000000000000004</c:v>
                </c:pt>
                <c:pt idx="24">
                  <c:v>4.84</c:v>
                </c:pt>
                <c:pt idx="25">
                  <c:v>4.7699999999999996</c:v>
                </c:pt>
                <c:pt idx="26">
                  <c:v>4.7</c:v>
                </c:pt>
                <c:pt idx="27">
                  <c:v>4.6399999999999997</c:v>
                </c:pt>
                <c:pt idx="28">
                  <c:v>4.57</c:v>
                </c:pt>
                <c:pt idx="29">
                  <c:v>4.51</c:v>
                </c:pt>
                <c:pt idx="30">
                  <c:v>4.4400000000000004</c:v>
                </c:pt>
                <c:pt idx="31">
                  <c:v>4.38</c:v>
                </c:pt>
                <c:pt idx="32">
                  <c:v>4.32</c:v>
                </c:pt>
                <c:pt idx="33">
                  <c:v>4.25</c:v>
                </c:pt>
                <c:pt idx="34">
                  <c:v>4.18</c:v>
                </c:pt>
              </c:numCache>
            </c:numRef>
          </c:xVal>
          <c:yVal>
            <c:numRef>
              <c:f>Sheet2!$I$2:$I$36</c:f>
              <c:numCache>
                <c:formatCode>0.00</c:formatCode>
                <c:ptCount val="35"/>
                <c:pt idx="0">
                  <c:v>-1.8985496665177583E-10</c:v>
                </c:pt>
                <c:pt idx="1">
                  <c:v>1.2658641179401965E-2</c:v>
                </c:pt>
                <c:pt idx="2">
                  <c:v>2.7090912441527122E-2</c:v>
                </c:pt>
                <c:pt idx="3">
                  <c:v>4.2000639205233059E-2</c:v>
                </c:pt>
                <c:pt idx="4">
                  <c:v>5.6713403778303084E-2</c:v>
                </c:pt>
                <c:pt idx="5">
                  <c:v>7.1468713992897559E-2</c:v>
                </c:pt>
                <c:pt idx="6">
                  <c:v>8.6006856425451389E-2</c:v>
                </c:pt>
                <c:pt idx="7">
                  <c:v>0.101149018431065</c:v>
                </c:pt>
                <c:pt idx="8">
                  <c:v>0.11360256553143701</c:v>
                </c:pt>
                <c:pt idx="9">
                  <c:v>0.13056161966406668</c:v>
                </c:pt>
                <c:pt idx="10">
                  <c:v>0.14329814911054004</c:v>
                </c:pt>
                <c:pt idx="11">
                  <c:v>0.15727686301830066</c:v>
                </c:pt>
                <c:pt idx="12">
                  <c:v>0.1726188725082359</c:v>
                </c:pt>
                <c:pt idx="13">
                  <c:v>0.18514357770689063</c:v>
                </c:pt>
                <c:pt idx="14">
                  <c:v>0.19857533101257402</c:v>
                </c:pt>
                <c:pt idx="15">
                  <c:v>0.21298331303031701</c:v>
                </c:pt>
                <c:pt idx="16">
                  <c:v>0.22843307029602669</c:v>
                </c:pt>
                <c:pt idx="17">
                  <c:v>0.23942539553196007</c:v>
                </c:pt>
                <c:pt idx="18">
                  <c:v>0.25094530580459701</c:v>
                </c:pt>
                <c:pt idx="19">
                  <c:v>0.26914700155384907</c:v>
                </c:pt>
                <c:pt idx="20">
                  <c:v>0.2820937298777742</c:v>
                </c:pt>
                <c:pt idx="21">
                  <c:v>0.29566111132405398</c:v>
                </c:pt>
                <c:pt idx="22">
                  <c:v>0.30987856249472534</c:v>
                </c:pt>
                <c:pt idx="23">
                  <c:v>0.32477683638023719</c:v>
                </c:pt>
                <c:pt idx="24">
                  <c:v>0.34832835958464298</c:v>
                </c:pt>
                <c:pt idx="25">
                  <c:v>0.36506920464344023</c:v>
                </c:pt>
                <c:pt idx="26">
                  <c:v>0.38261022011988416</c:v>
                </c:pt>
                <c:pt idx="27">
                  <c:v>0.40099805956346446</c:v>
                </c:pt>
                <c:pt idx="28">
                  <c:v>0.42025520660159438</c:v>
                </c:pt>
                <c:pt idx="29">
                  <c:v>0.43040488377848823</c:v>
                </c:pt>
                <c:pt idx="30">
                  <c:v>0.44077786551464954</c:v>
                </c:pt>
                <c:pt idx="31">
                  <c:v>0.46193614429730256</c:v>
                </c:pt>
                <c:pt idx="32">
                  <c:v>0.47306494494775608</c:v>
                </c:pt>
                <c:pt idx="33">
                  <c:v>0.49573448597891812</c:v>
                </c:pt>
                <c:pt idx="34">
                  <c:v>0.50762573145832324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0-4A79-A64F-11704E122BB9}"/>
            </c:ext>
          </c:extLst>
        </c:ser>
        <c:ser>
          <c:idx val="1"/>
          <c:order val="1"/>
          <c:tx>
            <c:v>Alpha2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Sheet2!$E$2:$E$36</c:f>
              <c:numCache>
                <c:formatCode>General</c:formatCode>
                <c:ptCount val="35"/>
                <c:pt idx="0">
                  <c:v>9.9700000000000006</c:v>
                </c:pt>
                <c:pt idx="1">
                  <c:v>7.2</c:v>
                </c:pt>
                <c:pt idx="2">
                  <c:v>6.84</c:v>
                </c:pt>
                <c:pt idx="3">
                  <c:v>6.63</c:v>
                </c:pt>
                <c:pt idx="4">
                  <c:v>6.48</c:v>
                </c:pt>
                <c:pt idx="5">
                  <c:v>6.36</c:v>
                </c:pt>
                <c:pt idx="6">
                  <c:v>6.24</c:v>
                </c:pt>
                <c:pt idx="7">
                  <c:v>6.15</c:v>
                </c:pt>
                <c:pt idx="8">
                  <c:v>6.06</c:v>
                </c:pt>
                <c:pt idx="9">
                  <c:v>5.98</c:v>
                </c:pt>
                <c:pt idx="10">
                  <c:v>5.91</c:v>
                </c:pt>
                <c:pt idx="11">
                  <c:v>5.83</c:v>
                </c:pt>
                <c:pt idx="12">
                  <c:v>5.76</c:v>
                </c:pt>
                <c:pt idx="13">
                  <c:v>5.69</c:v>
                </c:pt>
                <c:pt idx="14">
                  <c:v>5.62</c:v>
                </c:pt>
                <c:pt idx="15">
                  <c:v>5.55</c:v>
                </c:pt>
                <c:pt idx="16">
                  <c:v>5.48</c:v>
                </c:pt>
                <c:pt idx="17">
                  <c:v>5.41</c:v>
                </c:pt>
                <c:pt idx="18">
                  <c:v>5.34</c:v>
                </c:pt>
                <c:pt idx="19">
                  <c:v>5.27</c:v>
                </c:pt>
                <c:pt idx="20">
                  <c:v>5.2</c:v>
                </c:pt>
                <c:pt idx="21">
                  <c:v>5.12</c:v>
                </c:pt>
                <c:pt idx="22">
                  <c:v>5.0599999999999996</c:v>
                </c:pt>
                <c:pt idx="23">
                  <c:v>4.99</c:v>
                </c:pt>
                <c:pt idx="24">
                  <c:v>4.92</c:v>
                </c:pt>
                <c:pt idx="25">
                  <c:v>4.8499999999999996</c:v>
                </c:pt>
                <c:pt idx="26">
                  <c:v>4.78</c:v>
                </c:pt>
                <c:pt idx="27">
                  <c:v>4.72</c:v>
                </c:pt>
                <c:pt idx="28">
                  <c:v>4.66</c:v>
                </c:pt>
                <c:pt idx="29">
                  <c:v>4.59</c:v>
                </c:pt>
                <c:pt idx="30">
                  <c:v>4.5199999999999996</c:v>
                </c:pt>
                <c:pt idx="31">
                  <c:v>4.46</c:v>
                </c:pt>
                <c:pt idx="32">
                  <c:v>4.3899999999999997</c:v>
                </c:pt>
                <c:pt idx="33">
                  <c:v>4.33</c:v>
                </c:pt>
                <c:pt idx="34">
                  <c:v>4.26</c:v>
                </c:pt>
              </c:numCache>
            </c:numRef>
          </c:xVal>
          <c:yVal>
            <c:numRef>
              <c:f>Sheet2!$J$2:$J$36</c:f>
              <c:numCache>
                <c:formatCode>0.00</c:formatCode>
                <c:ptCount val="35"/>
                <c:pt idx="0">
                  <c:v>-2.3052005558947693E-10</c:v>
                </c:pt>
                <c:pt idx="1">
                  <c:v>1.2658854164906015E-2</c:v>
                </c:pt>
                <c:pt idx="2">
                  <c:v>2.7091026243089716E-2</c:v>
                </c:pt>
                <c:pt idx="3">
                  <c:v>4.2000730516140644E-2</c:v>
                </c:pt>
                <c:pt idx="4">
                  <c:v>5.671366500298957E-2</c:v>
                </c:pt>
                <c:pt idx="5">
                  <c:v>7.146905869709004E-2</c:v>
                </c:pt>
                <c:pt idx="6">
                  <c:v>8.600935544181583E-2</c:v>
                </c:pt>
                <c:pt idx="7">
                  <c:v>0.10115209594898097</c:v>
                </c:pt>
                <c:pt idx="8">
                  <c:v>0.1136059360134864</c:v>
                </c:pt>
                <c:pt idx="9">
                  <c:v>0.13056567589481247</c:v>
                </c:pt>
                <c:pt idx="10">
                  <c:v>0.14330291948927279</c:v>
                </c:pt>
                <c:pt idx="11">
                  <c:v>0.15728190576465581</c:v>
                </c:pt>
                <c:pt idx="12">
                  <c:v>0.17262480307884639</c:v>
                </c:pt>
                <c:pt idx="13">
                  <c:v>0.18515055240499093</c:v>
                </c:pt>
                <c:pt idx="14">
                  <c:v>0.19858466934739763</c:v>
                </c:pt>
                <c:pt idx="15">
                  <c:v>0.21299295980224259</c:v>
                </c:pt>
                <c:pt idx="16">
                  <c:v>0.22844598621150525</c:v>
                </c:pt>
                <c:pt idx="17">
                  <c:v>0.23944058534537868</c:v>
                </c:pt>
                <c:pt idx="18">
                  <c:v>0.25096316982739852</c:v>
                </c:pt>
                <c:pt idx="19">
                  <c:v>0.26916801056784556</c:v>
                </c:pt>
                <c:pt idx="20">
                  <c:v>0.28211843754014876</c:v>
                </c:pt>
                <c:pt idx="21">
                  <c:v>0.2956872294318898</c:v>
                </c:pt>
                <c:pt idx="22">
                  <c:v>0.30991273543772613</c:v>
                </c:pt>
                <c:pt idx="23">
                  <c:v>0.32481702537284163</c:v>
                </c:pt>
                <c:pt idx="24">
                  <c:v>0.34836987562497623</c:v>
                </c:pt>
                <c:pt idx="25">
                  <c:v>0.36511802937159976</c:v>
                </c:pt>
                <c:pt idx="26">
                  <c:v>0.38266764013854981</c:v>
                </c:pt>
                <c:pt idx="27">
                  <c:v>0.40106405082217939</c:v>
                </c:pt>
                <c:pt idx="28">
                  <c:v>0.42034154909797411</c:v>
                </c:pt>
                <c:pt idx="29">
                  <c:v>0.43049407689589902</c:v>
                </c:pt>
                <c:pt idx="30">
                  <c:v>0.44088276012964495</c:v>
                </c:pt>
                <c:pt idx="31">
                  <c:v>0.46205669635669777</c:v>
                </c:pt>
                <c:pt idx="32">
                  <c:v>0.47318753631229288</c:v>
                </c:pt>
                <c:pt idx="33">
                  <c:v>0.49589742169367185</c:v>
                </c:pt>
                <c:pt idx="34">
                  <c:v>0.50781734954850166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5-43D2-97BD-DF6582216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65375"/>
        <c:axId val="1319218415"/>
      </c:scatterChart>
      <c:valAx>
        <c:axId val="170926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218415"/>
        <c:crosses val="autoZero"/>
        <c:crossBetween val="midCat"/>
      </c:valAx>
      <c:valAx>
        <c:axId val="1319218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of acid</a:t>
                </a:r>
                <a:r>
                  <a:rPr lang="en-US" baseline="0"/>
                  <a:t> neutralization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26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</xdr:colOff>
      <xdr:row>3</xdr:row>
      <xdr:rowOff>39687</xdr:rowOff>
    </xdr:from>
    <xdr:to>
      <xdr:col>19</xdr:col>
      <xdr:colOff>320675</xdr:colOff>
      <xdr:row>18</xdr:row>
      <xdr:rowOff>55562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0C6B0D-03B4-4F40-ACAB-E817E51E2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18</xdr:row>
      <xdr:rowOff>163512</xdr:rowOff>
    </xdr:from>
    <xdr:to>
      <xdr:col>19</xdr:col>
      <xdr:colOff>323850</xdr:colOff>
      <xdr:row>33</xdr:row>
      <xdr:rowOff>179387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BBA3F9-EB38-456E-9274-F56C3B192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F541-A637-4571-9E9A-01363A8D3F28}">
  <dimension ref="A1:N36"/>
  <sheetViews>
    <sheetView tabSelected="1" workbookViewId="0">
      <selection activeCell="C2" sqref="C2"/>
    </sheetView>
  </sheetViews>
  <sheetFormatPr defaultRowHeight="14.5" x14ac:dyDescent="0.35"/>
  <cols>
    <col min="1" max="1" width="8.7265625" style="1"/>
    <col min="2" max="2" width="8.7265625" style="4"/>
    <col min="3" max="6" width="8.7265625" style="1"/>
    <col min="7" max="7" width="9.6328125" style="1" bestFit="1" customWidth="1"/>
    <col min="8" max="8" width="11.54296875" style="1" bestFit="1" customWidth="1"/>
    <col min="9" max="10" width="10.7265625" style="1" customWidth="1"/>
    <col min="11" max="11" width="12.453125" style="1" bestFit="1" customWidth="1"/>
    <col min="12" max="16384" width="8.7265625" style="1"/>
  </cols>
  <sheetData>
    <row r="1" spans="1:14" x14ac:dyDescent="0.35">
      <c r="A1" s="1" t="s">
        <v>1</v>
      </c>
      <c r="B1" s="4" t="s">
        <v>14</v>
      </c>
      <c r="C1" s="1" t="s">
        <v>15</v>
      </c>
      <c r="D1" s="1" t="s">
        <v>6</v>
      </c>
      <c r="E1" s="1" t="s">
        <v>7</v>
      </c>
      <c r="F1" s="1" t="s">
        <v>10</v>
      </c>
      <c r="G1" s="1" t="s">
        <v>2</v>
      </c>
      <c r="H1" s="1" t="s">
        <v>11</v>
      </c>
      <c r="I1" s="1" t="s">
        <v>8</v>
      </c>
      <c r="J1" s="1" t="s">
        <v>9</v>
      </c>
      <c r="K1" s="1" t="s">
        <v>13</v>
      </c>
      <c r="L1" s="1" t="s">
        <v>0</v>
      </c>
      <c r="M1" s="1">
        <v>0.58799999999999997</v>
      </c>
      <c r="N1" s="1" t="s">
        <v>5</v>
      </c>
    </row>
    <row r="2" spans="1:14" x14ac:dyDescent="0.35">
      <c r="A2" s="1">
        <v>0.1</v>
      </c>
      <c r="B2" s="4">
        <v>0</v>
      </c>
      <c r="C2" s="1">
        <v>10.029999999999999</v>
      </c>
      <c r="D2" s="1">
        <v>9.98</v>
      </c>
      <c r="E2" s="1">
        <v>9.9700000000000006</v>
      </c>
      <c r="F2">
        <v>10.039999999999999</v>
      </c>
      <c r="G2" s="2">
        <f t="shared" ref="G2:G36" si="0">(0.588/294.1)/A2</f>
        <v>1.9993199591975513E-2</v>
      </c>
      <c r="H2" s="3">
        <f>(0.0555/111)/A2</f>
        <v>5.0000000000000001E-3</v>
      </c>
      <c r="I2" s="2">
        <f t="shared" ref="I2:I36" si="1">(10^-C2-10^-D2)/(3*G2)</f>
        <v>-1.8985496665177583E-10</v>
      </c>
      <c r="J2" s="2">
        <f>(10^-C2-10^-E2)/(3*G2)</f>
        <v>-2.3052005558947693E-10</v>
      </c>
      <c r="K2" s="1">
        <f>(10^-F2-10^-E2)*100/(2*H2)</f>
        <v>-1.5950846588169221E-7</v>
      </c>
      <c r="L2" s="1" t="s">
        <v>3</v>
      </c>
      <c r="M2" s="1">
        <v>0.1</v>
      </c>
      <c r="N2" s="1" t="s">
        <v>4</v>
      </c>
    </row>
    <row r="3" spans="1:14" x14ac:dyDescent="0.35">
      <c r="A3" s="1">
        <f>0.1+100*10^-6</f>
        <v>0.10010000000000001</v>
      </c>
      <c r="B3" s="4">
        <f>(A3-0.1)*1/A3</f>
        <v>9.9900099900102762E-4</v>
      </c>
      <c r="C3" s="1">
        <v>3.12</v>
      </c>
      <c r="D3" s="1">
        <v>7.12</v>
      </c>
      <c r="E3" s="1">
        <v>7.2</v>
      </c>
      <c r="F3">
        <v>7.14</v>
      </c>
      <c r="G3" s="2">
        <f t="shared" si="0"/>
        <v>1.9973226365609904E-2</v>
      </c>
      <c r="H3" s="3">
        <f t="shared" ref="H3:H36" si="2">(0.0555/111)/A3</f>
        <v>4.995004995004995E-3</v>
      </c>
      <c r="I3" s="2">
        <f t="shared" si="1"/>
        <v>1.2658641179401965E-2</v>
      </c>
      <c r="J3" s="2">
        <f t="shared" ref="J3:J36" si="3">(10^-C3-10^-E3)/(3*G3)</f>
        <v>1.2658854164906015E-2</v>
      </c>
      <c r="K3" s="1">
        <f t="shared" ref="K3:K36" si="4">(10^-F3-10^-E3)*100/(2*H3)</f>
        <v>9.3572094210393641E-5</v>
      </c>
      <c r="L3" s="1" t="s">
        <v>12</v>
      </c>
      <c r="M3" s="1">
        <v>5.5500000000000001E-2</v>
      </c>
      <c r="N3" s="1" t="s">
        <v>5</v>
      </c>
    </row>
    <row r="4" spans="1:14" x14ac:dyDescent="0.35">
      <c r="A4" s="1">
        <f>A3+100*10^-6</f>
        <v>0.10020000000000001</v>
      </c>
      <c r="B4" s="4">
        <f t="shared" ref="B4:B36" si="5">(A4-0.1)*1/A4</f>
        <v>1.9960079840319932E-3</v>
      </c>
      <c r="C4" s="1">
        <v>2.79</v>
      </c>
      <c r="D4" s="1">
        <v>6.82</v>
      </c>
      <c r="E4" s="1">
        <v>6.84</v>
      </c>
      <c r="F4">
        <v>6.77</v>
      </c>
      <c r="G4" s="2">
        <f t="shared" si="0"/>
        <v>1.9953293005963584E-2</v>
      </c>
      <c r="H4" s="3">
        <f t="shared" si="2"/>
        <v>4.9900199600798395E-3</v>
      </c>
      <c r="I4" s="2">
        <f t="shared" si="1"/>
        <v>2.7090912441527122E-2</v>
      </c>
      <c r="J4" s="2">
        <f>(10^-C4-10^-E4)/(3*G4)</f>
        <v>2.7091026243089716E-2</v>
      </c>
      <c r="K4" s="1">
        <f t="shared" si="4"/>
        <v>2.5330948947924729E-4</v>
      </c>
    </row>
    <row r="5" spans="1:14" x14ac:dyDescent="0.35">
      <c r="A5" s="1">
        <f t="shared" ref="A5:A36" si="6">A4+100*10^-6</f>
        <v>0.10030000000000001</v>
      </c>
      <c r="B5" s="4">
        <f t="shared" si="5"/>
        <v>2.9910269192423584E-3</v>
      </c>
      <c r="C5" s="1">
        <v>2.6</v>
      </c>
      <c r="D5" s="1">
        <v>6.62</v>
      </c>
      <c r="E5" s="1">
        <v>6.63</v>
      </c>
      <c r="F5">
        <v>6.55</v>
      </c>
      <c r="G5" s="2">
        <f t="shared" si="0"/>
        <v>1.993339939379413E-2</v>
      </c>
      <c r="H5" s="3">
        <f t="shared" si="2"/>
        <v>4.9850448654037878E-3</v>
      </c>
      <c r="I5" s="2">
        <f t="shared" si="1"/>
        <v>4.2000639205233059E-2</v>
      </c>
      <c r="J5" s="2">
        <f t="shared" si="3"/>
        <v>4.2000730516140644E-2</v>
      </c>
      <c r="K5" s="1">
        <f t="shared" si="4"/>
        <v>4.7557657829236312E-4</v>
      </c>
    </row>
    <row r="6" spans="1:14" x14ac:dyDescent="0.35">
      <c r="A6" s="1">
        <f t="shared" si="6"/>
        <v>0.10040000000000002</v>
      </c>
      <c r="B6" s="4">
        <f t="shared" si="5"/>
        <v>3.9840637450200339E-3</v>
      </c>
      <c r="C6" s="1">
        <v>2.4700000000000002</v>
      </c>
      <c r="D6" s="1">
        <v>6.46</v>
      </c>
      <c r="E6" s="1">
        <v>6.48</v>
      </c>
      <c r="F6">
        <v>6.39</v>
      </c>
      <c r="G6" s="2">
        <f t="shared" si="0"/>
        <v>1.9913545410334174E-2</v>
      </c>
      <c r="H6" s="3">
        <f t="shared" si="2"/>
        <v>4.9800796812748994E-3</v>
      </c>
      <c r="I6" s="2">
        <f t="shared" si="1"/>
        <v>5.6713403778303084E-2</v>
      </c>
      <c r="J6" s="2">
        <f t="shared" si="3"/>
        <v>5.671366500298957E-2</v>
      </c>
      <c r="K6" s="1">
        <f t="shared" si="4"/>
        <v>7.6554152946807974E-4</v>
      </c>
    </row>
    <row r="7" spans="1:14" x14ac:dyDescent="0.35">
      <c r="A7" s="1">
        <f t="shared" si="6"/>
        <v>0.10050000000000002</v>
      </c>
      <c r="B7" s="4">
        <f t="shared" si="5"/>
        <v>4.975124378109594E-3</v>
      </c>
      <c r="C7" s="1">
        <v>2.37</v>
      </c>
      <c r="D7" s="1">
        <v>6.34</v>
      </c>
      <c r="E7" s="1">
        <v>6.36</v>
      </c>
      <c r="F7">
        <v>6.25</v>
      </c>
      <c r="G7" s="2">
        <f t="shared" si="0"/>
        <v>1.9893730937289064E-2</v>
      </c>
      <c r="H7" s="3">
        <f t="shared" si="2"/>
        <v>4.9751243781094518E-3</v>
      </c>
      <c r="I7" s="2">
        <f t="shared" si="1"/>
        <v>7.1468713992897559E-2</v>
      </c>
      <c r="J7" s="2">
        <f t="shared" si="3"/>
        <v>7.146905869709004E-2</v>
      </c>
      <c r="K7" s="1">
        <f t="shared" si="4"/>
        <v>1.2645462041493436E-3</v>
      </c>
    </row>
    <row r="8" spans="1:14" x14ac:dyDescent="0.35">
      <c r="A8" s="1">
        <f t="shared" si="6"/>
        <v>0.10060000000000002</v>
      </c>
      <c r="B8" s="4">
        <f t="shared" si="5"/>
        <v>5.9642147117297921E-3</v>
      </c>
      <c r="C8" s="1">
        <v>2.29</v>
      </c>
      <c r="D8" s="1">
        <v>6.14</v>
      </c>
      <c r="E8" s="1">
        <v>6.24</v>
      </c>
      <c r="F8">
        <v>6.14</v>
      </c>
      <c r="G8" s="2">
        <f t="shared" si="0"/>
        <v>1.9873955856834505E-2</v>
      </c>
      <c r="H8" s="3">
        <f t="shared" si="2"/>
        <v>4.9701789264413512E-3</v>
      </c>
      <c r="I8" s="2">
        <f t="shared" si="1"/>
        <v>8.6006856425451389E-2</v>
      </c>
      <c r="J8" s="2">
        <f t="shared" si="3"/>
        <v>8.600935544181583E-2</v>
      </c>
      <c r="K8" s="1">
        <f t="shared" si="4"/>
        <v>1.4988999887426159E-3</v>
      </c>
    </row>
    <row r="9" spans="1:14" x14ac:dyDescent="0.35">
      <c r="A9" s="1">
        <f t="shared" si="6"/>
        <v>0.10070000000000003</v>
      </c>
      <c r="B9" s="4">
        <f t="shared" si="5"/>
        <v>6.9513406156903662E-3</v>
      </c>
      <c r="C9" s="1">
        <v>2.2200000000000002</v>
      </c>
      <c r="D9" s="1">
        <v>6.05</v>
      </c>
      <c r="E9" s="1">
        <v>6.15</v>
      </c>
      <c r="F9">
        <v>6.03</v>
      </c>
      <c r="G9" s="2">
        <f t="shared" si="0"/>
        <v>1.9854220051614212E-2</v>
      </c>
      <c r="H9" s="3">
        <f t="shared" si="2"/>
        <v>4.9652432969215484E-3</v>
      </c>
      <c r="I9" s="2">
        <f t="shared" si="1"/>
        <v>0.101149018431065</v>
      </c>
      <c r="J9" s="2">
        <f t="shared" si="3"/>
        <v>0.10115209594898097</v>
      </c>
      <c r="K9" s="1">
        <f t="shared" si="4"/>
        <v>2.2688567602774335E-3</v>
      </c>
    </row>
    <row r="10" spans="1:14" x14ac:dyDescent="0.35">
      <c r="A10" s="1">
        <f t="shared" si="6"/>
        <v>0.10080000000000003</v>
      </c>
      <c r="B10" s="4">
        <f t="shared" si="5"/>
        <v>7.9365079365081616E-3</v>
      </c>
      <c r="C10" s="1">
        <v>2.17</v>
      </c>
      <c r="D10" s="1">
        <v>5.97</v>
      </c>
      <c r="E10" s="1">
        <v>6.06</v>
      </c>
      <c r="F10">
        <v>5.93</v>
      </c>
      <c r="G10" s="2">
        <f t="shared" si="0"/>
        <v>1.9834523404737608E-2</v>
      </c>
      <c r="H10" s="3">
        <f t="shared" si="2"/>
        <v>4.9603174603174592E-3</v>
      </c>
      <c r="I10" s="2">
        <f t="shared" si="1"/>
        <v>0.11360256553143701</v>
      </c>
      <c r="J10" s="2">
        <f t="shared" si="3"/>
        <v>0.1136059360134864</v>
      </c>
      <c r="K10" s="1">
        <f t="shared" si="4"/>
        <v>3.0636543670331689E-3</v>
      </c>
    </row>
    <row r="11" spans="1:14" x14ac:dyDescent="0.35">
      <c r="A11" s="1">
        <f t="shared" si="6"/>
        <v>0.10090000000000003</v>
      </c>
      <c r="B11" s="4">
        <f t="shared" si="5"/>
        <v>8.9197224975225524E-3</v>
      </c>
      <c r="C11" s="1">
        <v>2.11</v>
      </c>
      <c r="D11" s="1">
        <v>5.89</v>
      </c>
      <c r="E11" s="1">
        <v>5.98</v>
      </c>
      <c r="F11">
        <v>5.84</v>
      </c>
      <c r="G11" s="2">
        <f t="shared" si="0"/>
        <v>1.9814865799777513E-2</v>
      </c>
      <c r="H11" s="3">
        <f t="shared" si="2"/>
        <v>4.9554013875123867E-3</v>
      </c>
      <c r="I11" s="2">
        <f t="shared" si="1"/>
        <v>0.13056161966406668</v>
      </c>
      <c r="J11" s="2">
        <f t="shared" si="3"/>
        <v>0.13056567589481247</v>
      </c>
      <c r="K11" s="1">
        <f t="shared" si="4"/>
        <v>4.0189602369928353E-3</v>
      </c>
    </row>
    <row r="12" spans="1:14" x14ac:dyDescent="0.35">
      <c r="A12" s="1">
        <f t="shared" si="6"/>
        <v>0.10100000000000003</v>
      </c>
      <c r="B12" s="4">
        <f t="shared" si="5"/>
        <v>9.9009900990101804E-3</v>
      </c>
      <c r="C12" s="1">
        <v>2.0699999999999998</v>
      </c>
      <c r="D12" s="1">
        <v>5.82</v>
      </c>
      <c r="E12" s="1">
        <v>5.91</v>
      </c>
      <c r="F12">
        <v>5.75</v>
      </c>
      <c r="G12" s="2">
        <f t="shared" si="0"/>
        <v>1.9795247120767832E-2</v>
      </c>
      <c r="H12" s="3">
        <f t="shared" si="2"/>
        <v>4.9504950495049488E-3</v>
      </c>
      <c r="I12" s="2">
        <f t="shared" si="1"/>
        <v>0.14329814911054004</v>
      </c>
      <c r="J12" s="2">
        <f t="shared" si="3"/>
        <v>0.14330291948927279</v>
      </c>
      <c r="K12" s="1">
        <f t="shared" si="4"/>
        <v>5.5349074561880591E-3</v>
      </c>
    </row>
    <row r="13" spans="1:14" x14ac:dyDescent="0.35">
      <c r="A13" s="1">
        <f t="shared" si="6"/>
        <v>0.10110000000000004</v>
      </c>
      <c r="B13" s="4">
        <f t="shared" si="5"/>
        <v>1.0880316518299021E-2</v>
      </c>
      <c r="C13" s="1">
        <v>2.0299999999999998</v>
      </c>
      <c r="D13" s="1">
        <v>5.75</v>
      </c>
      <c r="E13" s="1">
        <v>5.83</v>
      </c>
      <c r="F13">
        <v>5.66</v>
      </c>
      <c r="G13" s="2">
        <f t="shared" si="0"/>
        <v>1.9775667252201295E-2</v>
      </c>
      <c r="H13" s="3">
        <f t="shared" si="2"/>
        <v>4.9455984174085043E-3</v>
      </c>
      <c r="I13" s="2">
        <f t="shared" si="1"/>
        <v>0.15727686301830066</v>
      </c>
      <c r="J13" s="2">
        <f t="shared" si="3"/>
        <v>0.15728190576465581</v>
      </c>
      <c r="K13" s="1">
        <f t="shared" si="4"/>
        <v>7.1644842137493989E-3</v>
      </c>
    </row>
    <row r="14" spans="1:14" x14ac:dyDescent="0.35">
      <c r="A14" s="1">
        <f t="shared" si="6"/>
        <v>0.10120000000000004</v>
      </c>
      <c r="B14" s="4">
        <f t="shared" si="5"/>
        <v>1.1857707509881759E-2</v>
      </c>
      <c r="C14" s="1">
        <v>1.99</v>
      </c>
      <c r="D14" s="1">
        <v>5.68</v>
      </c>
      <c r="E14" s="1">
        <v>5.76</v>
      </c>
      <c r="F14">
        <v>5.55</v>
      </c>
      <c r="G14" s="2">
        <f t="shared" si="0"/>
        <v>1.9756126079027179E-2</v>
      </c>
      <c r="H14" s="3">
        <f t="shared" si="2"/>
        <v>4.9407114624505913E-3</v>
      </c>
      <c r="I14" s="2">
        <f t="shared" si="1"/>
        <v>0.1726188725082359</v>
      </c>
      <c r="J14" s="2">
        <f t="shared" si="3"/>
        <v>0.17262480307884639</v>
      </c>
      <c r="K14" s="1">
        <f t="shared" si="4"/>
        <v>1.0935490877452591E-2</v>
      </c>
    </row>
    <row r="15" spans="1:14" x14ac:dyDescent="0.35">
      <c r="A15" s="1">
        <f t="shared" si="6"/>
        <v>0.10130000000000004</v>
      </c>
      <c r="B15" s="4">
        <f t="shared" si="5"/>
        <v>1.2833168805528497E-2</v>
      </c>
      <c r="C15" s="1">
        <v>1.96</v>
      </c>
      <c r="D15" s="1">
        <v>5.61</v>
      </c>
      <c r="E15" s="1">
        <v>5.69</v>
      </c>
      <c r="F15">
        <v>5.41</v>
      </c>
      <c r="G15" s="2">
        <f t="shared" si="0"/>
        <v>1.973662348664907E-2</v>
      </c>
      <c r="H15" s="3">
        <f t="shared" si="2"/>
        <v>4.9358341559723575E-3</v>
      </c>
      <c r="I15" s="2">
        <f t="shared" si="1"/>
        <v>0.18514357770689063</v>
      </c>
      <c r="J15" s="2">
        <f t="shared" si="3"/>
        <v>0.18515055240499093</v>
      </c>
      <c r="K15" s="1">
        <f t="shared" si="4"/>
        <v>1.8727467808418288E-2</v>
      </c>
    </row>
    <row r="16" spans="1:14" x14ac:dyDescent="0.35">
      <c r="A16" s="1">
        <f t="shared" si="6"/>
        <v>0.10140000000000005</v>
      </c>
      <c r="B16" s="4">
        <f t="shared" si="5"/>
        <v>1.3806706114398812E-2</v>
      </c>
      <c r="C16" s="1">
        <v>1.93</v>
      </c>
      <c r="D16" s="1">
        <v>5.53</v>
      </c>
      <c r="E16" s="1">
        <v>5.62</v>
      </c>
      <c r="F16">
        <v>5.33</v>
      </c>
      <c r="G16" s="2">
        <f t="shared" si="0"/>
        <v>1.9717159360922588E-2</v>
      </c>
      <c r="H16" s="3">
        <f t="shared" si="2"/>
        <v>4.9309664694280062E-3</v>
      </c>
      <c r="I16" s="2">
        <f t="shared" si="1"/>
        <v>0.19857533101257402</v>
      </c>
      <c r="J16" s="2">
        <f t="shared" si="3"/>
        <v>0.19858466934739763</v>
      </c>
      <c r="K16" s="1">
        <f t="shared" si="4"/>
        <v>2.310417752766427E-2</v>
      </c>
    </row>
    <row r="17" spans="1:11" x14ac:dyDescent="0.35">
      <c r="A17" s="1">
        <f t="shared" si="6"/>
        <v>0.10150000000000005</v>
      </c>
      <c r="B17" s="4">
        <f t="shared" si="5"/>
        <v>1.4778325123153125E-2</v>
      </c>
      <c r="C17" s="1">
        <v>1.9</v>
      </c>
      <c r="D17" s="1">
        <v>5.47</v>
      </c>
      <c r="E17" s="1">
        <v>5.55</v>
      </c>
      <c r="F17">
        <v>5.25</v>
      </c>
      <c r="G17" s="2">
        <f t="shared" si="0"/>
        <v>1.9697733588153209E-2</v>
      </c>
      <c r="H17" s="3">
        <f t="shared" si="2"/>
        <v>4.9261083743842339E-3</v>
      </c>
      <c r="I17" s="2">
        <f t="shared" si="1"/>
        <v>0.21298331303031701</v>
      </c>
      <c r="J17" s="2">
        <f t="shared" si="3"/>
        <v>0.21299295980224259</v>
      </c>
      <c r="K17" s="1">
        <f t="shared" si="4"/>
        <v>2.8471057754486176E-2</v>
      </c>
    </row>
    <row r="18" spans="1:11" x14ac:dyDescent="0.35">
      <c r="A18" s="1">
        <f t="shared" si="6"/>
        <v>0.10160000000000005</v>
      </c>
      <c r="B18" s="4">
        <f t="shared" si="5"/>
        <v>1.5748031496063436E-2</v>
      </c>
      <c r="C18" s="1">
        <v>1.87</v>
      </c>
      <c r="D18" s="1">
        <v>5.39</v>
      </c>
      <c r="E18" s="1">
        <v>5.48</v>
      </c>
      <c r="F18">
        <v>5.17</v>
      </c>
      <c r="G18" s="2">
        <f t="shared" si="0"/>
        <v>1.9678346055094002E-2</v>
      </c>
      <c r="H18" s="3">
        <f t="shared" si="2"/>
        <v>4.9212598425196824E-3</v>
      </c>
      <c r="I18" s="2">
        <f t="shared" si="1"/>
        <v>0.22843307029602669</v>
      </c>
      <c r="J18" s="2">
        <f t="shared" si="3"/>
        <v>0.22844598621150525</v>
      </c>
      <c r="K18" s="1">
        <f t="shared" si="4"/>
        <v>3.5047108357194177E-2</v>
      </c>
    </row>
    <row r="19" spans="1:11" x14ac:dyDescent="0.35">
      <c r="A19" s="1">
        <f t="shared" si="6"/>
        <v>0.10170000000000005</v>
      </c>
      <c r="B19" s="4">
        <f t="shared" si="5"/>
        <v>1.6715830875123381E-2</v>
      </c>
      <c r="C19" s="1">
        <v>1.85</v>
      </c>
      <c r="D19" s="1">
        <v>5.32</v>
      </c>
      <c r="E19" s="1">
        <v>5.41</v>
      </c>
      <c r="F19">
        <v>5.09</v>
      </c>
      <c r="G19" s="2">
        <f t="shared" si="0"/>
        <v>1.9658996648943466E-2</v>
      </c>
      <c r="H19" s="3">
        <f t="shared" si="2"/>
        <v>4.9164208456243834E-3</v>
      </c>
      <c r="I19" s="2">
        <f t="shared" si="1"/>
        <v>0.23942539553196007</v>
      </c>
      <c r="J19" s="2">
        <f t="shared" si="3"/>
        <v>0.23944058534537868</v>
      </c>
      <c r="K19" s="1">
        <f t="shared" si="4"/>
        <v>4.3098972247970539E-2</v>
      </c>
    </row>
    <row r="20" spans="1:11" x14ac:dyDescent="0.35">
      <c r="A20" s="1">
        <f t="shared" si="6"/>
        <v>0.10180000000000006</v>
      </c>
      <c r="B20" s="4">
        <f t="shared" si="5"/>
        <v>1.7681728880157666E-2</v>
      </c>
      <c r="C20" s="1">
        <v>1.83</v>
      </c>
      <c r="D20" s="1">
        <v>5.25</v>
      </c>
      <c r="E20" s="1">
        <v>5.34</v>
      </c>
      <c r="F20">
        <v>5.0199999999999996</v>
      </c>
      <c r="G20" s="2">
        <f t="shared" si="0"/>
        <v>1.9639685257343324E-2</v>
      </c>
      <c r="H20" s="3">
        <f t="shared" si="2"/>
        <v>4.9115913555992114E-3</v>
      </c>
      <c r="I20" s="2">
        <f t="shared" si="1"/>
        <v>0.25094530580459701</v>
      </c>
      <c r="J20" s="2">
        <f t="shared" si="3"/>
        <v>0.25096316982739852</v>
      </c>
      <c r="K20" s="1">
        <f t="shared" si="4"/>
        <v>5.0686667554187943E-2</v>
      </c>
    </row>
    <row r="21" spans="1:11" x14ac:dyDescent="0.35">
      <c r="A21" s="1">
        <f t="shared" si="6"/>
        <v>0.10190000000000006</v>
      </c>
      <c r="B21" s="4">
        <f t="shared" si="5"/>
        <v>1.8645731108930846E-2</v>
      </c>
      <c r="C21" s="1">
        <v>1.8</v>
      </c>
      <c r="D21" s="1">
        <v>5.18</v>
      </c>
      <c r="E21" s="1">
        <v>5.27</v>
      </c>
      <c r="F21">
        <v>4.95</v>
      </c>
      <c r="G21" s="2">
        <f t="shared" si="0"/>
        <v>1.9620411768376353E-2</v>
      </c>
      <c r="H21" s="3">
        <f t="shared" si="2"/>
        <v>4.9067713444553452E-3</v>
      </c>
      <c r="I21" s="2">
        <f t="shared" si="1"/>
        <v>0.26914700155384907</v>
      </c>
      <c r="J21" s="2">
        <f t="shared" si="3"/>
        <v>0.26916801056784556</v>
      </c>
      <c r="K21" s="1">
        <f t="shared" si="4"/>
        <v>5.9610140443241255E-2</v>
      </c>
    </row>
    <row r="22" spans="1:11" x14ac:dyDescent="0.35">
      <c r="A22" s="1">
        <f t="shared" si="6"/>
        <v>0.10200000000000006</v>
      </c>
      <c r="B22" s="4">
        <f t="shared" si="5"/>
        <v>1.960784313725545E-2</v>
      </c>
      <c r="C22" s="1">
        <v>1.78</v>
      </c>
      <c r="D22" s="1">
        <v>5.1100000000000003</v>
      </c>
      <c r="E22" s="1">
        <v>5.2</v>
      </c>
      <c r="F22">
        <v>4.88</v>
      </c>
      <c r="G22" s="2">
        <f t="shared" si="0"/>
        <v>1.9601176070564219E-2</v>
      </c>
      <c r="H22" s="3">
        <f t="shared" si="2"/>
        <v>4.9019607843137228E-3</v>
      </c>
      <c r="I22" s="2">
        <f t="shared" si="1"/>
        <v>0.2820937298777742</v>
      </c>
      <c r="J22" s="2">
        <f t="shared" si="3"/>
        <v>0.28211843754014876</v>
      </c>
      <c r="K22" s="1">
        <f t="shared" si="4"/>
        <v>7.010453819577378E-2</v>
      </c>
    </row>
    <row r="23" spans="1:11" x14ac:dyDescent="0.35">
      <c r="A23" s="1">
        <f t="shared" si="6"/>
        <v>0.10210000000000007</v>
      </c>
      <c r="B23" s="4">
        <f t="shared" si="5"/>
        <v>2.0568070519099497E-2</v>
      </c>
      <c r="C23" s="1">
        <v>1.76</v>
      </c>
      <c r="D23" s="1">
        <v>5.04</v>
      </c>
      <c r="E23" s="1">
        <v>5.12</v>
      </c>
      <c r="F23">
        <v>4.8099999999999996</v>
      </c>
      <c r="G23" s="2">
        <f t="shared" si="0"/>
        <v>1.958197805286533E-2</v>
      </c>
      <c r="H23" s="3">
        <f t="shared" si="2"/>
        <v>4.8971596474045023E-3</v>
      </c>
      <c r="I23" s="2">
        <f t="shared" si="1"/>
        <v>0.29566111132405398</v>
      </c>
      <c r="J23" s="2">
        <f t="shared" si="3"/>
        <v>0.2956872294318898</v>
      </c>
      <c r="K23" s="1">
        <f t="shared" si="4"/>
        <v>8.068340638048474E-2</v>
      </c>
    </row>
    <row r="24" spans="1:11" x14ac:dyDescent="0.35">
      <c r="A24" s="1">
        <f t="shared" si="6"/>
        <v>0.10220000000000007</v>
      </c>
      <c r="B24" s="4">
        <f t="shared" si="5"/>
        <v>2.1526418786693362E-2</v>
      </c>
      <c r="C24" s="1">
        <v>1.74</v>
      </c>
      <c r="D24" s="1">
        <v>4.97</v>
      </c>
      <c r="E24" s="1">
        <v>5.0599999999999996</v>
      </c>
      <c r="F24">
        <v>4.74</v>
      </c>
      <c r="G24" s="2">
        <f t="shared" si="0"/>
        <v>1.9562817604672704E-2</v>
      </c>
      <c r="H24" s="3">
        <f t="shared" si="2"/>
        <v>4.8923679060665333E-3</v>
      </c>
      <c r="I24" s="2">
        <f t="shared" si="1"/>
        <v>0.30987856249472534</v>
      </c>
      <c r="J24" s="2">
        <f t="shared" si="3"/>
        <v>0.30991273543772613</v>
      </c>
      <c r="K24" s="1">
        <f t="shared" si="4"/>
        <v>9.6960948856428697E-2</v>
      </c>
    </row>
    <row r="25" spans="1:11" x14ac:dyDescent="0.35">
      <c r="A25" s="1">
        <f t="shared" si="6"/>
        <v>0.10230000000000007</v>
      </c>
      <c r="B25" s="4">
        <f t="shared" si="5"/>
        <v>2.2482893450636015E-2</v>
      </c>
      <c r="C25" s="1">
        <v>1.72</v>
      </c>
      <c r="D25" s="1">
        <v>4.9000000000000004</v>
      </c>
      <c r="E25" s="1">
        <v>4.99</v>
      </c>
      <c r="F25">
        <v>4.68</v>
      </c>
      <c r="G25" s="2">
        <f t="shared" si="0"/>
        <v>1.9543694615811829E-2</v>
      </c>
      <c r="H25" s="3">
        <f t="shared" si="2"/>
        <v>4.8875855327468196E-3</v>
      </c>
      <c r="I25" s="2">
        <f t="shared" si="1"/>
        <v>0.32477683638023719</v>
      </c>
      <c r="J25" s="2">
        <f t="shared" si="3"/>
        <v>0.32481702537284163</v>
      </c>
      <c r="K25" s="1">
        <f t="shared" si="4"/>
        <v>0.10905212107604742</v>
      </c>
    </row>
    <row r="26" spans="1:11" x14ac:dyDescent="0.35">
      <c r="A26" s="1">
        <f t="shared" si="6"/>
        <v>0.10240000000000007</v>
      </c>
      <c r="B26" s="4">
        <f t="shared" si="5"/>
        <v>2.3437500000000656E-2</v>
      </c>
      <c r="C26" s="1">
        <v>1.69</v>
      </c>
      <c r="D26" s="1">
        <v>4.84</v>
      </c>
      <c r="E26" s="1">
        <v>4.92</v>
      </c>
      <c r="F26">
        <v>4.62</v>
      </c>
      <c r="G26" s="2">
        <f t="shared" si="0"/>
        <v>1.9524608976538575E-2</v>
      </c>
      <c r="H26" s="3">
        <f t="shared" si="2"/>
        <v>4.8828124999999965E-3</v>
      </c>
      <c r="I26" s="2">
        <f t="shared" si="1"/>
        <v>0.34832835958464298</v>
      </c>
      <c r="J26" s="2">
        <f t="shared" si="3"/>
        <v>0.34836987562497623</v>
      </c>
      <c r="K26" s="1">
        <f t="shared" si="4"/>
        <v>0.12252861280277245</v>
      </c>
    </row>
    <row r="27" spans="1:11" x14ac:dyDescent="0.35">
      <c r="A27" s="1">
        <f t="shared" si="6"/>
        <v>0.10250000000000008</v>
      </c>
      <c r="B27" s="4">
        <f t="shared" si="5"/>
        <v>2.4390243902439705E-2</v>
      </c>
      <c r="C27" s="1">
        <v>1.67</v>
      </c>
      <c r="D27" s="1">
        <v>4.7699999999999996</v>
      </c>
      <c r="E27" s="1">
        <v>4.8499999999999996</v>
      </c>
      <c r="F27">
        <v>4.5599999999999996</v>
      </c>
      <c r="G27" s="2">
        <f t="shared" si="0"/>
        <v>1.9505560577537072E-2</v>
      </c>
      <c r="H27" s="3">
        <f t="shared" si="2"/>
        <v>4.8780487804878014E-3</v>
      </c>
      <c r="I27" s="2">
        <f t="shared" si="1"/>
        <v>0.36506920464344023</v>
      </c>
      <c r="J27" s="2">
        <f t="shared" si="3"/>
        <v>0.36511802937159976</v>
      </c>
      <c r="K27" s="1">
        <f t="shared" si="4"/>
        <v>0.13752334376832956</v>
      </c>
    </row>
    <row r="28" spans="1:11" x14ac:dyDescent="0.35">
      <c r="A28" s="1">
        <f t="shared" si="6"/>
        <v>0.10260000000000008</v>
      </c>
      <c r="B28" s="4">
        <f t="shared" si="5"/>
        <v>2.5341130604289205E-2</v>
      </c>
      <c r="C28" s="1">
        <v>1.65</v>
      </c>
      <c r="D28" s="1">
        <v>4.7</v>
      </c>
      <c r="E28" s="1">
        <v>4.78</v>
      </c>
      <c r="F28">
        <v>4.49</v>
      </c>
      <c r="G28" s="2">
        <f t="shared" si="0"/>
        <v>1.9486549309917642E-2</v>
      </c>
      <c r="H28" s="3">
        <f t="shared" si="2"/>
        <v>4.8732943469785538E-3</v>
      </c>
      <c r="I28" s="2">
        <f t="shared" si="1"/>
        <v>0.38261022011988416</v>
      </c>
      <c r="J28" s="2">
        <f t="shared" si="3"/>
        <v>0.38266764013854981</v>
      </c>
      <c r="K28" s="1">
        <f t="shared" si="4"/>
        <v>0.16173347530670487</v>
      </c>
    </row>
    <row r="29" spans="1:11" x14ac:dyDescent="0.35">
      <c r="A29" s="1">
        <f t="shared" si="6"/>
        <v>0.10270000000000008</v>
      </c>
      <c r="B29" s="4">
        <f t="shared" si="5"/>
        <v>2.629016553067259E-2</v>
      </c>
      <c r="C29" s="1">
        <v>1.63</v>
      </c>
      <c r="D29" s="1">
        <v>4.6399999999999997</v>
      </c>
      <c r="E29" s="1">
        <v>4.72</v>
      </c>
      <c r="F29">
        <v>4.4400000000000004</v>
      </c>
      <c r="G29" s="2">
        <f t="shared" si="0"/>
        <v>1.9467575065214703E-2</v>
      </c>
      <c r="H29" s="3">
        <f t="shared" si="2"/>
        <v>4.8685491723466368E-3</v>
      </c>
      <c r="I29" s="2">
        <f t="shared" si="1"/>
        <v>0.40099805956346446</v>
      </c>
      <c r="J29" s="2">
        <f t="shared" si="3"/>
        <v>0.40106405082217939</v>
      </c>
      <c r="K29" s="1">
        <f t="shared" si="4"/>
        <v>0.17719034651406823</v>
      </c>
    </row>
    <row r="30" spans="1:11" x14ac:dyDescent="0.35">
      <c r="A30" s="1">
        <f t="shared" si="6"/>
        <v>0.10280000000000009</v>
      </c>
      <c r="B30" s="4">
        <f t="shared" si="5"/>
        <v>2.723735408560387E-2</v>
      </c>
      <c r="C30" s="1">
        <v>1.61</v>
      </c>
      <c r="D30" s="1">
        <v>4.57</v>
      </c>
      <c r="E30" s="1">
        <v>4.66</v>
      </c>
      <c r="F30">
        <v>4.38</v>
      </c>
      <c r="G30" s="2">
        <f t="shared" si="0"/>
        <v>1.9448637735384727E-2</v>
      </c>
      <c r="H30" s="3">
        <f t="shared" si="2"/>
        <v>4.8638132295719802E-3</v>
      </c>
      <c r="I30" s="2">
        <f t="shared" si="1"/>
        <v>0.42025520660159438</v>
      </c>
      <c r="J30" s="2">
        <f t="shared" si="3"/>
        <v>0.42034154909797411</v>
      </c>
      <c r="K30" s="1">
        <f t="shared" si="4"/>
        <v>0.20363983126549098</v>
      </c>
    </row>
    <row r="31" spans="1:11" x14ac:dyDescent="0.35">
      <c r="A31" s="1">
        <f t="shared" si="6"/>
        <v>0.10290000000000009</v>
      </c>
      <c r="B31" s="4">
        <f t="shared" si="5"/>
        <v>2.8182701652090192E-2</v>
      </c>
      <c r="C31" s="1">
        <v>1.6</v>
      </c>
      <c r="D31" s="1">
        <v>4.51</v>
      </c>
      <c r="E31" s="1">
        <v>4.59</v>
      </c>
      <c r="F31">
        <v>4.32</v>
      </c>
      <c r="G31" s="2">
        <f t="shared" si="0"/>
        <v>1.9429737212804176E-2</v>
      </c>
      <c r="H31" s="3">
        <f t="shared" si="2"/>
        <v>4.8590864917395487E-3</v>
      </c>
      <c r="I31" s="2">
        <f t="shared" si="1"/>
        <v>0.43040488377848823</v>
      </c>
      <c r="J31" s="2">
        <f t="shared" si="3"/>
        <v>0.43049407689589902</v>
      </c>
      <c r="K31" s="1">
        <f t="shared" si="4"/>
        <v>0.22801663895307847</v>
      </c>
    </row>
    <row r="32" spans="1:11" x14ac:dyDescent="0.35">
      <c r="A32" s="1">
        <f t="shared" si="6"/>
        <v>0.10300000000000009</v>
      </c>
      <c r="B32" s="4">
        <f t="shared" si="5"/>
        <v>2.9126213592233819E-2</v>
      </c>
      <c r="C32" s="1">
        <v>1.59</v>
      </c>
      <c r="D32" s="1">
        <v>4.4400000000000004</v>
      </c>
      <c r="E32" s="1">
        <v>4.5199999999999996</v>
      </c>
      <c r="F32">
        <v>4.26</v>
      </c>
      <c r="G32" s="2">
        <f t="shared" si="0"/>
        <v>1.9410873390267473E-2</v>
      </c>
      <c r="H32" s="3">
        <f t="shared" si="2"/>
        <v>4.8543689320388311E-3</v>
      </c>
      <c r="I32" s="2">
        <f t="shared" si="1"/>
        <v>0.44077786551464954</v>
      </c>
      <c r="J32" s="2">
        <f t="shared" si="3"/>
        <v>0.44088276012964495</v>
      </c>
      <c r="K32" s="1">
        <f t="shared" si="4"/>
        <v>0.25497207287194557</v>
      </c>
    </row>
    <row r="33" spans="1:11" x14ac:dyDescent="0.35">
      <c r="A33" s="1">
        <f t="shared" si="6"/>
        <v>0.10310000000000009</v>
      </c>
      <c r="B33" s="4">
        <f t="shared" si="5"/>
        <v>3.0067895247333519E-2</v>
      </c>
      <c r="C33" s="1">
        <v>1.57</v>
      </c>
      <c r="D33" s="1">
        <v>4.38</v>
      </c>
      <c r="E33" s="1">
        <v>4.46</v>
      </c>
      <c r="F33">
        <v>4.2</v>
      </c>
      <c r="G33" s="2">
        <f t="shared" si="0"/>
        <v>1.9392046160984965E-2</v>
      </c>
      <c r="H33" s="3">
        <f t="shared" si="2"/>
        <v>4.8496605237633326E-3</v>
      </c>
      <c r="I33" s="2">
        <f t="shared" si="1"/>
        <v>0.46193614429730256</v>
      </c>
      <c r="J33" s="2">
        <f t="shared" si="3"/>
        <v>0.46205669635669777</v>
      </c>
      <c r="K33" s="1">
        <f t="shared" si="4"/>
        <v>0.29303132934251891</v>
      </c>
    </row>
    <row r="34" spans="1:11" x14ac:dyDescent="0.35">
      <c r="A34" s="1">
        <f t="shared" si="6"/>
        <v>0.1032000000000001</v>
      </c>
      <c r="B34" s="4">
        <f t="shared" si="5"/>
        <v>3.1007751937985356E-2</v>
      </c>
      <c r="C34" s="1">
        <v>1.56</v>
      </c>
      <c r="D34" s="1">
        <v>4.32</v>
      </c>
      <c r="E34" s="1">
        <v>4.3899999999999997</v>
      </c>
      <c r="F34">
        <v>4.1399999999999997</v>
      </c>
      <c r="G34" s="2">
        <f t="shared" si="0"/>
        <v>1.9373255418580908E-2</v>
      </c>
      <c r="H34" s="3">
        <f t="shared" si="2"/>
        <v>4.8449612403100731E-3</v>
      </c>
      <c r="I34" s="2">
        <f t="shared" si="1"/>
        <v>0.47306494494775608</v>
      </c>
      <c r="J34" s="2">
        <f t="shared" si="3"/>
        <v>0.47318753631229288</v>
      </c>
      <c r="K34" s="1">
        <f t="shared" si="4"/>
        <v>0.32720146410354639</v>
      </c>
    </row>
    <row r="35" spans="1:11" x14ac:dyDescent="0.35">
      <c r="A35" s="1">
        <f t="shared" si="6"/>
        <v>0.1033000000000001</v>
      </c>
      <c r="B35" s="4">
        <f t="shared" si="5"/>
        <v>3.1945788964182875E-2</v>
      </c>
      <c r="C35" s="1">
        <v>1.54</v>
      </c>
      <c r="D35" s="1">
        <v>4.25</v>
      </c>
      <c r="E35" s="1">
        <v>4.33</v>
      </c>
      <c r="F35">
        <v>4.08</v>
      </c>
      <c r="G35" s="2">
        <f t="shared" si="0"/>
        <v>1.9354501057091477E-2</v>
      </c>
      <c r="H35" s="3">
        <f t="shared" si="2"/>
        <v>4.8402710551790854E-3</v>
      </c>
      <c r="I35" s="2">
        <f t="shared" si="1"/>
        <v>0.49573448597891812</v>
      </c>
      <c r="J35" s="2">
        <f t="shared" si="3"/>
        <v>0.49589742169367185</v>
      </c>
      <c r="K35" s="1">
        <f t="shared" si="4"/>
        <v>0.37604157459938287</v>
      </c>
    </row>
    <row r="36" spans="1:11" x14ac:dyDescent="0.35">
      <c r="A36" s="1">
        <f t="shared" si="6"/>
        <v>0.1034000000000001</v>
      </c>
      <c r="B36" s="4">
        <f t="shared" si="5"/>
        <v>3.2882011605416768E-2</v>
      </c>
      <c r="C36" s="1">
        <v>1.53</v>
      </c>
      <c r="D36" s="1">
        <v>4.18</v>
      </c>
      <c r="E36" s="1">
        <v>4.26</v>
      </c>
      <c r="F36">
        <v>4.0199999999999996</v>
      </c>
      <c r="G36" s="2">
        <f t="shared" si="0"/>
        <v>1.9335782970962761E-2</v>
      </c>
      <c r="H36" s="3">
        <f t="shared" si="2"/>
        <v>4.8355899419729158E-3</v>
      </c>
      <c r="I36" s="2">
        <f t="shared" si="1"/>
        <v>0.50762573145832324</v>
      </c>
      <c r="J36" s="2">
        <f t="shared" si="3"/>
        <v>0.50781734954850166</v>
      </c>
      <c r="K36" s="1">
        <f t="shared" si="4"/>
        <v>0.41923707037738078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Sadman</dc:creator>
  <cp:lastModifiedBy>Kazi Sadman</cp:lastModifiedBy>
  <dcterms:created xsi:type="dcterms:W3CDTF">2020-02-12T18:16:05Z</dcterms:created>
  <dcterms:modified xsi:type="dcterms:W3CDTF">2020-03-02T14:32:55Z</dcterms:modified>
</cp:coreProperties>
</file>