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i\Dropbox\personal\housedocs\management\"/>
    </mc:Choice>
  </mc:AlternateContent>
  <xr:revisionPtr revIDLastSave="0" documentId="8_{0F1ADA67-91B6-4D8F-9FF1-22DB01E9B4B8}" xr6:coauthVersionLast="36" xr6:coauthVersionMax="36" xr10:uidLastSave="{00000000-0000-0000-0000-000000000000}"/>
  <bookViews>
    <workbookView xWindow="0" yWindow="0" windowWidth="19008" windowHeight="9060" xr2:uid="{D442C551-F774-4186-B942-662B80F6F668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6" i="1"/>
  <c r="M25" i="1"/>
  <c r="L25" i="1"/>
  <c r="L26" i="1"/>
  <c r="M24" i="1"/>
  <c r="M23" i="1"/>
  <c r="M22" i="1"/>
  <c r="M21" i="1"/>
  <c r="L21" i="1"/>
  <c r="L20" i="1"/>
  <c r="M20" i="1" s="1"/>
  <c r="G28" i="1"/>
  <c r="G24" i="1"/>
  <c r="G23" i="1"/>
  <c r="G22" i="1"/>
  <c r="G21" i="1"/>
  <c r="F21" i="1"/>
  <c r="F20" i="1"/>
  <c r="G20" i="1" s="1"/>
  <c r="F10" i="1"/>
  <c r="F9" i="1"/>
  <c r="F8" i="1"/>
  <c r="G8" i="1" s="1"/>
  <c r="G10" i="1"/>
  <c r="G9" i="1"/>
  <c r="G12" i="1" l="1"/>
</calcChain>
</file>

<file path=xl/sharedStrings.xml><?xml version="1.0" encoding="utf-8"?>
<sst xmlns="http://schemas.openxmlformats.org/spreadsheetml/2006/main" count="39" uniqueCount="18">
  <si>
    <t>Houses and Social Houses</t>
  </si>
  <si>
    <t>Normal Flats</t>
  </si>
  <si>
    <t>Block G Flats</t>
  </si>
  <si>
    <t>Estate level Charges section (01)</t>
  </si>
  <si>
    <t>Expense</t>
  </si>
  <si>
    <t>Reserve Fund Estate section(04)</t>
  </si>
  <si>
    <t>Management Fee Section (07) for houses</t>
  </si>
  <si>
    <t>Per Property</t>
  </si>
  <si>
    <t>Block level Service Charge section(02)</t>
  </si>
  <si>
    <t>Reserve Fund Block Section (05</t>
  </si>
  <si>
    <t>Management Fee Flats Section (08)</t>
  </si>
  <si>
    <t>BUDGET AMOUNTS</t>
  </si>
  <si>
    <t>Portion%</t>
  </si>
  <si>
    <t>Total Per Flat</t>
  </si>
  <si>
    <t>Total Per House</t>
  </si>
  <si>
    <t>Total Per Block G Flat</t>
  </si>
  <si>
    <t>Service Charges - Lift Section (03)</t>
  </si>
  <si>
    <t>Reserve Fund - Lift Section (06)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</si>
</sst>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9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46E7A"/>
      <name val="Arial"/>
      <family val="2"/>
    </font>
    <font>
      <sz val="8"/>
      <color rgb="FF546E7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169" fontId="3" fillId="0" borderId="0" xfId="0" applyNumberFormat="1" applyFont="1"/>
    <xf numFmtId="6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6EB3-252C-4798-B7F6-547A9F87FC05}">
  <dimension ref="D1:N28"/>
  <sheetViews>
    <sheetView tabSelected="1" topLeftCell="A6" workbookViewId="0">
      <selection activeCell="E32" sqref="E32:E33"/>
    </sheetView>
  </sheetViews>
  <sheetFormatPr defaultRowHeight="14.4" x14ac:dyDescent="0.3"/>
  <cols>
    <col min="4" max="4" width="30" bestFit="1" customWidth="1"/>
    <col min="6" max="6" width="8.21875" customWidth="1"/>
    <col min="10" max="10" width="30" bestFit="1" customWidth="1"/>
  </cols>
  <sheetData>
    <row r="1" spans="4:11" x14ac:dyDescent="0.3">
      <c r="J1" s="1" t="s">
        <v>11</v>
      </c>
    </row>
    <row r="2" spans="4:11" x14ac:dyDescent="0.3">
      <c r="J2" s="2" t="s">
        <v>3</v>
      </c>
      <c r="K2" s="3">
        <v>70854</v>
      </c>
    </row>
    <row r="3" spans="4:11" x14ac:dyDescent="0.3">
      <c r="J3" s="2" t="s">
        <v>5</v>
      </c>
      <c r="K3" s="4">
        <v>1000</v>
      </c>
    </row>
    <row r="4" spans="4:11" x14ac:dyDescent="0.3">
      <c r="J4" s="2" t="s">
        <v>6</v>
      </c>
      <c r="K4" s="4">
        <v>6540</v>
      </c>
    </row>
    <row r="5" spans="4:11" x14ac:dyDescent="0.3">
      <c r="J5" s="2" t="s">
        <v>8</v>
      </c>
      <c r="K5" s="3">
        <v>97927</v>
      </c>
    </row>
    <row r="6" spans="4:11" x14ac:dyDescent="0.3">
      <c r="D6" s="1" t="s">
        <v>0</v>
      </c>
      <c r="J6" s="2" t="s">
        <v>9</v>
      </c>
      <c r="K6" s="4">
        <v>8000</v>
      </c>
    </row>
    <row r="7" spans="4:11" x14ac:dyDescent="0.3">
      <c r="D7" t="s">
        <v>4</v>
      </c>
      <c r="F7" s="1" t="s">
        <v>12</v>
      </c>
      <c r="G7" s="1" t="s">
        <v>7</v>
      </c>
      <c r="J7" s="2" t="s">
        <v>10</v>
      </c>
      <c r="K7" s="3">
        <v>16686</v>
      </c>
    </row>
    <row r="8" spans="4:11" x14ac:dyDescent="0.3">
      <c r="D8" s="2" t="s">
        <v>3</v>
      </c>
      <c r="F8">
        <f>1/212</f>
        <v>4.7169811320754715E-3</v>
      </c>
      <c r="G8">
        <f>ROUNDUP($K$2*F8,0)</f>
        <v>335</v>
      </c>
      <c r="J8" s="2" t="s">
        <v>16</v>
      </c>
      <c r="K8" s="7">
        <v>5400</v>
      </c>
    </row>
    <row r="9" spans="4:11" x14ac:dyDescent="0.3">
      <c r="D9" s="2" t="s">
        <v>5</v>
      </c>
      <c r="F9">
        <f>1/212</f>
        <v>4.7169811320754715E-3</v>
      </c>
      <c r="G9">
        <f>ROUNDUP($K$3/212,0)</f>
        <v>5</v>
      </c>
      <c r="J9" s="2" t="s">
        <v>17</v>
      </c>
      <c r="K9">
        <v>500</v>
      </c>
    </row>
    <row r="10" spans="4:11" x14ac:dyDescent="0.3">
      <c r="D10" s="2" t="s">
        <v>6</v>
      </c>
      <c r="F10">
        <f>1/109</f>
        <v>9.1743119266055051E-3</v>
      </c>
      <c r="G10">
        <f>ROUNDUP($K$4/109,0)</f>
        <v>60</v>
      </c>
    </row>
    <row r="12" spans="4:11" x14ac:dyDescent="0.3">
      <c r="D12" s="2" t="s">
        <v>14</v>
      </c>
      <c r="E12" s="1"/>
      <c r="F12" s="1"/>
      <c r="G12" s="1">
        <f>SUM(G8:G10)</f>
        <v>400</v>
      </c>
    </row>
    <row r="18" spans="4:14" x14ac:dyDescent="0.3">
      <c r="D18" s="1" t="s">
        <v>1</v>
      </c>
      <c r="J18" s="1" t="s">
        <v>2</v>
      </c>
    </row>
    <row r="19" spans="4:14" x14ac:dyDescent="0.3">
      <c r="D19" t="s">
        <v>4</v>
      </c>
      <c r="F19" s="1" t="s">
        <v>12</v>
      </c>
      <c r="G19" s="1" t="s">
        <v>7</v>
      </c>
      <c r="J19" t="s">
        <v>4</v>
      </c>
      <c r="L19" s="1" t="s">
        <v>12</v>
      </c>
      <c r="M19" s="1" t="s">
        <v>7</v>
      </c>
    </row>
    <row r="20" spans="4:14" x14ac:dyDescent="0.3">
      <c r="D20" s="2" t="s">
        <v>3</v>
      </c>
      <c r="F20">
        <f>1/212</f>
        <v>4.7169811320754715E-3</v>
      </c>
      <c r="G20">
        <f>ROUNDUP($K$2*F20,0)</f>
        <v>335</v>
      </c>
      <c r="J20" s="2" t="s">
        <v>3</v>
      </c>
      <c r="L20">
        <f>1/212</f>
        <v>4.7169811320754715E-3</v>
      </c>
      <c r="M20">
        <f>ROUNDUP($K$2*L20,0)</f>
        <v>335</v>
      </c>
    </row>
    <row r="21" spans="4:14" x14ac:dyDescent="0.3">
      <c r="D21" s="2" t="s">
        <v>5</v>
      </c>
      <c r="F21">
        <f>1/212</f>
        <v>4.7169811320754715E-3</v>
      </c>
      <c r="G21">
        <f>ROUNDUP($K$3*F21,0)</f>
        <v>5</v>
      </c>
      <c r="J21" s="2" t="s">
        <v>5</v>
      </c>
      <c r="L21">
        <f>1/212</f>
        <v>4.7169811320754715E-3</v>
      </c>
      <c r="M21">
        <f>ROUNDUP($K$3*L21,0)</f>
        <v>5</v>
      </c>
    </row>
    <row r="22" spans="4:14" x14ac:dyDescent="0.3">
      <c r="D22" s="2" t="s">
        <v>8</v>
      </c>
      <c r="F22" s="5">
        <v>9.1699999999999993E-3</v>
      </c>
      <c r="G22">
        <f>ROUNDUP($K$5*F22,0)</f>
        <v>898</v>
      </c>
      <c r="J22" s="2" t="s">
        <v>8</v>
      </c>
      <c r="L22" s="6">
        <v>1.115E-2</v>
      </c>
      <c r="M22">
        <f>ROUNDUP($K$5*L22,0)</f>
        <v>1092</v>
      </c>
    </row>
    <row r="23" spans="4:14" x14ac:dyDescent="0.3">
      <c r="D23" s="2" t="s">
        <v>9</v>
      </c>
      <c r="F23" s="5">
        <v>9.1699999999999993E-3</v>
      </c>
      <c r="G23">
        <f>ROUNDUP($K$6*F23,0)</f>
        <v>74</v>
      </c>
      <c r="J23" s="2" t="s">
        <v>9</v>
      </c>
      <c r="L23" s="6">
        <v>1.115E-2</v>
      </c>
      <c r="M23">
        <f>ROUNDUP($K$6*L23,0)</f>
        <v>90</v>
      </c>
    </row>
    <row r="24" spans="4:14" x14ac:dyDescent="0.3">
      <c r="D24" s="2" t="s">
        <v>10</v>
      </c>
      <c r="F24" s="5">
        <v>9.1699999999999993E-3</v>
      </c>
      <c r="G24">
        <f>ROUNDUP($K$7*F24,0)</f>
        <v>154</v>
      </c>
      <c r="J24" s="2" t="s">
        <v>10</v>
      </c>
      <c r="L24" s="6">
        <v>1.115E-2</v>
      </c>
      <c r="M24">
        <f>ROUNDUP($K$7*L24,0)</f>
        <v>187</v>
      </c>
    </row>
    <row r="25" spans="4:14" x14ac:dyDescent="0.3">
      <c r="J25" s="2" t="s">
        <v>16</v>
      </c>
      <c r="L25">
        <f>1/28</f>
        <v>3.5714285714285712E-2</v>
      </c>
      <c r="M25">
        <f>ROUNDUP($K$8*L25,0)</f>
        <v>193</v>
      </c>
    </row>
    <row r="26" spans="4:14" x14ac:dyDescent="0.3">
      <c r="J26" s="2" t="s">
        <v>17</v>
      </c>
      <c r="L26">
        <f>1/28</f>
        <v>3.5714285714285712E-2</v>
      </c>
      <c r="M26">
        <f>ROUNDUP($K$9*L26,0)</f>
        <v>18</v>
      </c>
    </row>
    <row r="28" spans="4:14" x14ac:dyDescent="0.3">
      <c r="D28" s="2" t="s">
        <v>13</v>
      </c>
      <c r="E28" s="1"/>
      <c r="F28" s="1"/>
      <c r="G28" s="1">
        <f>SUM(G20:G24)</f>
        <v>1466</v>
      </c>
      <c r="J28" s="2" t="s">
        <v>15</v>
      </c>
      <c r="K28" s="1"/>
      <c r="L28" s="1"/>
      <c r="M28" s="1">
        <f>SUM(M20:M26)</f>
        <v>1920</v>
      </c>
      <c r="N2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</dc:creator>
  <cp:lastModifiedBy>shani</cp:lastModifiedBy>
  <dcterms:created xsi:type="dcterms:W3CDTF">2021-11-06T15:13:56Z</dcterms:created>
  <dcterms:modified xsi:type="dcterms:W3CDTF">2021-11-06T15:41:03Z</dcterms:modified>
</cp:coreProperties>
</file>