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<sst xmlns="http://schemas.openxmlformats.org/spreadsheetml/2006/main" count="60" uniqueCount="52">
  <si>
    <t xml:space="preserve">1 Area_ 4 Cameras per area</t>
  </si>
  <si>
    <t xml:space="preserve">Cloud=44800, Router=Proxy=2800, Mobile device= 500, camera rate =0.2, Scheduling interval=10, Simulation time=2000</t>
  </si>
  <si>
    <t xml:space="preserve">Router only</t>
  </si>
  <si>
    <t xml:space="preserve">Proxy only</t>
  </si>
  <si>
    <t xml:space="preserve">Cloud only</t>
  </si>
  <si>
    <t xml:space="preserve">Router_Proxy</t>
  </si>
  <si>
    <t xml:space="preserve">Router_Cloud</t>
  </si>
  <si>
    <t xml:space="preserve">Proxy_Cloud</t>
  </si>
  <si>
    <t xml:space="preserve">Cloud Power</t>
  </si>
  <si>
    <t xml:space="preserve">Cloud_Idle_energy</t>
  </si>
  <si>
    <t xml:space="preserve">Cloud_busy_energy</t>
  </si>
  <si>
    <t xml:space="preserve">Proxy_energy</t>
  </si>
  <si>
    <t xml:space="preserve">proxy_idle_energy</t>
  </si>
  <si>
    <t xml:space="preserve">Proxy_busy_energy</t>
  </si>
  <si>
    <t xml:space="preserve">Router energy</t>
  </si>
  <si>
    <t xml:space="preserve">Router_Idle_energy</t>
  </si>
  <si>
    <t xml:space="preserve">Router_busy_energy</t>
  </si>
  <si>
    <t xml:space="preserve">Mobile energy</t>
  </si>
  <si>
    <t xml:space="preserve">Mobile_Idle_energy</t>
  </si>
  <si>
    <t xml:space="preserve">Mobile_busy_energy</t>
  </si>
  <si>
    <t xml:space="preserve">Total energy</t>
  </si>
  <si>
    <t xml:space="preserve">Total_Idle_energy</t>
  </si>
  <si>
    <t xml:space="preserve">Total_busy_energy</t>
  </si>
  <si>
    <t xml:space="preserve">Cloud Energy</t>
  </si>
  <si>
    <t xml:space="preserve">App_Cloud Energy</t>
  </si>
  <si>
    <t xml:space="preserve">Proxy Energy</t>
  </si>
  <si>
    <t xml:space="preserve">App_Proxy Energy</t>
  </si>
  <si>
    <t xml:space="preserve">Router Energy</t>
  </si>
  <si>
    <t xml:space="preserve">App_Router Energy</t>
  </si>
  <si>
    <t xml:space="preserve">Mobile Energy*4</t>
  </si>
  <si>
    <t xml:space="preserve">App_Mobile Energy*4</t>
  </si>
  <si>
    <t xml:space="preserve">Execution time</t>
  </si>
  <si>
    <t xml:space="preserve">[motion_detector, object_detector, object_tracker]</t>
  </si>
  <si>
    <t xml:space="preserve">[object_tracker, PTZ_CONTROL]</t>
  </si>
  <si>
    <t xml:space="preserve">MOTION_VIDEO_STREAM</t>
  </si>
  <si>
    <t xml:space="preserve">DETECTED_OBJECT</t>
  </si>
  <si>
    <t xml:space="preserve">OBJECT_LOCATION</t>
  </si>
  <si>
    <t xml:space="preserve">Cloud_idle</t>
  </si>
  <si>
    <t xml:space="preserve">Proxy_Idle</t>
  </si>
  <si>
    <t xml:space="preserve">Router_Idle</t>
  </si>
  <si>
    <t xml:space="preserve">Mobile_Idle(*4)</t>
  </si>
  <si>
    <t xml:space="preserve">Total_Idle_power</t>
  </si>
  <si>
    <t xml:space="preserve">CAMERA</t>
  </si>
  <si>
    <t xml:space="preserve">Total Device Energy(j)= E(cloud+proxy+router+mobile devices)</t>
  </si>
  <si>
    <t xml:space="preserve">Total Application Energy(j)= E(cloud+proxy+router+mobile devices)</t>
  </si>
  <si>
    <t xml:space="preserve">Total Delay(ms) (delay1+delay2)</t>
  </si>
  <si>
    <t xml:space="preserve">Total Idle Energy</t>
  </si>
  <si>
    <t xml:space="preserve">Cost of execution in cloud</t>
  </si>
  <si>
    <t xml:space="preserve">Total network usage</t>
  </si>
  <si>
    <t xml:space="preserve">Normalized Device energy to the Idle energy of chain</t>
  </si>
  <si>
    <t xml:space="preserve">Mobile Energy</t>
  </si>
  <si>
    <t xml:space="preserve">App_Mobile Energy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</si>
</sst>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_ ;\-0.00\ "/>
    <numFmt numFmtId="167" formatCode="#,###.000"/>
    <numFmt numFmtId="168" formatCode="#,##0.00_);\(#,##0.00\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BF00"/>
        <bgColor rgb="FFFFC000"/>
      </patternFill>
    </fill>
    <fill>
      <patternFill patternType="solid">
        <fgColor rgb="FFD4EA6B"/>
        <bgColor rgb="FFE8F2A1"/>
      </patternFill>
    </fill>
    <fill>
      <patternFill patternType="solid">
        <fgColor rgb="FFBF819E"/>
        <bgColor rgb="FFA5A5A5"/>
      </patternFill>
    </fill>
    <fill>
      <patternFill patternType="solid">
        <fgColor rgb="FFB4C7DC"/>
        <bgColor rgb="FFB3B3B3"/>
      </patternFill>
    </fill>
    <fill>
      <patternFill patternType="solid">
        <fgColor rgb="FFFFA6A6"/>
        <bgColor rgb="FFFFD7D7"/>
      </patternFill>
    </fill>
    <fill>
      <patternFill patternType="solid">
        <fgColor rgb="FFFFFF6D"/>
        <bgColor rgb="FFE8F2A1"/>
      </patternFill>
    </fill>
    <fill>
      <patternFill patternType="solid">
        <fgColor rgb="FFFF6D6D"/>
        <bgColor rgb="FFED7D31"/>
      </patternFill>
    </fill>
    <fill>
      <patternFill patternType="solid">
        <fgColor rgb="FFFFD7D7"/>
        <bgColor rgb="FFFBE5D6"/>
      </patternFill>
    </fill>
    <fill>
      <patternFill patternType="solid">
        <fgColor rgb="FFE8F2A1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420E"/>
      <rgbColor rgb="FF00FF00"/>
      <rgbColor rgb="FF0000FF"/>
      <rgbColor rgb="FFFFD32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BF819E"/>
      <rgbColor rgb="FF9999FF"/>
      <rgbColor rgb="FF993366"/>
      <rgbColor rgb="FFFFF2CC"/>
      <rgbColor rgb="FFE8F2A1"/>
      <rgbColor rgb="FF660066"/>
      <rgbColor rgb="FFFF6D6D"/>
      <rgbColor rgb="FF0066CC"/>
      <rgbColor rgb="FFD9D9D9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6D"/>
      <rgbColor rgb="FFB3B3B3"/>
      <rgbColor rgb="FFFFA6A6"/>
      <rgbColor rgb="FFCC99FF"/>
      <rgbColor rgb="FFFFD7D7"/>
      <rgbColor rgb="FF4472C4"/>
      <rgbColor rgb="FF33CCCC"/>
      <rgbColor rgb="FF70AD47"/>
      <rgbColor rgb="FFFFC000"/>
      <rgbColor rgb="FFFFBF00"/>
      <rgbColor rgb="FFED7D31"/>
      <rgbColor rgb="FF595959"/>
      <rgbColor rgb="FFA5A5A5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73336504727359"/>
          <c:y val="0.0447308567096285"/>
          <c:w val="0.517274186834751"/>
          <c:h val="0.7064695476370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Cloud Energy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2669181.09005102</c:v>
                </c:pt>
                <c:pt idx="1">
                  <c:v>2669181.93647959</c:v>
                </c:pt>
                <c:pt idx="2">
                  <c:v>2734317.78714284</c:v>
                </c:pt>
                <c:pt idx="3">
                  <c:v>2669181.13237245</c:v>
                </c:pt>
                <c:pt idx="4">
                  <c:v>2693927.36524493</c:v>
                </c:pt>
                <c:pt idx="5">
                  <c:v>2693491.30217351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App_Cloud Energy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263072.107551018</c:v>
                </c:pt>
                <c:pt idx="1">
                  <c:v>263152.87397959</c:v>
                </c:pt>
                <c:pt idx="2">
                  <c:v>554112.55571426</c:v>
                </c:pt>
                <c:pt idx="3">
                  <c:v>263076.145872447</c:v>
                </c:pt>
                <c:pt idx="4">
                  <c:v>356790.650959158</c:v>
                </c:pt>
                <c:pt idx="5">
                  <c:v>354612.331887729</c:v>
                </c:pt>
              </c:numCache>
            </c:numRef>
          </c:val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Proxy Energy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Sheet1!$B$6:$G$6</c:f>
              <c:numCache>
                <c:formatCode>General</c:formatCode>
                <c:ptCount val="6"/>
                <c:pt idx="0">
                  <c:v>166866.6</c:v>
                </c:pt>
                <c:pt idx="1">
                  <c:v>210475.173034003</c:v>
                </c:pt>
                <c:pt idx="2">
                  <c:v>166866.6</c:v>
                </c:pt>
                <c:pt idx="3">
                  <c:v>182190.487404059</c:v>
                </c:pt>
                <c:pt idx="4">
                  <c:v>166866.6</c:v>
                </c:pt>
                <c:pt idx="5">
                  <c:v>195907.244360003</c:v>
                </c:pt>
              </c:numCache>
            </c:numRef>
          </c:val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App_Proxy Energy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Sheet1!$B$7:$G$7</c:f>
              <c:numCache>
                <c:formatCode>General</c:formatCode>
                <c:ptCount val="6"/>
                <c:pt idx="0">
                  <c:v>0</c:v>
                </c:pt>
                <c:pt idx="1">
                  <c:v>195806.883751429</c:v>
                </c:pt>
                <c:pt idx="2">
                  <c:v>0</c:v>
                </c:pt>
                <c:pt idx="3">
                  <c:v>70366.1941849395</c:v>
                </c:pt>
                <c:pt idx="4">
                  <c:v>0</c:v>
                </c:pt>
                <c:pt idx="5">
                  <c:v>131883.390510282</c:v>
                </c:pt>
              </c:numCache>
            </c:numRef>
          </c:val>
        </c:ser>
        <c:gapWidth val="100"/>
        <c:overlap val="0"/>
        <c:axId val="95072151"/>
        <c:axId val="77760301"/>
      </c:barChart>
      <c:catAx>
        <c:axId val="9507215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7760301"/>
        <c:crosses val="autoZero"/>
        <c:auto val="1"/>
        <c:lblAlgn val="ctr"/>
        <c:lblOffset val="100"/>
        <c:noMultiLvlLbl val="0"/>
      </c:catAx>
      <c:valAx>
        <c:axId val="7776030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#.0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507215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Sheet1!$A$21:$A$21</c:f>
              <c:strCache>
                <c:ptCount val="1"/>
                <c:pt idx="0">
                  <c:v>Total Delay(ms) (delay1+delay2)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Sheet1!$B$16:$G$16</c:f>
              <c:numCache>
                <c:formatCode>General</c:formatCode>
                <c:ptCount val="6"/>
                <c:pt idx="0">
                  <c:v>0.111160714285688</c:v>
                </c:pt>
                <c:pt idx="1">
                  <c:v>0.111160714285688</c:v>
                </c:pt>
                <c:pt idx="2">
                  <c:v>0.278571428571468</c:v>
                </c:pt>
                <c:pt idx="3">
                  <c:v>0.111160714285688</c:v>
                </c:pt>
                <c:pt idx="4">
                  <c:v>0.279571428571444</c:v>
                </c:pt>
                <c:pt idx="5">
                  <c:v>0.279571428571444</c:v>
                </c:pt>
              </c:numCache>
            </c:numRef>
          </c:val>
        </c:ser>
        <c:gapWidth val="100"/>
        <c:overlap val="0"/>
        <c:axId val="12422531"/>
        <c:axId val="61444544"/>
      </c:barChart>
      <c:catAx>
        <c:axId val="1242253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1444544"/>
        <c:crosses val="autoZero"/>
        <c:auto val="1"/>
        <c:lblAlgn val="ctr"/>
        <c:lblOffset val="100"/>
        <c:noMultiLvlLbl val="0"/>
      </c:catAx>
      <c:valAx>
        <c:axId val="6144454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.00_);\(#,##0.00\)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242253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Total Device Energy(j)= E(cloud+proxy+router+mobile devices)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Total Device Energy(j)= E(cloud+proxy+router+mobile devices)</c:v>
                </c:pt>
              </c:strCache>
            </c:strRef>
          </c:tx>
          <c:spPr>
            <a:solidFill>
              <a:srgbClr val="70ad47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Sheet1!$B$19:$G$19</c:f>
              <c:numCache>
                <c:formatCode>General</c:formatCode>
                <c:ptCount val="6"/>
                <c:pt idx="0">
                  <c:v>3723644.12065102</c:v>
                </c:pt>
                <c:pt idx="1">
                  <c:v>3724202.78951359</c:v>
                </c:pt>
                <c:pt idx="2">
                  <c:v>3745730.06714284</c:v>
                </c:pt>
                <c:pt idx="3">
                  <c:v>3724559.06045651</c:v>
                </c:pt>
                <c:pt idx="4">
                  <c:v>3733981.40592493</c:v>
                </c:pt>
                <c:pt idx="5">
                  <c:v>3733944.22653351</c:v>
                </c:pt>
              </c:numCache>
            </c:numRef>
          </c:val>
        </c:ser>
        <c:gapWidth val="219"/>
        <c:overlap val="-27"/>
        <c:axId val="39811388"/>
        <c:axId val="57025956"/>
      </c:barChart>
      <c:catAx>
        <c:axId val="398113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025956"/>
        <c:crosses val="autoZero"/>
        <c:auto val="1"/>
        <c:lblAlgn val="ctr"/>
        <c:lblOffset val="100"/>
        <c:noMultiLvlLbl val="0"/>
      </c:catAx>
      <c:valAx>
        <c:axId val="570259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_ ;\-0.00\ 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81138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Total Application Energy(j)= E(cloud+proxy+router+mobile devices)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Total Application Energy(j)= E(cloud+proxy+router+mobile devices)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Sheet1!$B$20:$G$20</c:f>
              <c:numCache>
                <c:formatCode>General</c:formatCode>
                <c:ptCount val="6"/>
                <c:pt idx="0">
                  <c:v>768646.34240816</c:v>
                </c:pt>
                <c:pt idx="1">
                  <c:v>771231.787731019</c:v>
                </c:pt>
                <c:pt idx="2">
                  <c:v>866384.58571426</c:v>
                </c:pt>
                <c:pt idx="3">
                  <c:v>775758.579748816</c:v>
                </c:pt>
                <c:pt idx="4">
                  <c:v>799106.890650587</c:v>
                </c:pt>
                <c:pt idx="5">
                  <c:v>798767.752398011</c:v>
                </c:pt>
              </c:numCache>
            </c:numRef>
          </c:val>
        </c:ser>
        <c:gapWidth val="219"/>
        <c:overlap val="-27"/>
        <c:axId val="58800768"/>
        <c:axId val="55746829"/>
      </c:barChart>
      <c:catAx>
        <c:axId val="588007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746829"/>
        <c:crosses val="autoZero"/>
        <c:auto val="1"/>
        <c:lblAlgn val="ctr"/>
        <c:lblOffset val="100"/>
        <c:noMultiLvlLbl val="0"/>
      </c:catAx>
      <c:valAx>
        <c:axId val="557468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_ ;\-0.00\ 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80076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Total Delay(ms) (delay1+delay2)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Sheet1!$A$21</c:f>
              <c:strCache>
                <c:ptCount val="1"/>
                <c:pt idx="0">
                  <c:v>Total Delay(ms) (delay1+delay2)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Sheet1!$B$21:$G$21</c:f>
              <c:numCache>
                <c:formatCode>General</c:formatCode>
                <c:ptCount val="6"/>
                <c:pt idx="0">
                  <c:v>8.45814285714291</c:v>
                </c:pt>
                <c:pt idx="1">
                  <c:v>12.5391428571429</c:v>
                </c:pt>
                <c:pt idx="2">
                  <c:v>209.881571428573</c:v>
                </c:pt>
                <c:pt idx="3">
                  <c:v>12.4626376891841</c:v>
                </c:pt>
                <c:pt idx="4">
                  <c:v>212.46558223044</c:v>
                </c:pt>
                <c:pt idx="5">
                  <c:v>212.543637407551</c:v>
                </c:pt>
              </c:numCache>
            </c:numRef>
          </c:val>
        </c:ser>
        <c:gapWidth val="219"/>
        <c:overlap val="-27"/>
        <c:axId val="83322970"/>
        <c:axId val="11618447"/>
      </c:barChart>
      <c:catAx>
        <c:axId val="8332297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618447"/>
        <c:crosses val="autoZero"/>
        <c:auto val="1"/>
        <c:lblAlgn val="ctr"/>
        <c:lblOffset val="100"/>
        <c:noMultiLvlLbl val="0"/>
      </c:catAx>
      <c:valAx>
        <c:axId val="116184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_ ;\-0.00\ 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32297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Normalized Device energy to the Idle energy of chain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Normalized Device energy to the Idle energy of chain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Sheet1!$B$27:$G$27</c:f>
              <c:numCache>
                <c:formatCode>General</c:formatCode>
                <c:ptCount val="6"/>
                <c:pt idx="0">
                  <c:v>1.01815321964884</c:v>
                </c:pt>
                <c:pt idx="1">
                  <c:v>1.018305976057</c:v>
                </c:pt>
                <c:pt idx="2">
                  <c:v>1.02419216343644</c:v>
                </c:pt>
                <c:pt idx="3">
                  <c:v>1.01840339095376</c:v>
                </c:pt>
                <c:pt idx="4">
                  <c:v>1.02097973580963</c:v>
                </c:pt>
                <c:pt idx="5">
                  <c:v>1.02096956987652</c:v>
                </c:pt>
              </c:numCache>
            </c:numRef>
          </c:val>
        </c:ser>
        <c:gapWidth val="219"/>
        <c:overlap val="-27"/>
        <c:axId val="32845145"/>
        <c:axId val="50410097"/>
      </c:barChart>
      <c:catAx>
        <c:axId val="3284514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410097"/>
        <c:crosses val="autoZero"/>
        <c:auto val="1"/>
        <c:lblAlgn val="ctr"/>
        <c:lblOffset val="100"/>
        <c:noMultiLvlLbl val="0"/>
      </c:catAx>
      <c:valAx>
        <c:axId val="5041009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_ ;\-0.00\ 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84514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Application Energy (j)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App_Cloud Energy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263072.107551018</c:v>
                </c:pt>
                <c:pt idx="1">
                  <c:v>263152.87397959</c:v>
                </c:pt>
                <c:pt idx="2">
                  <c:v>554112.55571426</c:v>
                </c:pt>
                <c:pt idx="3">
                  <c:v>263076.145872447</c:v>
                </c:pt>
                <c:pt idx="4">
                  <c:v>356790.650959158</c:v>
                </c:pt>
                <c:pt idx="5">
                  <c:v>354612.331887729</c:v>
                </c:pt>
              </c:numCache>
            </c:numRef>
          </c:val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App_Proxy Energy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Sheet1!$B$7:$G$7</c:f>
              <c:numCache>
                <c:formatCode>General</c:formatCode>
                <c:ptCount val="6"/>
                <c:pt idx="0">
                  <c:v>0</c:v>
                </c:pt>
                <c:pt idx="1">
                  <c:v>195806.883751429</c:v>
                </c:pt>
                <c:pt idx="2">
                  <c:v>0</c:v>
                </c:pt>
                <c:pt idx="3">
                  <c:v>70366.1941849395</c:v>
                </c:pt>
                <c:pt idx="4">
                  <c:v>0</c:v>
                </c:pt>
                <c:pt idx="5">
                  <c:v>131883.390510282</c:v>
                </c:pt>
              </c:numCache>
            </c:numRef>
          </c:val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App_Router Energy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Sheet1!$B$9:$G$9</c:f>
              <c:numCache>
                <c:formatCode>General</c:formatCode>
                <c:ptCount val="6"/>
                <c:pt idx="0">
                  <c:v>193302.204857142</c:v>
                </c:pt>
                <c:pt idx="1">
                  <c:v>0</c:v>
                </c:pt>
                <c:pt idx="2">
                  <c:v>0</c:v>
                </c:pt>
                <c:pt idx="3">
                  <c:v>130044.209691429</c:v>
                </c:pt>
                <c:pt idx="4">
                  <c:v>130044.209691429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Sheet1!$A$11</c:f>
              <c:strCache>
                <c:ptCount val="1"/>
                <c:pt idx="0">
                  <c:v>App_Mobile Energy*4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Sheet1!$B$11:$G$11</c:f>
              <c:numCache>
                <c:formatCode>General</c:formatCode>
                <c:ptCount val="6"/>
                <c:pt idx="0">
                  <c:v>312272.03</c:v>
                </c:pt>
                <c:pt idx="1">
                  <c:v>312272.03</c:v>
                </c:pt>
                <c:pt idx="2">
                  <c:v>312272.03</c:v>
                </c:pt>
                <c:pt idx="3">
                  <c:v>312272.03</c:v>
                </c:pt>
                <c:pt idx="4">
                  <c:v>312272.03</c:v>
                </c:pt>
                <c:pt idx="5">
                  <c:v>312272.03</c:v>
                </c:pt>
              </c:numCache>
            </c:numRef>
          </c:val>
        </c:ser>
        <c:gapWidth val="219"/>
        <c:overlap val="-27"/>
        <c:axId val="85127552"/>
        <c:axId val="77445165"/>
      </c:barChart>
      <c:catAx>
        <c:axId val="8512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445165"/>
        <c:crosses val="autoZero"/>
        <c:auto val="1"/>
        <c:lblAlgn val="ctr"/>
        <c:lblOffset val="100"/>
        <c:noMultiLvlLbl val="0"/>
      </c:catAx>
      <c:valAx>
        <c:axId val="774451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_ ;\-0.00\ 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12755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Device Energy (j)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Cloud Energy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2669181.09005102</c:v>
                </c:pt>
                <c:pt idx="1">
                  <c:v>2669181.93647959</c:v>
                </c:pt>
                <c:pt idx="2">
                  <c:v>2734317.78714284</c:v>
                </c:pt>
                <c:pt idx="3">
                  <c:v>2669181.13237245</c:v>
                </c:pt>
                <c:pt idx="4">
                  <c:v>2693927.36524493</c:v>
                </c:pt>
                <c:pt idx="5">
                  <c:v>2693491.30217351</c:v>
                </c:pt>
              </c:numCache>
            </c:numRef>
          </c:val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Proxy Energy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Sheet1!$B$6:$G$6</c:f>
              <c:numCache>
                <c:formatCode>General</c:formatCode>
                <c:ptCount val="6"/>
                <c:pt idx="0">
                  <c:v>166866.6</c:v>
                </c:pt>
                <c:pt idx="1">
                  <c:v>210475.173034003</c:v>
                </c:pt>
                <c:pt idx="2">
                  <c:v>166866.6</c:v>
                </c:pt>
                <c:pt idx="3">
                  <c:v>182190.487404059</c:v>
                </c:pt>
                <c:pt idx="4">
                  <c:v>166866.6</c:v>
                </c:pt>
                <c:pt idx="5">
                  <c:v>195907.244360003</c:v>
                </c:pt>
              </c:numCache>
            </c:numRef>
          </c:val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Router Energy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Sheet1!$B$8:$G$8</c:f>
              <c:numCache>
                <c:formatCode>General</c:formatCode>
                <c:ptCount val="6"/>
                <c:pt idx="0">
                  <c:v>209917.350600001</c:v>
                </c:pt>
                <c:pt idx="1">
                  <c:v>166866.6</c:v>
                </c:pt>
                <c:pt idx="2">
                  <c:v>166866.6</c:v>
                </c:pt>
                <c:pt idx="3">
                  <c:v>195508.360679998</c:v>
                </c:pt>
                <c:pt idx="4">
                  <c:v>195508.360679998</c:v>
                </c:pt>
                <c:pt idx="5">
                  <c:v>166866.6</c:v>
                </c:pt>
              </c:numCache>
            </c:numRef>
          </c:val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Mobile Energy*4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Sheet1!$B$3:$G$3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Sheet1!$B$10:$G$10</c:f>
              <c:numCache>
                <c:formatCode>General</c:formatCode>
                <c:ptCount val="6"/>
                <c:pt idx="0">
                  <c:v>677679.08</c:v>
                </c:pt>
                <c:pt idx="1">
                  <c:v>677679.08</c:v>
                </c:pt>
                <c:pt idx="2">
                  <c:v>677679.08</c:v>
                </c:pt>
                <c:pt idx="3">
                  <c:v>677679.08</c:v>
                </c:pt>
                <c:pt idx="4">
                  <c:v>677679.08</c:v>
                </c:pt>
                <c:pt idx="5">
                  <c:v>677679.08</c:v>
                </c:pt>
              </c:numCache>
            </c:numRef>
          </c:val>
        </c:ser>
        <c:gapWidth val="219"/>
        <c:overlap val="-27"/>
        <c:axId val="42502563"/>
        <c:axId val="85593443"/>
      </c:barChart>
      <c:catAx>
        <c:axId val="425025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593443"/>
        <c:crosses val="autoZero"/>
        <c:auto val="1"/>
        <c:lblAlgn val="ctr"/>
        <c:lblOffset val="100"/>
        <c:noMultiLvlLbl val="0"/>
      </c:catAx>
      <c:valAx>
        <c:axId val="855934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_ ;\-0.00\ 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50256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Device Busy Energy (j)</a:t>
            </a:r>
          </a:p>
        </c:rich>
      </c:tx>
      <c:layout>
        <c:manualLayout>
          <c:xMode val="edge"/>
          <c:yMode val="edge"/>
          <c:x val="0.309485220344215"/>
          <c:y val="0.0186863756798215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Cloud_busy_energy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Sheet1!$J$4:$J$9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Sheet1!$M$4:$M$9</c:f>
              <c:numCache>
                <c:formatCode>General</c:formatCode>
                <c:ptCount val="6"/>
                <c:pt idx="0">
                  <c:v>5181.09005102003</c:v>
                </c:pt>
                <c:pt idx="1">
                  <c:v>5181.9364795899</c:v>
                </c:pt>
                <c:pt idx="2">
                  <c:v>70317.7871428402</c:v>
                </c:pt>
                <c:pt idx="3">
                  <c:v>5181.13237245008</c:v>
                </c:pt>
                <c:pt idx="4">
                  <c:v>29927.3652449301</c:v>
                </c:pt>
                <c:pt idx="5">
                  <c:v>29491.3021735102</c:v>
                </c:pt>
              </c:numCache>
            </c:numRef>
          </c:val>
        </c:ser>
        <c:ser>
          <c:idx val="1"/>
          <c:order val="1"/>
          <c:tx>
            <c:strRef>
              <c:f>Sheet1!$P$3</c:f>
              <c:strCache>
                <c:ptCount val="1"/>
                <c:pt idx="0">
                  <c:v>Proxy_busy_energy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Sheet1!$J$4:$J$9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Sheet1!$P$4:$P$9</c:f>
              <c:numCache>
                <c:formatCode>General</c:formatCode>
                <c:ptCount val="6"/>
                <c:pt idx="0">
                  <c:v>0</c:v>
                </c:pt>
                <c:pt idx="1">
                  <c:v>43608.573034003</c:v>
                </c:pt>
                <c:pt idx="2">
                  <c:v>0</c:v>
                </c:pt>
                <c:pt idx="3">
                  <c:v>15323.887404059</c:v>
                </c:pt>
                <c:pt idx="4">
                  <c:v>0</c:v>
                </c:pt>
                <c:pt idx="5">
                  <c:v>29040.644360003</c:v>
                </c:pt>
              </c:numCache>
            </c:numRef>
          </c:val>
        </c:ser>
        <c:ser>
          <c:idx val="2"/>
          <c:order val="2"/>
          <c:tx>
            <c:strRef>
              <c:f>Sheet1!$S$3</c:f>
              <c:strCache>
                <c:ptCount val="1"/>
                <c:pt idx="0">
                  <c:v>Router_busy_energy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Sheet1!$J$4:$J$9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Sheet1!$S$4:$S$9</c:f>
              <c:numCache>
                <c:formatCode>General</c:formatCode>
                <c:ptCount val="6"/>
                <c:pt idx="0">
                  <c:v>43050.750600001</c:v>
                </c:pt>
                <c:pt idx="1">
                  <c:v>0</c:v>
                </c:pt>
                <c:pt idx="2">
                  <c:v>0</c:v>
                </c:pt>
                <c:pt idx="3">
                  <c:v>28641.760679998</c:v>
                </c:pt>
                <c:pt idx="4">
                  <c:v>28641.760679998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Sheet1!$V$3</c:f>
              <c:strCache>
                <c:ptCount val="1"/>
                <c:pt idx="0">
                  <c:v>Mobile_busy_energy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Sheet1!$J$4:$J$9</c:f>
              <c:strCache>
                <c:ptCount val="6"/>
                <c:pt idx="0">
                  <c:v>Router only</c:v>
                </c:pt>
                <c:pt idx="1">
                  <c:v>Proxy only</c:v>
                </c:pt>
                <c:pt idx="2">
                  <c:v>Cloud only</c:v>
                </c:pt>
                <c:pt idx="3">
                  <c:v>Router_Proxy</c:v>
                </c:pt>
                <c:pt idx="4">
                  <c:v>Router_Cloud</c:v>
                </c:pt>
                <c:pt idx="5">
                  <c:v>Proxy_Cloud</c:v>
                </c:pt>
              </c:strCache>
            </c:strRef>
          </c:cat>
          <c:val>
            <c:numRef>
              <c:f>Sheet1!$V$4:$V$9</c:f>
              <c:numCache>
                <c:formatCode>General</c:formatCode>
                <c:ptCount val="6"/>
                <c:pt idx="0">
                  <c:v>18159.08</c:v>
                </c:pt>
                <c:pt idx="1">
                  <c:v>18159.08</c:v>
                </c:pt>
                <c:pt idx="2">
                  <c:v>18159.08</c:v>
                </c:pt>
                <c:pt idx="3">
                  <c:v>18159.08</c:v>
                </c:pt>
                <c:pt idx="4">
                  <c:v>18159.08</c:v>
                </c:pt>
                <c:pt idx="5">
                  <c:v>18159.08</c:v>
                </c:pt>
              </c:numCache>
            </c:numRef>
          </c:val>
        </c:ser>
        <c:gapWidth val="219"/>
        <c:overlap val="-27"/>
        <c:axId val="83960508"/>
        <c:axId val="36702605"/>
      </c:barChart>
      <c:catAx>
        <c:axId val="839605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702605"/>
        <c:crosses val="autoZero"/>
        <c:auto val="1"/>
        <c:lblAlgn val="ctr"/>
        <c:lblOffset val="100"/>
        <c:noMultiLvlLbl val="0"/>
      </c:catAx>
      <c:valAx>
        <c:axId val="367026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_ ;\-0.00\ 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96050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60</xdr:col>
      <xdr:colOff>574560</xdr:colOff>
      <xdr:row>0</xdr:row>
      <xdr:rowOff>0</xdr:rowOff>
    </xdr:from>
    <xdr:to>
      <xdr:col>68</xdr:col>
      <xdr:colOff>115920</xdr:colOff>
      <xdr:row>18</xdr:row>
      <xdr:rowOff>105480</xdr:rowOff>
    </xdr:to>
    <xdr:graphicFrame>
      <xdr:nvGraphicFramePr>
        <xdr:cNvPr id="0" name="Chart 1"/>
        <xdr:cNvGraphicFramePr/>
      </xdr:nvGraphicFramePr>
      <xdr:xfrm>
        <a:off x="60879960" y="0"/>
        <a:ext cx="6053760" cy="284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60</xdr:col>
      <xdr:colOff>614520</xdr:colOff>
      <xdr:row>21</xdr:row>
      <xdr:rowOff>111960</xdr:rowOff>
    </xdr:from>
    <xdr:to>
      <xdr:col>67</xdr:col>
      <xdr:colOff>673920</xdr:colOff>
      <xdr:row>39</xdr:row>
      <xdr:rowOff>44640</xdr:rowOff>
    </xdr:to>
    <xdr:graphicFrame>
      <xdr:nvGraphicFramePr>
        <xdr:cNvPr id="1" name="Chart 2"/>
        <xdr:cNvGraphicFramePr/>
      </xdr:nvGraphicFramePr>
      <xdr:xfrm>
        <a:off x="60919920" y="3312360"/>
        <a:ext cx="5757840" cy="2675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511200</xdr:colOff>
      <xdr:row>31</xdr:row>
      <xdr:rowOff>101520</xdr:rowOff>
    </xdr:from>
    <xdr:to>
      <xdr:col>0</xdr:col>
      <xdr:colOff>5082840</xdr:colOff>
      <xdr:row>48</xdr:row>
      <xdr:rowOff>91800</xdr:rowOff>
    </xdr:to>
    <xdr:graphicFrame>
      <xdr:nvGraphicFramePr>
        <xdr:cNvPr id="2" name="Chart 4"/>
        <xdr:cNvGraphicFramePr/>
      </xdr:nvGraphicFramePr>
      <xdr:xfrm>
        <a:off x="511200" y="4825800"/>
        <a:ext cx="4571640" cy="258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54000</xdr:colOff>
      <xdr:row>31</xdr:row>
      <xdr:rowOff>85680</xdr:rowOff>
    </xdr:from>
    <xdr:to>
      <xdr:col>11</xdr:col>
      <xdr:colOff>190080</xdr:colOff>
      <xdr:row>48</xdr:row>
      <xdr:rowOff>75960</xdr:rowOff>
    </xdr:to>
    <xdr:graphicFrame>
      <xdr:nvGraphicFramePr>
        <xdr:cNvPr id="3" name="Chart 5"/>
        <xdr:cNvGraphicFramePr/>
      </xdr:nvGraphicFramePr>
      <xdr:xfrm>
        <a:off x="11811600" y="4809960"/>
        <a:ext cx="4613040" cy="258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12</xdr:col>
      <xdr:colOff>606600</xdr:colOff>
      <xdr:row>40</xdr:row>
      <xdr:rowOff>92160</xdr:rowOff>
    </xdr:from>
    <xdr:to>
      <xdr:col>16</xdr:col>
      <xdr:colOff>647640</xdr:colOff>
      <xdr:row>57</xdr:row>
      <xdr:rowOff>82440</xdr:rowOff>
    </xdr:to>
    <xdr:graphicFrame>
      <xdr:nvGraphicFramePr>
        <xdr:cNvPr id="4" name="Chart 6"/>
        <xdr:cNvGraphicFramePr/>
      </xdr:nvGraphicFramePr>
      <xdr:xfrm>
        <a:off x="17963640" y="6188040"/>
        <a:ext cx="4620600" cy="258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5124600</xdr:colOff>
      <xdr:row>31</xdr:row>
      <xdr:rowOff>123840</xdr:rowOff>
    </xdr:from>
    <xdr:to>
      <xdr:col>3</xdr:col>
      <xdr:colOff>799920</xdr:colOff>
      <xdr:row>48</xdr:row>
      <xdr:rowOff>114120</xdr:rowOff>
    </xdr:to>
    <xdr:graphicFrame>
      <xdr:nvGraphicFramePr>
        <xdr:cNvPr id="5" name="Chart 7"/>
        <xdr:cNvGraphicFramePr/>
      </xdr:nvGraphicFramePr>
      <xdr:xfrm>
        <a:off x="5124600" y="4848120"/>
        <a:ext cx="4655520" cy="258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47520</xdr:colOff>
      <xdr:row>50</xdr:row>
      <xdr:rowOff>139680</xdr:rowOff>
    </xdr:from>
    <xdr:to>
      <xdr:col>11</xdr:col>
      <xdr:colOff>177480</xdr:colOff>
      <xdr:row>67</xdr:row>
      <xdr:rowOff>132840</xdr:rowOff>
    </xdr:to>
    <xdr:graphicFrame>
      <xdr:nvGraphicFramePr>
        <xdr:cNvPr id="6" name="Chart 8"/>
        <xdr:cNvGraphicFramePr/>
      </xdr:nvGraphicFramePr>
      <xdr:xfrm>
        <a:off x="11805120" y="7759800"/>
        <a:ext cx="4606920" cy="2583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552600</xdr:colOff>
      <xdr:row>49</xdr:row>
      <xdr:rowOff>142920</xdr:rowOff>
    </xdr:from>
    <xdr:to>
      <xdr:col>0</xdr:col>
      <xdr:colOff>5124240</xdr:colOff>
      <xdr:row>66</xdr:row>
      <xdr:rowOff>133200</xdr:rowOff>
    </xdr:to>
    <xdr:graphicFrame>
      <xdr:nvGraphicFramePr>
        <xdr:cNvPr id="7" name="Chart 9"/>
        <xdr:cNvGraphicFramePr/>
      </xdr:nvGraphicFramePr>
      <xdr:xfrm>
        <a:off x="552600" y="7610400"/>
        <a:ext cx="4571640" cy="258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5230800</xdr:colOff>
      <xdr:row>49</xdr:row>
      <xdr:rowOff>149400</xdr:rowOff>
    </xdr:from>
    <xdr:to>
      <xdr:col>4</xdr:col>
      <xdr:colOff>16920</xdr:colOff>
      <xdr:row>66</xdr:row>
      <xdr:rowOff>139680</xdr:rowOff>
    </xdr:to>
    <xdr:graphicFrame>
      <xdr:nvGraphicFramePr>
        <xdr:cNvPr id="8" name="Chart 10"/>
        <xdr:cNvGraphicFramePr/>
      </xdr:nvGraphicFramePr>
      <xdr:xfrm>
        <a:off x="5230800" y="7616880"/>
        <a:ext cx="4664160" cy="258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K55" activeCellId="0" sqref="K55"/>
    </sheetView>
  </sheetViews>
  <sheetFormatPr defaultColWidth="11.55078125" defaultRowHeight="12" zeroHeight="false" outlineLevelRow="0" outlineLevelCol="0"/>
  <cols>
    <col collapsed="false" customWidth="true" hidden="false" outlineLevel="0" max="1" min="1" style="1" width="99.09"/>
    <col collapsed="false" customWidth="true" hidden="false" outlineLevel="0" max="2" min="2" style="1" width="15.54"/>
    <col collapsed="false" customWidth="true" hidden="false" outlineLevel="0" max="3" min="3" style="1" width="12.64"/>
    <col collapsed="false" customWidth="true" hidden="false" outlineLevel="0" max="4" min="4" style="1" width="12.72"/>
    <col collapsed="false" customWidth="true" hidden="false" outlineLevel="0" max="5" min="5" style="1" width="12.64"/>
    <col collapsed="false" customWidth="true" hidden="false" outlineLevel="0" max="6" min="6" style="1" width="14.01"/>
    <col collapsed="false" customWidth="true" hidden="false" outlineLevel="0" max="7" min="7" style="1" width="11.82"/>
    <col collapsed="false" customWidth="true" hidden="false" outlineLevel="0" max="8" min="8" style="1" width="15.54"/>
    <col collapsed="false" customWidth="true" hidden="false" outlineLevel="0" max="9" min="9" style="1" width="11.72"/>
    <col collapsed="false" customWidth="true" hidden="false" outlineLevel="0" max="10" min="10" style="1" width="12.64"/>
    <col collapsed="false" customWidth="true" hidden="false" outlineLevel="0" max="11" min="11" style="1" width="11.72"/>
    <col collapsed="false" customWidth="true" hidden="false" outlineLevel="0" max="12" min="12" style="1" width="15.91"/>
    <col collapsed="false" customWidth="true" hidden="false" outlineLevel="0" max="13" min="13" style="1" width="16.82"/>
    <col collapsed="false" customWidth="true" hidden="false" outlineLevel="0" max="14" min="14" style="1" width="13.72"/>
    <col collapsed="false" customWidth="true" hidden="false" outlineLevel="0" max="15" min="15" style="1" width="16.54"/>
    <col collapsed="false" customWidth="true" hidden="false" outlineLevel="0" max="16" min="16" style="1" width="17.82"/>
    <col collapsed="false" customWidth="true" hidden="false" outlineLevel="0" max="17" min="17" style="1" width="12.55"/>
    <col collapsed="false" customWidth="true" hidden="false" outlineLevel="0" max="18" min="18" style="1" width="16.63"/>
    <col collapsed="false" customWidth="true" hidden="false" outlineLevel="0" max="19" min="19" style="1" width="17.63"/>
    <col collapsed="false" customWidth="true" hidden="false" outlineLevel="0" max="20" min="20" style="1" width="12.55"/>
    <col collapsed="false" customWidth="true" hidden="false" outlineLevel="0" max="21" min="21" style="1" width="16.63"/>
    <col collapsed="false" customWidth="true" hidden="false" outlineLevel="0" max="22" min="22" style="1" width="17.63"/>
    <col collapsed="false" customWidth="true" hidden="false" outlineLevel="0" max="23" min="23" style="1" width="12.37"/>
    <col collapsed="false" customWidth="true" hidden="false" outlineLevel="0" max="24" min="24" style="1" width="16.54"/>
    <col collapsed="false" customWidth="true" hidden="false" outlineLevel="0" max="25" min="25" style="1" width="17.45"/>
    <col collapsed="false" customWidth="false" hidden="false" outlineLevel="0" max="1024" min="26" style="1" width="11.54"/>
  </cols>
  <sheetData>
    <row r="1" customFormat="false" ht="12" hidden="false" customHeight="false" outlineLevel="0" collapsed="false">
      <c r="A1" s="2" t="s">
        <v>0</v>
      </c>
    </row>
    <row r="2" customFormat="false" ht="12" hidden="false" customHeight="false" outlineLevel="0" collapsed="false">
      <c r="A2" s="1" t="s">
        <v>1</v>
      </c>
    </row>
    <row r="3" customFormat="false" ht="12" hidden="false" customHeight="false" outlineLevel="0" collapsed="false">
      <c r="A3" s="3"/>
      <c r="B3" s="4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9" t="s">
        <v>7</v>
      </c>
      <c r="H3" s="3"/>
      <c r="I3" s="3"/>
      <c r="J3" s="3"/>
      <c r="K3" s="6" t="s">
        <v>8</v>
      </c>
      <c r="L3" s="10" t="s">
        <v>9</v>
      </c>
      <c r="M3" s="11" t="s">
        <v>10</v>
      </c>
      <c r="N3" s="6" t="s">
        <v>11</v>
      </c>
      <c r="O3" s="10" t="s">
        <v>12</v>
      </c>
      <c r="P3" s="11" t="s">
        <v>13</v>
      </c>
      <c r="Q3" s="6" t="s">
        <v>14</v>
      </c>
      <c r="R3" s="10" t="s">
        <v>15</v>
      </c>
      <c r="S3" s="11" t="s">
        <v>16</v>
      </c>
      <c r="T3" s="6" t="s">
        <v>17</v>
      </c>
      <c r="U3" s="10" t="s">
        <v>18</v>
      </c>
      <c r="V3" s="11" t="s">
        <v>19</v>
      </c>
      <c r="W3" s="6" t="s">
        <v>20</v>
      </c>
      <c r="X3" s="10" t="s">
        <v>21</v>
      </c>
      <c r="Y3" s="11" t="s">
        <v>22</v>
      </c>
      <c r="Z3" s="3"/>
      <c r="AA3" s="3"/>
      <c r="AB3" s="3"/>
      <c r="AC3" s="3"/>
      <c r="AD3" s="3"/>
      <c r="AE3" s="3"/>
      <c r="AF3" s="3"/>
    </row>
    <row r="4" customFormat="false" ht="12" hidden="false" customHeight="false" outlineLevel="0" collapsed="false">
      <c r="A4" s="12" t="s">
        <v>23</v>
      </c>
      <c r="B4" s="3" t="n">
        <v>2669181.09005102</v>
      </c>
      <c r="C4" s="3" t="n">
        <v>2669181.93647959</v>
      </c>
      <c r="D4" s="3" t="n">
        <v>2734317.78714284</v>
      </c>
      <c r="E4" s="3" t="n">
        <v>2669181.13237245</v>
      </c>
      <c r="F4" s="3" t="n">
        <v>2693927.36524493</v>
      </c>
      <c r="G4" s="3" t="n">
        <v>2693491.30217351</v>
      </c>
      <c r="H4" s="3"/>
      <c r="I4" s="3"/>
      <c r="J4" s="4" t="s">
        <v>2</v>
      </c>
      <c r="K4" s="3" t="n">
        <f aca="false">B4</f>
        <v>2669181.09005102</v>
      </c>
      <c r="L4" s="3" t="n">
        <v>2664000</v>
      </c>
      <c r="M4" s="3" t="n">
        <f aca="false">K4-L4</f>
        <v>5181.09005102003</v>
      </c>
      <c r="N4" s="3" t="n">
        <v>166866.6</v>
      </c>
      <c r="O4" s="3" t="n">
        <v>166866.6</v>
      </c>
      <c r="P4" s="3" t="n">
        <f aca="false">N4-O4</f>
        <v>0</v>
      </c>
      <c r="Q4" s="3" t="n">
        <v>209917.350600001</v>
      </c>
      <c r="R4" s="3" t="n">
        <v>166866.6</v>
      </c>
      <c r="S4" s="3" t="n">
        <f aca="false">Q4-R4</f>
        <v>43050.750600001</v>
      </c>
      <c r="T4" s="3" t="n">
        <v>677679.08</v>
      </c>
      <c r="U4" s="3" t="n">
        <v>659520</v>
      </c>
      <c r="V4" s="3" t="n">
        <f aca="false">T4-U4</f>
        <v>18159.08</v>
      </c>
      <c r="W4" s="3" t="n">
        <f aca="false">B4+B6+B8+B10</f>
        <v>3723644.12065102</v>
      </c>
      <c r="X4" s="3" t="n">
        <v>3657253.2</v>
      </c>
      <c r="Y4" s="3" t="n">
        <f aca="false">W4-X4</f>
        <v>66390.920651021</v>
      </c>
      <c r="Z4" s="3"/>
      <c r="AA4" s="3"/>
      <c r="AB4" s="3"/>
      <c r="AC4" s="3"/>
      <c r="AD4" s="3"/>
      <c r="AE4" s="3"/>
      <c r="AF4" s="3"/>
    </row>
    <row r="5" customFormat="false" ht="12" hidden="false" customHeight="false" outlineLevel="0" collapsed="false">
      <c r="A5" s="13" t="s">
        <v>24</v>
      </c>
      <c r="B5" s="14" t="n">
        <v>263072.107551018</v>
      </c>
      <c r="C5" s="14" t="n">
        <v>263152.87397959</v>
      </c>
      <c r="D5" s="14" t="n">
        <v>554112.55571426</v>
      </c>
      <c r="E5" s="14" t="n">
        <v>263076.145872447</v>
      </c>
      <c r="F5" s="14" t="n">
        <v>356790.650959158</v>
      </c>
      <c r="G5" s="14" t="n">
        <v>354612.331887729</v>
      </c>
      <c r="H5" s="3"/>
      <c r="I5" s="3"/>
      <c r="J5" s="5" t="s">
        <v>3</v>
      </c>
      <c r="K5" s="3" t="n">
        <f aca="false">C4</f>
        <v>2669181.93647959</v>
      </c>
      <c r="L5" s="3" t="n">
        <v>2664000</v>
      </c>
      <c r="M5" s="3" t="n">
        <f aca="false">K5-L5</f>
        <v>5181.9364795899</v>
      </c>
      <c r="N5" s="3" t="n">
        <v>210475.173034003</v>
      </c>
      <c r="O5" s="3" t="n">
        <v>166866.6</v>
      </c>
      <c r="P5" s="3" t="n">
        <f aca="false">N5-O5</f>
        <v>43608.573034003</v>
      </c>
      <c r="Q5" s="3" t="n">
        <v>166866.6</v>
      </c>
      <c r="R5" s="3" t="n">
        <v>166866.6</v>
      </c>
      <c r="S5" s="3" t="n">
        <f aca="false">Q5-R5</f>
        <v>0</v>
      </c>
      <c r="T5" s="3" t="n">
        <v>677679.08</v>
      </c>
      <c r="U5" s="3" t="n">
        <v>659520</v>
      </c>
      <c r="V5" s="3" t="n">
        <f aca="false">T5-U5</f>
        <v>18159.08</v>
      </c>
      <c r="W5" s="3" t="n">
        <f aca="false">C4+C6+C8+C10</f>
        <v>3724202.78951359</v>
      </c>
      <c r="X5" s="3" t="n">
        <v>3657253.2</v>
      </c>
      <c r="Y5" s="3" t="n">
        <f aca="false">W5-X5</f>
        <v>66949.5895135929</v>
      </c>
      <c r="Z5" s="3"/>
      <c r="AA5" s="3"/>
      <c r="AB5" s="3"/>
      <c r="AC5" s="3"/>
      <c r="AD5" s="3"/>
      <c r="AE5" s="3"/>
      <c r="AF5" s="3"/>
    </row>
    <row r="6" customFormat="false" ht="12" hidden="false" customHeight="false" outlineLevel="0" collapsed="false">
      <c r="A6" s="12" t="s">
        <v>25</v>
      </c>
      <c r="B6" s="3" t="n">
        <v>166866.6</v>
      </c>
      <c r="C6" s="3" t="n">
        <v>210475.173034003</v>
      </c>
      <c r="D6" s="3" t="n">
        <v>166866.6</v>
      </c>
      <c r="E6" s="3" t="n">
        <v>182190.487404059</v>
      </c>
      <c r="F6" s="3" t="n">
        <v>166866.6</v>
      </c>
      <c r="G6" s="3" t="n">
        <v>195907.244360003</v>
      </c>
      <c r="H6" s="3"/>
      <c r="I6" s="3"/>
      <c r="J6" s="6" t="s">
        <v>4</v>
      </c>
      <c r="K6" s="3" t="n">
        <f aca="false">D4</f>
        <v>2734317.78714284</v>
      </c>
      <c r="L6" s="3" t="n">
        <v>2664000</v>
      </c>
      <c r="M6" s="3" t="n">
        <f aca="false">K6-L6</f>
        <v>70317.7871428402</v>
      </c>
      <c r="N6" s="3" t="n">
        <v>166866.6</v>
      </c>
      <c r="O6" s="3" t="n">
        <v>166866.6</v>
      </c>
      <c r="P6" s="3" t="n">
        <f aca="false">N6-O6</f>
        <v>0</v>
      </c>
      <c r="Q6" s="3" t="n">
        <v>166866.6</v>
      </c>
      <c r="R6" s="3" t="n">
        <v>166866.6</v>
      </c>
      <c r="S6" s="3" t="n">
        <f aca="false">Q6-R6</f>
        <v>0</v>
      </c>
      <c r="T6" s="3" t="n">
        <v>677679.08</v>
      </c>
      <c r="U6" s="3" t="n">
        <v>659520</v>
      </c>
      <c r="V6" s="3" t="n">
        <f aca="false">T6-U6</f>
        <v>18159.08</v>
      </c>
      <c r="W6" s="3" t="n">
        <f aca="false">D4+D6+D8+D10</f>
        <v>3745730.06714284</v>
      </c>
      <c r="X6" s="3" t="n">
        <v>3657253.2</v>
      </c>
      <c r="Y6" s="3" t="n">
        <f aca="false">W6-X6</f>
        <v>88476.8671428403</v>
      </c>
      <c r="Z6" s="3"/>
      <c r="AA6" s="3"/>
      <c r="AB6" s="3"/>
      <c r="AC6" s="3"/>
      <c r="AD6" s="3"/>
      <c r="AE6" s="3"/>
      <c r="AF6" s="3"/>
    </row>
    <row r="7" customFormat="false" ht="12" hidden="false" customHeight="false" outlineLevel="0" collapsed="false">
      <c r="A7" s="13" t="s">
        <v>26</v>
      </c>
      <c r="B7" s="14" t="n">
        <v>0</v>
      </c>
      <c r="C7" s="14" t="n">
        <v>195806.883751429</v>
      </c>
      <c r="D7" s="14" t="n">
        <v>0</v>
      </c>
      <c r="E7" s="14" t="n">
        <v>70366.1941849395</v>
      </c>
      <c r="F7" s="14" t="n">
        <v>0</v>
      </c>
      <c r="G7" s="14" t="n">
        <v>131883.390510282</v>
      </c>
      <c r="H7" s="3"/>
      <c r="I7" s="3"/>
      <c r="J7" s="7" t="s">
        <v>5</v>
      </c>
      <c r="K7" s="3" t="n">
        <f aca="false">E4</f>
        <v>2669181.13237245</v>
      </c>
      <c r="L7" s="3" t="n">
        <v>2664000</v>
      </c>
      <c r="M7" s="3" t="n">
        <f aca="false">K7-L7</f>
        <v>5181.13237245008</v>
      </c>
      <c r="N7" s="3" t="n">
        <v>182190.487404059</v>
      </c>
      <c r="O7" s="3" t="n">
        <v>166866.6</v>
      </c>
      <c r="P7" s="3" t="n">
        <f aca="false">N7-O7</f>
        <v>15323.887404059</v>
      </c>
      <c r="Q7" s="3" t="n">
        <v>195508.360679998</v>
      </c>
      <c r="R7" s="3" t="n">
        <v>166866.6</v>
      </c>
      <c r="S7" s="3" t="n">
        <f aca="false">Q7-R7</f>
        <v>28641.760679998</v>
      </c>
      <c r="T7" s="3" t="n">
        <v>677679.08</v>
      </c>
      <c r="U7" s="3" t="n">
        <v>659520</v>
      </c>
      <c r="V7" s="3" t="n">
        <f aca="false">T7-U7</f>
        <v>18159.08</v>
      </c>
      <c r="W7" s="3" t="n">
        <f aca="false">E4+E6+E8+E10</f>
        <v>3724559.06045651</v>
      </c>
      <c r="X7" s="3" t="n">
        <v>3657253.2</v>
      </c>
      <c r="Y7" s="3" t="n">
        <f aca="false">W7-X7</f>
        <v>67305.8604565072</v>
      </c>
      <c r="Z7" s="3"/>
      <c r="AA7" s="3"/>
      <c r="AB7" s="3"/>
      <c r="AC7" s="3"/>
      <c r="AD7" s="3"/>
      <c r="AE7" s="3"/>
      <c r="AF7" s="3"/>
    </row>
    <row r="8" customFormat="false" ht="12" hidden="false" customHeight="false" outlineLevel="0" collapsed="false">
      <c r="A8" s="12" t="s">
        <v>27</v>
      </c>
      <c r="B8" s="3" t="n">
        <v>209917.350600001</v>
      </c>
      <c r="C8" s="3" t="n">
        <v>166866.6</v>
      </c>
      <c r="D8" s="3" t="n">
        <v>166866.6</v>
      </c>
      <c r="E8" s="3" t="n">
        <v>195508.360679998</v>
      </c>
      <c r="F8" s="3" t="n">
        <v>195508.360679998</v>
      </c>
      <c r="G8" s="3" t="n">
        <v>166866.6</v>
      </c>
      <c r="H8" s="3"/>
      <c r="I8" s="3"/>
      <c r="J8" s="8" t="s">
        <v>6</v>
      </c>
      <c r="K8" s="3" t="n">
        <f aca="false">F4</f>
        <v>2693927.36524493</v>
      </c>
      <c r="L8" s="3" t="n">
        <v>2664000</v>
      </c>
      <c r="M8" s="3" t="n">
        <f aca="false">K8-L8</f>
        <v>29927.3652449301</v>
      </c>
      <c r="N8" s="3" t="n">
        <v>166866.6</v>
      </c>
      <c r="O8" s="3" t="n">
        <v>166866.6</v>
      </c>
      <c r="P8" s="3" t="n">
        <f aca="false">N8-O8</f>
        <v>0</v>
      </c>
      <c r="Q8" s="3" t="n">
        <v>195508.360679998</v>
      </c>
      <c r="R8" s="3" t="n">
        <v>166866.6</v>
      </c>
      <c r="S8" s="3" t="n">
        <f aca="false">Q8-R8</f>
        <v>28641.760679998</v>
      </c>
      <c r="T8" s="3" t="n">
        <v>677679.08</v>
      </c>
      <c r="U8" s="3" t="n">
        <v>659520</v>
      </c>
      <c r="V8" s="3" t="n">
        <f aca="false">T8-U8</f>
        <v>18159.08</v>
      </c>
      <c r="W8" s="3" t="n">
        <f aca="false">F4+F6+F8+F10</f>
        <v>3733981.40592493</v>
      </c>
      <c r="X8" s="3" t="n">
        <v>3657253.2</v>
      </c>
      <c r="Y8" s="3" t="n">
        <f aca="false">W8-X8</f>
        <v>76728.2059249282</v>
      </c>
      <c r="Z8" s="3"/>
      <c r="AA8" s="3"/>
      <c r="AB8" s="3"/>
      <c r="AC8" s="3"/>
      <c r="AD8" s="3"/>
      <c r="AE8" s="3"/>
      <c r="AF8" s="3"/>
    </row>
    <row r="9" customFormat="false" ht="12" hidden="false" customHeight="false" outlineLevel="0" collapsed="false">
      <c r="A9" s="13" t="s">
        <v>28</v>
      </c>
      <c r="B9" s="14" t="n">
        <v>193302.204857142</v>
      </c>
      <c r="C9" s="14" t="n">
        <v>0</v>
      </c>
      <c r="D9" s="14" t="n">
        <v>0</v>
      </c>
      <c r="E9" s="14" t="n">
        <v>130044.209691429</v>
      </c>
      <c r="F9" s="14" t="n">
        <v>130044.209691429</v>
      </c>
      <c r="G9" s="14" t="n">
        <v>0</v>
      </c>
      <c r="H9" s="3"/>
      <c r="I9" s="3"/>
      <c r="J9" s="9" t="s">
        <v>7</v>
      </c>
      <c r="K9" s="3" t="n">
        <f aca="false">G4</f>
        <v>2693491.30217351</v>
      </c>
      <c r="L9" s="3" t="n">
        <v>2664000</v>
      </c>
      <c r="M9" s="3" t="n">
        <f aca="false">K9-L9</f>
        <v>29491.3021735102</v>
      </c>
      <c r="N9" s="3" t="n">
        <v>195907.244360003</v>
      </c>
      <c r="O9" s="3" t="n">
        <v>166866.6</v>
      </c>
      <c r="P9" s="3" t="n">
        <f aca="false">N9-O9</f>
        <v>29040.644360003</v>
      </c>
      <c r="Q9" s="3" t="n">
        <v>166866.6</v>
      </c>
      <c r="R9" s="3" t="n">
        <v>166866.6</v>
      </c>
      <c r="S9" s="3" t="n">
        <f aca="false">Q9-R9</f>
        <v>0</v>
      </c>
      <c r="T9" s="3" t="n">
        <v>677679.08</v>
      </c>
      <c r="U9" s="3" t="n">
        <v>659520</v>
      </c>
      <c r="V9" s="3" t="n">
        <f aca="false">T9-U9</f>
        <v>18159.08</v>
      </c>
      <c r="W9" s="3" t="n">
        <f aca="false">G4+G6+G8+G10</f>
        <v>3733944.22653351</v>
      </c>
      <c r="X9" s="3" t="n">
        <v>3657253.2</v>
      </c>
      <c r="Y9" s="3" t="n">
        <f aca="false">W9-X9</f>
        <v>76691.0265335133</v>
      </c>
      <c r="Z9" s="3"/>
      <c r="AA9" s="3"/>
      <c r="AB9" s="3"/>
      <c r="AC9" s="3"/>
      <c r="AD9" s="3"/>
      <c r="AE9" s="3"/>
      <c r="AF9" s="3"/>
    </row>
    <row r="10" customFormat="false" ht="12" hidden="false" customHeight="false" outlineLevel="0" collapsed="false">
      <c r="A10" s="12" t="s">
        <v>29</v>
      </c>
      <c r="B10" s="3" t="n">
        <v>677679.08</v>
      </c>
      <c r="C10" s="3" t="n">
        <v>677679.08</v>
      </c>
      <c r="D10" s="3" t="n">
        <v>677679.08</v>
      </c>
      <c r="E10" s="3" t="n">
        <v>677679.08</v>
      </c>
      <c r="F10" s="3" t="n">
        <v>677679.08</v>
      </c>
      <c r="G10" s="3" t="n">
        <v>677679.08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customFormat="false" ht="12" hidden="false" customHeight="false" outlineLevel="0" collapsed="false">
      <c r="A11" s="13" t="s">
        <v>30</v>
      </c>
      <c r="B11" s="14" t="n">
        <v>312272.03</v>
      </c>
      <c r="C11" s="14" t="n">
        <v>312272.03</v>
      </c>
      <c r="D11" s="13" t="n">
        <v>312272.03</v>
      </c>
      <c r="E11" s="13" t="n">
        <v>312272.03</v>
      </c>
      <c r="F11" s="13" t="n">
        <v>312272.03</v>
      </c>
      <c r="G11" s="13" t="n">
        <v>312272.03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customFormat="false" ht="12" hidden="false" customHeight="false" outlineLevel="0" collapsed="false">
      <c r="A12" s="12" t="s">
        <v>31</v>
      </c>
      <c r="B12" s="3" t="n">
        <v>214</v>
      </c>
      <c r="C12" s="3" t="n">
        <v>188</v>
      </c>
      <c r="D12" s="3" t="n">
        <v>279</v>
      </c>
      <c r="E12" s="3" t="n">
        <v>203</v>
      </c>
      <c r="F12" s="3" t="n">
        <v>206</v>
      </c>
      <c r="G12" s="3" t="n">
        <v>207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customFormat="false" ht="12" hidden="false" customHeight="false" outlineLevel="0" collapsed="false">
      <c r="A13" s="15" t="s">
        <v>32</v>
      </c>
      <c r="B13" s="3" t="n">
        <v>5.35714285714296</v>
      </c>
      <c r="C13" s="3" t="n">
        <v>7.437142857143</v>
      </c>
      <c r="D13" s="3" t="n">
        <v>104.778571428573</v>
      </c>
      <c r="E13" s="3" t="n">
        <v>7.36063768918414</v>
      </c>
      <c r="F13" s="3" t="n">
        <v>107.36258223044</v>
      </c>
      <c r="G13" s="3" t="n">
        <v>107.440637407551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12" hidden="false" customHeight="false" outlineLevel="0" collapsed="false">
      <c r="A14" s="15" t="s">
        <v>33</v>
      </c>
      <c r="B14" s="3" t="n">
        <v>3.10099999999995</v>
      </c>
      <c r="C14" s="3" t="n">
        <v>5.10199999999993</v>
      </c>
      <c r="D14" s="3" t="n">
        <v>105.103</v>
      </c>
      <c r="E14" s="3" t="n">
        <v>5.10199999999993</v>
      </c>
      <c r="F14" s="3" t="n">
        <v>105.103</v>
      </c>
      <c r="G14" s="3" t="n">
        <v>105.103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customFormat="false" ht="12" hidden="false" customHeight="false" outlineLevel="0" collapsed="false">
      <c r="A15" s="12" t="s">
        <v>34</v>
      </c>
      <c r="B15" s="3" t="n">
        <v>2.9571428571428</v>
      </c>
      <c r="C15" s="3" t="n">
        <v>2.97180952380945</v>
      </c>
      <c r="D15" s="3" t="n">
        <v>0.293238095238121</v>
      </c>
      <c r="E15" s="3" t="n">
        <v>2.9571428571428</v>
      </c>
      <c r="F15" s="3" t="n">
        <v>2.9571428571428</v>
      </c>
      <c r="G15" s="3" t="n">
        <v>2.97180952380945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customFormat="false" ht="12" hidden="false" customHeight="false" outlineLevel="0" collapsed="false">
      <c r="A16" s="12" t="s">
        <v>35</v>
      </c>
      <c r="B16" s="3" t="n">
        <v>0.111160714285688</v>
      </c>
      <c r="C16" s="3" t="n">
        <v>0.111160714285688</v>
      </c>
      <c r="D16" s="3" t="n">
        <v>0.278571428571468</v>
      </c>
      <c r="E16" s="3" t="n">
        <v>0.111160714285688</v>
      </c>
      <c r="F16" s="3" t="n">
        <v>0.279571428571444</v>
      </c>
      <c r="G16" s="3" t="n">
        <v>0.279571428571444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customFormat="false" ht="12" hidden="false" customHeight="false" outlineLevel="0" collapsed="false">
      <c r="A17" s="12" t="s">
        <v>36</v>
      </c>
      <c r="B17" s="3" t="n">
        <v>1.52857142857147</v>
      </c>
      <c r="C17" s="3" t="n">
        <v>1.52857142857147</v>
      </c>
      <c r="D17" s="3" t="n">
        <v>0.189306150183386</v>
      </c>
      <c r="E17" s="3" t="n">
        <v>1.52933894162488</v>
      </c>
      <c r="F17" s="3" t="n">
        <v>0.190412672436359</v>
      </c>
      <c r="G17" s="3" t="n">
        <v>0.190380201702267</v>
      </c>
      <c r="H17" s="3"/>
      <c r="I17" s="3"/>
      <c r="J17" s="3"/>
      <c r="K17" s="3" t="s">
        <v>37</v>
      </c>
      <c r="L17" s="3" t="s">
        <v>38</v>
      </c>
      <c r="M17" s="3" t="s">
        <v>39</v>
      </c>
      <c r="N17" s="3" t="s">
        <v>40</v>
      </c>
      <c r="O17" s="3" t="s">
        <v>41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customFormat="false" ht="12" hidden="false" customHeight="false" outlineLevel="0" collapsed="false">
      <c r="A18" s="12" t="s">
        <v>42</v>
      </c>
      <c r="B18" s="3" t="n">
        <v>2.09999999999991</v>
      </c>
      <c r="C18" s="3" t="n">
        <v>2.09999999999991</v>
      </c>
      <c r="D18" s="3" t="n">
        <v>2.09999999999991</v>
      </c>
      <c r="E18" s="3" t="n">
        <v>2.09999999999991</v>
      </c>
      <c r="F18" s="3" t="n">
        <v>2.09999999999991</v>
      </c>
      <c r="G18" s="3" t="n">
        <v>2.09999999999991</v>
      </c>
      <c r="H18" s="3"/>
      <c r="I18" s="3"/>
      <c r="J18" s="3"/>
      <c r="K18" s="3" t="n">
        <v>2664000</v>
      </c>
      <c r="L18" s="3" t="n">
        <v>166866.6</v>
      </c>
      <c r="M18" s="3" t="n">
        <v>166866.6</v>
      </c>
      <c r="N18" s="3" t="n">
        <v>659520</v>
      </c>
      <c r="O18" s="3" t="n">
        <f aca="false">K18+L18+M18+N18</f>
        <v>3657253.2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customFormat="false" ht="12" hidden="false" customHeight="false" outlineLevel="0" collapsed="false">
      <c r="A19" s="16" t="s">
        <v>43</v>
      </c>
      <c r="B19" s="17" t="n">
        <f aca="false">B4+B6+B8+B10</f>
        <v>3723644.12065102</v>
      </c>
      <c r="C19" s="17" t="n">
        <f aca="false">C4+C6+C8+C10</f>
        <v>3724202.78951359</v>
      </c>
      <c r="D19" s="17" t="n">
        <f aca="false">D4+D6+D8+D10</f>
        <v>3745730.06714284</v>
      </c>
      <c r="E19" s="17" t="n">
        <f aca="false">E4+E6+E8+E10</f>
        <v>3724559.06045651</v>
      </c>
      <c r="F19" s="17" t="n">
        <f aca="false">F4+F6+F8+F10</f>
        <v>3733981.40592493</v>
      </c>
      <c r="G19" s="17" t="n">
        <f aca="false">G4+G6+G8+G10</f>
        <v>3733944.22653351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2" hidden="false" customHeight="false" outlineLevel="0" collapsed="false">
      <c r="A20" s="13" t="s">
        <v>44</v>
      </c>
      <c r="B20" s="14" t="n">
        <f aca="false">B5+B7+B9+B11</f>
        <v>768646.34240816</v>
      </c>
      <c r="C20" s="14" t="n">
        <f aca="false">C5+C7+C9+C11</f>
        <v>771231.787731019</v>
      </c>
      <c r="D20" s="14" t="n">
        <f aca="false">D5+D7+D9+D11</f>
        <v>866384.58571426</v>
      </c>
      <c r="E20" s="14" t="n">
        <f aca="false">E5+E7+E9+E11</f>
        <v>775758.579748816</v>
      </c>
      <c r="F20" s="14" t="n">
        <f aca="false">F5+F7+F9+F11</f>
        <v>799106.890650587</v>
      </c>
      <c r="G20" s="14" t="n">
        <f aca="false">G5+G7+G9+G11</f>
        <v>798767.752398011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customFormat="false" ht="12" hidden="false" customHeight="false" outlineLevel="0" collapsed="false">
      <c r="A21" s="18" t="s">
        <v>45</v>
      </c>
      <c r="B21" s="19" t="n">
        <f aca="false">B13+B14</f>
        <v>8.45814285714291</v>
      </c>
      <c r="C21" s="19" t="n">
        <f aca="false">C13+C14</f>
        <v>12.5391428571429</v>
      </c>
      <c r="D21" s="19" t="n">
        <f aca="false">D13+D14</f>
        <v>209.881571428573</v>
      </c>
      <c r="E21" s="19" t="n">
        <f aca="false">E13+E14</f>
        <v>12.4626376891841</v>
      </c>
      <c r="F21" s="19" t="n">
        <f aca="false">F13+F14</f>
        <v>212.46558223044</v>
      </c>
      <c r="G21" s="19" t="n">
        <f aca="false">G13+G14</f>
        <v>212.543637407551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customFormat="false" ht="12" hidden="false" customHeight="false" outlineLevel="0" collapsed="false">
      <c r="A22" s="3" t="s">
        <v>46</v>
      </c>
      <c r="B22" s="3" t="n">
        <f aca="false">K18+L18+M18+N18</f>
        <v>3657253.2</v>
      </c>
      <c r="C22" s="3" t="n">
        <f aca="false">K18+L18+M18+N18</f>
        <v>3657253.2</v>
      </c>
      <c r="D22" s="3" t="n">
        <f aca="false">K18+L18+M18+N18</f>
        <v>3657253.2</v>
      </c>
      <c r="E22" s="3" t="n">
        <f aca="false">K18+L18+M18+N18</f>
        <v>3657253.2</v>
      </c>
      <c r="F22" s="3" t="n">
        <f aca="false">K18+L18+M18+N18</f>
        <v>3657253.2</v>
      </c>
      <c r="G22" s="3" t="n">
        <f aca="false">K18+L18+M18+N18</f>
        <v>3657253.2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customFormat="false" ht="12" hidden="false" customHeight="false" outlineLevel="0" collapsed="false">
      <c r="A23" s="12" t="s">
        <v>47</v>
      </c>
      <c r="B23" s="3" t="n">
        <v>7345.34285714205</v>
      </c>
      <c r="C23" s="3" t="n">
        <v>7345.34285714205</v>
      </c>
      <c r="D23" s="3" t="n">
        <v>99691.0399999945</v>
      </c>
      <c r="E23" s="3" t="n">
        <v>7345.40285714205</v>
      </c>
      <c r="F23" s="3" t="n">
        <v>42428.6697142726</v>
      </c>
      <c r="G23" s="3" t="n">
        <v>41810.4537142727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customFormat="false" ht="12" hidden="false" customHeight="false" outlineLevel="0" collapsed="false">
      <c r="A24" s="12" t="s">
        <v>48</v>
      </c>
      <c r="B24" s="3" t="n">
        <v>10973.6</v>
      </c>
      <c r="C24" s="3" t="n">
        <v>10973.6</v>
      </c>
      <c r="D24" s="3" t="n">
        <v>161520</v>
      </c>
      <c r="E24" s="3" t="n">
        <v>11130.7</v>
      </c>
      <c r="F24" s="3" t="n">
        <v>18965.2</v>
      </c>
      <c r="G24" s="3" t="n">
        <v>21760</v>
      </c>
      <c r="H24" s="3"/>
      <c r="I24" s="3"/>
      <c r="J24" s="3"/>
      <c r="K24" s="3"/>
      <c r="L24" s="3"/>
      <c r="M24" s="3"/>
      <c r="N24" s="3" t="n">
        <f aca="false">I4-O18</f>
        <v>-3657253.2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customFormat="false" ht="12" hidden="false" customHeight="false" outlineLevel="0" collapsed="false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 t="n">
        <f aca="false">I5-O18</f>
        <v>-3657253.2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customFormat="false" ht="12" hidden="false" customHeight="false" outlineLevel="0" collapsed="false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n">
        <f aca="false">I6-O18</f>
        <v>-3657253.2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customFormat="false" ht="12" hidden="false" customHeight="false" outlineLevel="0" collapsed="false">
      <c r="A27" s="12" t="s">
        <v>49</v>
      </c>
      <c r="B27" s="12" t="n">
        <f aca="false">B19/B22</f>
        <v>1.01815321964884</v>
      </c>
      <c r="C27" s="3" t="n">
        <f aca="false">C19/C22</f>
        <v>1.018305976057</v>
      </c>
      <c r="D27" s="12" t="n">
        <f aca="false">D19/D22</f>
        <v>1.02419216343644</v>
      </c>
      <c r="E27" s="3" t="n">
        <f aca="false">E19/E22</f>
        <v>1.01840339095376</v>
      </c>
      <c r="F27" s="12" t="n">
        <f aca="false">F19/F22</f>
        <v>1.02097973580963</v>
      </c>
      <c r="G27" s="3" t="n">
        <f aca="false">G19/G22</f>
        <v>1.02096956987652</v>
      </c>
      <c r="H27" s="12"/>
      <c r="I27" s="3"/>
      <c r="J27" s="3"/>
      <c r="K27" s="3"/>
      <c r="L27" s="3"/>
      <c r="M27" s="3"/>
      <c r="N27" s="3" t="n">
        <f aca="false">I7-O18</f>
        <v>-3657253.2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customFormat="false" ht="12" hidden="false" customHeight="fals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3"/>
      <c r="K28" s="3"/>
      <c r="L28" s="3"/>
      <c r="M28" s="3"/>
      <c r="N28" s="3" t="n">
        <f aca="false">I8-O18</f>
        <v>-3657253.2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customFormat="false" ht="12" hidden="false" customHeight="false" outlineLevel="0" collapsed="false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 t="n">
        <f aca="false">I9-O18</f>
        <v>-3657253.2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customFormat="false" ht="12" hidden="false" customHeight="false" outlineLevel="0" collapsed="false">
      <c r="A30" s="1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customFormat="false" ht="12" hidden="false" customHeight="false" outlineLevel="0" collapsed="false">
      <c r="A31" s="1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customFormat="false" ht="12" hidden="false" customHeight="false" outlineLevel="0" collapsed="false">
      <c r="A32" s="1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customFormat="false" ht="12" hidden="false" customHeight="false" outlineLevel="0" collapsed="false">
      <c r="A33" s="1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customFormat="false" ht="12" hidden="false" customHeight="false" outlineLevel="0" collapsed="false">
      <c r="A34" s="1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customFormat="false" ht="12" hidden="false" customHeight="false" outlineLevel="0" collapsed="false">
      <c r="A35" s="12" t="s">
        <v>50</v>
      </c>
      <c r="B35" s="3" t="n">
        <v>169419.771</v>
      </c>
      <c r="C35" s="3" t="n">
        <v>169419.771</v>
      </c>
      <c r="D35" s="3" t="n">
        <v>169419.771</v>
      </c>
      <c r="E35" s="3" t="n">
        <v>169419.771</v>
      </c>
      <c r="F35" s="3" t="n">
        <v>169419.771</v>
      </c>
      <c r="G35" s="3" t="n">
        <v>169419.771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customFormat="false" ht="12" hidden="false" customHeight="false" outlineLevel="0" collapsed="false">
      <c r="A36" s="12" t="s">
        <v>51</v>
      </c>
      <c r="B36" s="3" t="n">
        <v>78068.0069999992</v>
      </c>
      <c r="C36" s="3" t="n">
        <v>78068.0069999992</v>
      </c>
      <c r="D36" s="3" t="n">
        <v>78068.0069999992</v>
      </c>
      <c r="E36" s="3" t="n">
        <v>78068.0069999992</v>
      </c>
      <c r="F36" s="3" t="n">
        <v>78068.0069999992</v>
      </c>
      <c r="G36" s="3" t="n">
        <v>78068.0069999992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customFormat="false" ht="12" hidden="false" customHeight="false" outlineLevel="0" collapsed="false">
      <c r="A37" s="12" t="s">
        <v>29</v>
      </c>
      <c r="B37" s="3" t="n">
        <f aca="false">B35*4</f>
        <v>677679.084</v>
      </c>
      <c r="C37" s="3" t="n">
        <f aca="false">C35*4</f>
        <v>677679.084</v>
      </c>
      <c r="D37" s="3" t="n">
        <f aca="false">D35*4</f>
        <v>677679.084</v>
      </c>
      <c r="E37" s="3" t="n">
        <f aca="false">E35*4</f>
        <v>677679.084</v>
      </c>
      <c r="F37" s="3" t="n">
        <f aca="false">F35*4</f>
        <v>677679.084</v>
      </c>
      <c r="G37" s="3" t="n">
        <f aca="false">G35*4</f>
        <v>677679.084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customFormat="false" ht="12" hidden="false" customHeight="false" outlineLevel="0" collapsed="false">
      <c r="A38" s="12" t="s">
        <v>30</v>
      </c>
      <c r="B38" s="3" t="n">
        <f aca="false">B36*4</f>
        <v>312272.027999997</v>
      </c>
      <c r="C38" s="3" t="n">
        <f aca="false">C36*4</f>
        <v>312272.027999997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customFormat="false" ht="12" hidden="false" customHeight="false" outlineLevel="0" collapsed="false">
      <c r="A39" s="1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customFormat="false" ht="12" hidden="false" customHeight="false" outlineLevel="0" collapsed="false">
      <c r="A40" s="2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customFormat="false" ht="12" hidden="false" customHeight="false" outlineLevel="0" collapsed="false">
      <c r="A41" s="1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customFormat="false" ht="12" hidden="false" customHeight="false" outlineLevel="0" collapsed="false">
      <c r="A42" s="1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2" hidden="false" customHeight="false" outlineLevel="0" collapsed="false">
      <c r="A43" s="1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12" hidden="false" customHeight="false" outlineLevel="0" collapsed="false">
      <c r="A44" s="1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12" hidden="false" customHeight="false" outlineLevel="0" collapsed="false">
      <c r="A45" s="1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2" hidden="false" customHeight="false" outlineLevel="0" collapsed="false">
      <c r="A46" s="1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2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customFormat="false" ht="12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customFormat="false" ht="12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customFormat="false" ht="12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customFormat="false" ht="12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2022-12-06T19:17:42Z</dcterms:created>
  <dc:creator>Saeedeh Baneshi</dc:creator>
  <dc:description/>
  <dc:language>en-US</dc:language>
  <cp:lastModifiedBy>Saeedeh Baneshi</cp:lastModifiedBy>
  <dcterms:modified xsi:type="dcterms:W3CDTF">2023-02-20T14:24:58Z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