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C:\Users\SAFAA\Desktop\projects c++\(IEEE-CS-AI-25)\Task 8\"/>
    </mc:Choice>
  </mc:AlternateContent>
  <xr:revisionPtr revIDLastSave="232" documentId="13_ncr:1_{94F905CE-51BE-4A07-81EE-05E2A942A2CC}" xr6:coauthVersionLast="47" xr6:coauthVersionMax="47" xr10:uidLastSave="{D76FC8B1-1331-45CB-84F9-675EC3A5F2F3}"/>
  <bookViews>
    <workbookView xWindow="-108" yWindow="-108" windowWidth="23256" windowHeight="12456" xr2:uid="{7F8E607E-D6A4-491A-B49A-DA55759EACF7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7" i="1"/>
  <c r="I18" i="1"/>
  <c r="I19" i="1"/>
  <c r="I20" i="1"/>
  <c r="I21" i="1"/>
  <c r="I2" i="1"/>
  <c r="D20" i="1"/>
  <c r="H3" i="1"/>
  <c r="H17" i="1"/>
  <c r="H15" i="1"/>
  <c r="H14" i="1"/>
  <c r="H13" i="1"/>
  <c r="H6" i="1"/>
  <c r="H7" i="1"/>
  <c r="H11" i="1"/>
  <c r="H5" i="1"/>
  <c r="H9" i="1"/>
  <c r="H12" i="1"/>
  <c r="H4" i="1"/>
  <c r="H2" i="1"/>
  <c r="H10" i="1"/>
  <c r="H8" i="1"/>
  <c r="H21" i="1"/>
  <c r="H16" i="1"/>
  <c r="H19" i="1"/>
  <c r="H18" i="1"/>
  <c r="B23" i="1"/>
  <c r="C22" i="1"/>
  <c r="D24" i="1" l="1"/>
  <c r="H20" i="1"/>
</calcChain>
</file>

<file path=xl/sharedStrings.xml><?xml version="1.0" encoding="utf-8"?>
<sst xmlns="http://schemas.openxmlformats.org/spreadsheetml/2006/main" count="103" uniqueCount="55">
  <si>
    <t>Date</t>
  </si>
  <si>
    <t xml:space="preserve">Product </t>
  </si>
  <si>
    <t>Quantity</t>
  </si>
  <si>
    <t>Price</t>
  </si>
  <si>
    <t>Category</t>
  </si>
  <si>
    <t xml:space="preserve">Region </t>
  </si>
  <si>
    <t xml:space="preserve">Salesperson </t>
  </si>
  <si>
    <t xml:space="preserve">Profit </t>
  </si>
  <si>
    <t>Flag</t>
  </si>
  <si>
    <t>Bonus</t>
  </si>
  <si>
    <t>SalesPerson</t>
  </si>
  <si>
    <t>Bonus Rate</t>
  </si>
  <si>
    <t>Vitamin C</t>
  </si>
  <si>
    <t>Skin Care</t>
  </si>
  <si>
    <t>North</t>
  </si>
  <si>
    <t>Omar</t>
  </si>
  <si>
    <t>Ali</t>
  </si>
  <si>
    <t>31/02/2025</t>
  </si>
  <si>
    <t>Hair Protector</t>
  </si>
  <si>
    <t>Hair Care</t>
  </si>
  <si>
    <t xml:space="preserve">          East</t>
  </si>
  <si>
    <t>Ahmed</t>
  </si>
  <si>
    <t>Sara</t>
  </si>
  <si>
    <t>Hyloronic Acid</t>
  </si>
  <si>
    <t xml:space="preserve">          West</t>
  </si>
  <si>
    <t xml:space="preserve"> </t>
  </si>
  <si>
    <t>Cleanser</t>
  </si>
  <si>
    <t>Nada</t>
  </si>
  <si>
    <t>Sirum</t>
  </si>
  <si>
    <t xml:space="preserve">           South</t>
  </si>
  <si>
    <t>Body Lotion</t>
  </si>
  <si>
    <t>Body Care</t>
  </si>
  <si>
    <t xml:space="preserve">         West</t>
  </si>
  <si>
    <t>Scrub</t>
  </si>
  <si>
    <t>Moistrizer</t>
  </si>
  <si>
    <t>Shower Gel</t>
  </si>
  <si>
    <t>Hand Cream</t>
  </si>
  <si>
    <t>Hand Care</t>
  </si>
  <si>
    <t>Toner</t>
  </si>
  <si>
    <t>Olive Oil</t>
  </si>
  <si>
    <t>Coconut Oil</t>
  </si>
  <si>
    <t>Conditioner</t>
  </si>
  <si>
    <t>Lip Theraby</t>
  </si>
  <si>
    <t xml:space="preserve"> Lip Care</t>
  </si>
  <si>
    <t>Shampoo</t>
  </si>
  <si>
    <t>Hair Mask</t>
  </si>
  <si>
    <t>Lash Sirum</t>
  </si>
  <si>
    <t xml:space="preserve">    Lash Care</t>
  </si>
  <si>
    <t>Dry Oil</t>
  </si>
  <si>
    <t>Nail Sirum</t>
  </si>
  <si>
    <t xml:space="preserve">  Hand Care</t>
  </si>
  <si>
    <t>Total :</t>
  </si>
  <si>
    <t xml:space="preserve">       </t>
  </si>
  <si>
    <t>No.of Products</t>
  </si>
  <si>
    <r>
      <t xml:space="preserve">        </t>
    </r>
    <r>
      <rPr>
        <b/>
        <sz val="11"/>
        <color theme="1"/>
        <rFont val="Aptos Narrow"/>
        <family val="2"/>
        <scheme val="minor"/>
      </rPr>
      <t xml:space="preserve"> Average: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</si>
</sst>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2" fontId="0" fillId="0" borderId="0" xfId="1" applyNumberFormat="1" applyFont="1" applyBorder="1" applyAlignment="1">
      <alignment horizontal="center" vertical="center"/>
    </xf>
    <xf numFmtId="14" fontId="2" fillId="0" borderId="0" xfId="0" applyNumberFormat="1" applyFont="1"/>
    <xf numFmtId="0" fontId="2" fillId="0" borderId="0" xfId="0" applyFont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4" fontId="0" fillId="0" borderId="3" xfId="0" applyNumberFormat="1" applyBorder="1"/>
    <xf numFmtId="164" fontId="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center"/>
    </xf>
    <xf numFmtId="9" fontId="0" fillId="0" borderId="1" xfId="0" applyNumberFormat="1" applyBorder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17"/>
                <c:pt idx="0">
                  <c:v>Vitamin C</c:v>
                </c:pt>
                <c:pt idx="1">
                  <c:v> Hair Protector </c:v>
                </c:pt>
                <c:pt idx="2">
                  <c:v> Hyloronic Acid </c:v>
                </c:pt>
                <c:pt idx="3">
                  <c:v>Cleanser</c:v>
                </c:pt>
                <c:pt idx="4">
                  <c:v> Sirum </c:v>
                </c:pt>
                <c:pt idx="5">
                  <c:v>Body Lotion</c:v>
                </c:pt>
                <c:pt idx="6">
                  <c:v> Scrub </c:v>
                </c:pt>
                <c:pt idx="7">
                  <c:v> Moistrizer </c:v>
                </c:pt>
                <c:pt idx="8">
                  <c:v> Shower Gel </c:v>
                </c:pt>
                <c:pt idx="9">
                  <c:v> Hand Cream </c:v>
                </c:pt>
                <c:pt idx="10">
                  <c:v>Toner</c:v>
                </c:pt>
                <c:pt idx="11">
                  <c:v>Olive Oil</c:v>
                </c:pt>
                <c:pt idx="12">
                  <c:v> Coconut Oil </c:v>
                </c:pt>
                <c:pt idx="13">
                  <c:v>Conditioner</c:v>
                </c:pt>
                <c:pt idx="14">
                  <c:v>Lip Theraby</c:v>
                </c:pt>
                <c:pt idx="15">
                  <c:v> Shampoo </c:v>
                </c:pt>
                <c:pt idx="16">
                  <c:v> Lash Sirum 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17"/>
                <c:pt idx="0">
                  <c:v>100</c:v>
                </c:pt>
                <c:pt idx="1">
                  <c:v>51</c:v>
                </c:pt>
                <c:pt idx="2">
                  <c:v>85</c:v>
                </c:pt>
                <c:pt idx="3">
                  <c:v>64</c:v>
                </c:pt>
                <c:pt idx="4">
                  <c:v>62</c:v>
                </c:pt>
                <c:pt idx="5">
                  <c:v>58</c:v>
                </c:pt>
                <c:pt idx="6">
                  <c:v>91</c:v>
                </c:pt>
                <c:pt idx="7">
                  <c:v>60</c:v>
                </c:pt>
                <c:pt idx="8">
                  <c:v>80</c:v>
                </c:pt>
                <c:pt idx="9">
                  <c:v>75</c:v>
                </c:pt>
                <c:pt idx="10">
                  <c:v>40</c:v>
                </c:pt>
                <c:pt idx="11">
                  <c:v>35</c:v>
                </c:pt>
                <c:pt idx="12">
                  <c:v>26</c:v>
                </c:pt>
                <c:pt idx="13">
                  <c:v>25</c:v>
                </c:pt>
                <c:pt idx="14">
                  <c:v>60</c:v>
                </c:pt>
                <c:pt idx="15">
                  <c:v>20</c:v>
                </c:pt>
                <c:pt idx="1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3-4AE0-9FEA-64738ACB9FD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17"/>
                <c:pt idx="0">
                  <c:v>Vitamin C</c:v>
                </c:pt>
                <c:pt idx="1">
                  <c:v> Hair Protector </c:v>
                </c:pt>
                <c:pt idx="2">
                  <c:v> Hyloronic Acid </c:v>
                </c:pt>
                <c:pt idx="3">
                  <c:v>Cleanser</c:v>
                </c:pt>
                <c:pt idx="4">
                  <c:v> Sirum </c:v>
                </c:pt>
                <c:pt idx="5">
                  <c:v>Body Lotion</c:v>
                </c:pt>
                <c:pt idx="6">
                  <c:v> Scrub </c:v>
                </c:pt>
                <c:pt idx="7">
                  <c:v> Moistrizer </c:v>
                </c:pt>
                <c:pt idx="8">
                  <c:v> Shower Gel </c:v>
                </c:pt>
                <c:pt idx="9">
                  <c:v> Hand Cream </c:v>
                </c:pt>
                <c:pt idx="10">
                  <c:v>Toner</c:v>
                </c:pt>
                <c:pt idx="11">
                  <c:v>Olive Oil</c:v>
                </c:pt>
                <c:pt idx="12">
                  <c:v> Coconut Oil </c:v>
                </c:pt>
                <c:pt idx="13">
                  <c:v>Conditioner</c:v>
                </c:pt>
                <c:pt idx="14">
                  <c:v>Lip Theraby</c:v>
                </c:pt>
                <c:pt idx="15">
                  <c:v> Shampoo </c:v>
                </c:pt>
                <c:pt idx="16">
                  <c:v> Lash Sirum </c:v>
                </c:pt>
              </c:strCache>
            </c:strRef>
          </c:cat>
          <c:val>
            <c:numRef>
              <c:f>Sheet1!$D$2:$D$21</c:f>
              <c:numCache>
                <c:formatCode>"$"#,##0.00</c:formatCode>
                <c:ptCount val="17"/>
                <c:pt idx="0">
                  <c:v>225</c:v>
                </c:pt>
                <c:pt idx="1">
                  <c:v>420</c:v>
                </c:pt>
                <c:pt idx="2">
                  <c:v>252</c:v>
                </c:pt>
                <c:pt idx="3">
                  <c:v>320</c:v>
                </c:pt>
                <c:pt idx="4">
                  <c:v>300</c:v>
                </c:pt>
                <c:pt idx="5">
                  <c:v>260</c:v>
                </c:pt>
                <c:pt idx="6">
                  <c:v>150</c:v>
                </c:pt>
                <c:pt idx="7">
                  <c:v>190</c:v>
                </c:pt>
                <c:pt idx="8">
                  <c:v>120</c:v>
                </c:pt>
                <c:pt idx="9">
                  <c:v>120</c:v>
                </c:pt>
                <c:pt idx="10">
                  <c:v>200</c:v>
                </c:pt>
                <c:pt idx="11">
                  <c:v>220</c:v>
                </c:pt>
                <c:pt idx="12">
                  <c:v>250</c:v>
                </c:pt>
                <c:pt idx="13">
                  <c:v>160</c:v>
                </c:pt>
                <c:pt idx="14">
                  <c:v>60</c:v>
                </c:pt>
                <c:pt idx="15">
                  <c:v>150</c:v>
                </c:pt>
                <c:pt idx="1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53-4AE0-9FEA-64738ACB9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771984"/>
        <c:axId val="845772464"/>
      </c:barChart>
      <c:catAx>
        <c:axId val="84577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72464"/>
        <c:crosses val="autoZero"/>
        <c:auto val="1"/>
        <c:lblAlgn val="ctr"/>
        <c:lblOffset val="100"/>
        <c:noMultiLvlLbl val="0"/>
      </c:catAx>
      <c:valAx>
        <c:axId val="8457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7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8</xdr:row>
      <xdr:rowOff>15240</xdr:rowOff>
    </xdr:from>
    <xdr:to>
      <xdr:col>20</xdr:col>
      <xdr:colOff>57150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97FC36-AE30-AD47-AC3C-8F92DA529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D2BA-C2A3-4B1E-91EE-93C85C7FA126}">
  <sheetPr filterMode="1"/>
  <dimension ref="A1:O25"/>
  <sheetViews>
    <sheetView tabSelected="1" workbookViewId="0">
      <selection activeCell="M3" sqref="M3"/>
    </sheetView>
  </sheetViews>
  <sheetFormatPr defaultRowHeight="14.45"/>
  <cols>
    <col min="1" max="1" width="13.42578125" style="2" customWidth="1"/>
    <col min="2" max="2" width="12.7109375" customWidth="1"/>
    <col min="3" max="3" width="11.28515625" bestFit="1" customWidth="1"/>
    <col min="4" max="4" width="13.7109375" style="3" customWidth="1"/>
    <col min="5" max="5" width="10.7109375" customWidth="1"/>
    <col min="6" max="6" width="14.85546875" customWidth="1"/>
    <col min="7" max="7" width="14.28515625" customWidth="1"/>
    <col min="8" max="8" width="13.28515625" style="3" customWidth="1"/>
    <col min="9" max="9" width="17.42578125" customWidth="1"/>
    <col min="10" max="10" width="18.42578125" customWidth="1"/>
    <col min="13" max="13" width="12.85546875" customWidth="1"/>
    <col min="14" max="14" width="16.85546875" customWidth="1"/>
    <col min="15" max="15" width="10.85546875" bestFit="1" customWidth="1"/>
  </cols>
  <sheetData>
    <row r="1" spans="1:15" s="1" customFormat="1" ht="15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24" t="s">
        <v>7</v>
      </c>
      <c r="I1" s="22" t="s">
        <v>8</v>
      </c>
      <c r="J1" s="10" t="s">
        <v>9</v>
      </c>
      <c r="M1" s="26"/>
      <c r="N1" s="10" t="s">
        <v>10</v>
      </c>
      <c r="O1" s="10" t="s">
        <v>11</v>
      </c>
    </row>
    <row r="2" spans="1:15" ht="15">
      <c r="A2" s="12">
        <v>44621</v>
      </c>
      <c r="B2" s="13" t="s">
        <v>12</v>
      </c>
      <c r="C2" s="14">
        <v>100</v>
      </c>
      <c r="D2" s="15">
        <v>225</v>
      </c>
      <c r="E2" s="13" t="s">
        <v>13</v>
      </c>
      <c r="F2" s="18" t="s">
        <v>14</v>
      </c>
      <c r="G2" s="13" t="s">
        <v>15</v>
      </c>
      <c r="H2" s="23">
        <f>C2*D2*0.2</f>
        <v>4500</v>
      </c>
      <c r="I2" s="25" t="str">
        <f>IF(H2&gt;300, "High", "Low")</f>
        <v>High</v>
      </c>
      <c r="J2" s="14">
        <f>VLOOKUP(G2, $N$2:$O$6, 2, 0)</f>
        <v>0.1</v>
      </c>
      <c r="M2" s="27"/>
      <c r="N2" s="13" t="s">
        <v>16</v>
      </c>
      <c r="O2" s="28">
        <v>0.05</v>
      </c>
    </row>
    <row r="3" spans="1:15" ht="15">
      <c r="A3" s="17" t="s">
        <v>17</v>
      </c>
      <c r="B3" s="16" t="s">
        <v>18</v>
      </c>
      <c r="C3" s="14">
        <v>51</v>
      </c>
      <c r="D3" s="15">
        <v>420</v>
      </c>
      <c r="E3" s="13" t="s">
        <v>19</v>
      </c>
      <c r="F3" s="14" t="s">
        <v>20</v>
      </c>
      <c r="G3" s="13" t="s">
        <v>21</v>
      </c>
      <c r="H3" s="23">
        <f>C3*D3*0.2</f>
        <v>4284</v>
      </c>
      <c r="I3" s="25" t="str">
        <f t="shared" ref="I3:I22" si="0">IF(H3&gt;300, "High", "Low")</f>
        <v>High</v>
      </c>
      <c r="J3" s="14">
        <f t="shared" ref="J3:J21" si="1">VLOOKUP(G3, $N$2:$O$6, 2, 0)</f>
        <v>0.03</v>
      </c>
      <c r="M3" s="27"/>
      <c r="N3" s="13" t="s">
        <v>22</v>
      </c>
      <c r="O3" s="28">
        <v>7.0000000000000007E-2</v>
      </c>
    </row>
    <row r="4" spans="1:15" ht="15">
      <c r="A4" s="12">
        <v>44348</v>
      </c>
      <c r="B4" s="16" t="s">
        <v>23</v>
      </c>
      <c r="C4" s="14">
        <v>85</v>
      </c>
      <c r="D4" s="15">
        <v>252</v>
      </c>
      <c r="E4" s="13" t="s">
        <v>13</v>
      </c>
      <c r="F4" s="14" t="s">
        <v>24</v>
      </c>
      <c r="G4" s="13" t="s">
        <v>22</v>
      </c>
      <c r="H4" s="23">
        <f>C4*D4*0.2</f>
        <v>4284</v>
      </c>
      <c r="I4" s="25" t="str">
        <f t="shared" si="0"/>
        <v>High</v>
      </c>
      <c r="J4" s="14">
        <f t="shared" si="1"/>
        <v>7.0000000000000007E-2</v>
      </c>
      <c r="K4" t="s">
        <v>25</v>
      </c>
      <c r="M4" s="27"/>
      <c r="N4" s="13" t="s">
        <v>15</v>
      </c>
      <c r="O4" s="28">
        <v>0.1</v>
      </c>
    </row>
    <row r="5" spans="1:15" ht="15">
      <c r="A5" s="12">
        <v>44044</v>
      </c>
      <c r="B5" s="13" t="s">
        <v>26</v>
      </c>
      <c r="C5" s="14">
        <v>64</v>
      </c>
      <c r="D5" s="15">
        <v>320</v>
      </c>
      <c r="E5" s="13" t="s">
        <v>13</v>
      </c>
      <c r="F5" s="18" t="s">
        <v>14</v>
      </c>
      <c r="G5" s="13" t="s">
        <v>27</v>
      </c>
      <c r="H5" s="23">
        <f>C5*D5*0.2</f>
        <v>4096</v>
      </c>
      <c r="I5" s="25" t="str">
        <f t="shared" si="0"/>
        <v>High</v>
      </c>
      <c r="J5" s="14">
        <f t="shared" si="1"/>
        <v>0.08</v>
      </c>
      <c r="M5" s="27"/>
      <c r="N5" s="13" t="s">
        <v>27</v>
      </c>
      <c r="O5" s="28">
        <v>0.08</v>
      </c>
    </row>
    <row r="6" spans="1:15" ht="15">
      <c r="A6" s="12">
        <v>43497</v>
      </c>
      <c r="B6" s="16" t="s">
        <v>28</v>
      </c>
      <c r="C6" s="14">
        <v>62</v>
      </c>
      <c r="D6" s="15">
        <v>300</v>
      </c>
      <c r="E6" s="13" t="s">
        <v>19</v>
      </c>
      <c r="F6" s="14" t="s">
        <v>29</v>
      </c>
      <c r="G6" s="13" t="s">
        <v>16</v>
      </c>
      <c r="H6" s="23">
        <f>C6*D6*0.2</f>
        <v>3720</v>
      </c>
      <c r="I6" s="25" t="str">
        <f t="shared" si="0"/>
        <v>High</v>
      </c>
      <c r="J6" s="14">
        <f t="shared" si="1"/>
        <v>0.05</v>
      </c>
      <c r="M6" s="27"/>
      <c r="N6" s="13" t="s">
        <v>21</v>
      </c>
      <c r="O6" s="28">
        <v>0.03</v>
      </c>
    </row>
    <row r="7" spans="1:15" ht="15">
      <c r="A7" s="12">
        <v>43556</v>
      </c>
      <c r="B7" s="13" t="s">
        <v>30</v>
      </c>
      <c r="C7" s="14">
        <v>58</v>
      </c>
      <c r="D7" s="15">
        <v>260</v>
      </c>
      <c r="E7" s="13" t="s">
        <v>31</v>
      </c>
      <c r="F7" s="14" t="s">
        <v>32</v>
      </c>
      <c r="G7" s="13" t="s">
        <v>22</v>
      </c>
      <c r="H7" s="23">
        <f>C7*D7*0.2</f>
        <v>3016</v>
      </c>
      <c r="I7" s="25" t="str">
        <f t="shared" si="0"/>
        <v>High</v>
      </c>
      <c r="J7" s="14">
        <f t="shared" si="1"/>
        <v>7.0000000000000007E-2</v>
      </c>
    </row>
    <row r="8" spans="1:15" ht="15">
      <c r="A8" s="12">
        <v>45170</v>
      </c>
      <c r="B8" s="16" t="s">
        <v>33</v>
      </c>
      <c r="C8" s="14">
        <v>91</v>
      </c>
      <c r="D8" s="15">
        <v>150</v>
      </c>
      <c r="E8" s="13" t="s">
        <v>31</v>
      </c>
      <c r="F8" s="14" t="s">
        <v>20</v>
      </c>
      <c r="G8" s="13" t="s">
        <v>16</v>
      </c>
      <c r="H8" s="23">
        <f>C8*D8*0.2</f>
        <v>2730</v>
      </c>
      <c r="I8" s="25" t="str">
        <f t="shared" si="0"/>
        <v>High</v>
      </c>
      <c r="J8" s="14">
        <f t="shared" si="1"/>
        <v>0.05</v>
      </c>
    </row>
    <row r="9" spans="1:15" ht="15">
      <c r="A9" s="12">
        <v>44089</v>
      </c>
      <c r="B9" s="16" t="s">
        <v>34</v>
      </c>
      <c r="C9" s="14">
        <v>60</v>
      </c>
      <c r="D9" s="15">
        <v>190</v>
      </c>
      <c r="E9" s="13" t="s">
        <v>13</v>
      </c>
      <c r="F9" s="14" t="s">
        <v>29</v>
      </c>
      <c r="G9" s="13" t="s">
        <v>21</v>
      </c>
      <c r="H9" s="23">
        <f>C9*D9*0.2</f>
        <v>2280</v>
      </c>
      <c r="I9" s="25" t="str">
        <f t="shared" si="0"/>
        <v>High</v>
      </c>
      <c r="J9" s="14">
        <f t="shared" si="1"/>
        <v>0.03</v>
      </c>
    </row>
    <row r="10" spans="1:15" ht="15">
      <c r="A10" s="12">
        <v>44693</v>
      </c>
      <c r="B10" s="16" t="s">
        <v>35</v>
      </c>
      <c r="C10" s="14">
        <v>80</v>
      </c>
      <c r="D10" s="15">
        <v>120</v>
      </c>
      <c r="E10" s="13" t="s">
        <v>31</v>
      </c>
      <c r="F10" s="14" t="s">
        <v>29</v>
      </c>
      <c r="G10" s="13" t="s">
        <v>27</v>
      </c>
      <c r="H10" s="23">
        <f>C10*D10*0.2</f>
        <v>1920</v>
      </c>
      <c r="I10" s="25" t="str">
        <f t="shared" si="0"/>
        <v>High</v>
      </c>
      <c r="J10" s="14">
        <f t="shared" si="1"/>
        <v>0.08</v>
      </c>
    </row>
    <row r="11" spans="1:15" ht="15">
      <c r="A11" s="12">
        <v>44007</v>
      </c>
      <c r="B11" s="16" t="s">
        <v>36</v>
      </c>
      <c r="C11" s="14">
        <v>75</v>
      </c>
      <c r="D11" s="15">
        <v>120</v>
      </c>
      <c r="E11" s="13" t="s">
        <v>37</v>
      </c>
      <c r="F11" s="14" t="s">
        <v>20</v>
      </c>
      <c r="G11" s="13" t="s">
        <v>15</v>
      </c>
      <c r="H11" s="23">
        <f>C11*D11*0.2</f>
        <v>1800</v>
      </c>
      <c r="I11" s="25" t="str">
        <f t="shared" si="0"/>
        <v>High</v>
      </c>
      <c r="J11" s="14">
        <f t="shared" si="1"/>
        <v>0.1</v>
      </c>
    </row>
    <row r="12" spans="1:15" ht="15">
      <c r="A12" s="12">
        <v>44328</v>
      </c>
      <c r="B12" s="13" t="s">
        <v>38</v>
      </c>
      <c r="C12" s="14">
        <v>40</v>
      </c>
      <c r="D12" s="15">
        <v>200</v>
      </c>
      <c r="E12" s="13" t="s">
        <v>13</v>
      </c>
      <c r="F12" s="14" t="s">
        <v>32</v>
      </c>
      <c r="G12" s="13" t="s">
        <v>16</v>
      </c>
      <c r="H12" s="23">
        <f>C12*D12*0.2</f>
        <v>1600</v>
      </c>
      <c r="I12" s="25" t="str">
        <f t="shared" si="0"/>
        <v>High</v>
      </c>
      <c r="J12" s="14">
        <f t="shared" si="1"/>
        <v>0.05</v>
      </c>
    </row>
    <row r="13" spans="1:15" ht="15">
      <c r="A13" s="12">
        <v>43446</v>
      </c>
      <c r="B13" s="13" t="s">
        <v>39</v>
      </c>
      <c r="C13" s="14">
        <v>35</v>
      </c>
      <c r="D13" s="15">
        <v>220</v>
      </c>
      <c r="E13" s="13" t="s">
        <v>19</v>
      </c>
      <c r="F13" s="18" t="s">
        <v>14</v>
      </c>
      <c r="G13" s="13" t="s">
        <v>21</v>
      </c>
      <c r="H13" s="23">
        <f>C13*D13*0.2</f>
        <v>1540</v>
      </c>
      <c r="I13" s="25" t="str">
        <f t="shared" si="0"/>
        <v>High</v>
      </c>
      <c r="J13" s="14">
        <f t="shared" si="1"/>
        <v>0.03</v>
      </c>
    </row>
    <row r="14" spans="1:15" ht="15">
      <c r="A14" s="12">
        <v>43009</v>
      </c>
      <c r="B14" s="16" t="s">
        <v>40</v>
      </c>
      <c r="C14" s="14">
        <v>26</v>
      </c>
      <c r="D14" s="15">
        <v>250</v>
      </c>
      <c r="E14" s="13" t="s">
        <v>19</v>
      </c>
      <c r="F14" s="14" t="s">
        <v>20</v>
      </c>
      <c r="G14" s="13" t="s">
        <v>27</v>
      </c>
      <c r="H14" s="23">
        <f>C14*D14*0.2</f>
        <v>1300</v>
      </c>
      <c r="I14" s="25" t="str">
        <f t="shared" si="0"/>
        <v>High</v>
      </c>
      <c r="J14" s="14">
        <f t="shared" si="1"/>
        <v>0.08</v>
      </c>
    </row>
    <row r="15" spans="1:15" ht="15">
      <c r="A15" s="12">
        <v>42887</v>
      </c>
      <c r="B15" s="13" t="s">
        <v>41</v>
      </c>
      <c r="C15" s="14">
        <v>25</v>
      </c>
      <c r="D15" s="15">
        <v>160</v>
      </c>
      <c r="E15" s="13" t="s">
        <v>19</v>
      </c>
      <c r="F15" s="14" t="s">
        <v>32</v>
      </c>
      <c r="G15" s="13" t="s">
        <v>15</v>
      </c>
      <c r="H15" s="23">
        <f>C15*D15*0.2</f>
        <v>800</v>
      </c>
      <c r="I15" s="25" t="str">
        <f t="shared" si="0"/>
        <v>High</v>
      </c>
      <c r="J15" s="14">
        <f t="shared" si="1"/>
        <v>0.1</v>
      </c>
    </row>
    <row r="16" spans="1:15" ht="15">
      <c r="A16" s="12">
        <v>45444</v>
      </c>
      <c r="B16" s="13" t="s">
        <v>42</v>
      </c>
      <c r="C16" s="14">
        <v>60</v>
      </c>
      <c r="D16" s="15">
        <v>60</v>
      </c>
      <c r="E16" s="13" t="s">
        <v>43</v>
      </c>
      <c r="F16" s="14" t="s">
        <v>29</v>
      </c>
      <c r="G16" s="13" t="s">
        <v>15</v>
      </c>
      <c r="H16" s="23">
        <f>C16*D16*0.2</f>
        <v>720</v>
      </c>
      <c r="I16" s="25" t="str">
        <f>IF(H16&gt;300, "High", "Low")</f>
        <v>High</v>
      </c>
      <c r="J16" s="14">
        <f t="shared" si="1"/>
        <v>0.1</v>
      </c>
    </row>
    <row r="17" spans="1:10" ht="15">
      <c r="A17" s="12">
        <v>42502</v>
      </c>
      <c r="B17" s="16" t="s">
        <v>44</v>
      </c>
      <c r="C17" s="14">
        <v>20</v>
      </c>
      <c r="D17" s="15">
        <v>150</v>
      </c>
      <c r="E17" s="13" t="s">
        <v>19</v>
      </c>
      <c r="F17" s="14" t="s">
        <v>29</v>
      </c>
      <c r="G17" s="13" t="s">
        <v>22</v>
      </c>
      <c r="H17" s="23">
        <f>C17*D17*0.2</f>
        <v>600</v>
      </c>
      <c r="I17" s="25" t="str">
        <f t="shared" si="0"/>
        <v>High</v>
      </c>
      <c r="J17" s="14">
        <f t="shared" si="1"/>
        <v>7.0000000000000007E-2</v>
      </c>
    </row>
    <row r="18" spans="1:10" ht="15" hidden="1">
      <c r="A18" s="12">
        <v>42430</v>
      </c>
      <c r="B18" s="13" t="s">
        <v>45</v>
      </c>
      <c r="C18" s="14">
        <v>10</v>
      </c>
      <c r="D18" s="15">
        <v>200</v>
      </c>
      <c r="E18" s="13" t="s">
        <v>19</v>
      </c>
      <c r="F18" s="18" t="s">
        <v>14</v>
      </c>
      <c r="G18" s="13" t="s">
        <v>16</v>
      </c>
      <c r="H18" s="23">
        <f>C18*D18*0.2</f>
        <v>400</v>
      </c>
      <c r="I18" s="25" t="str">
        <f t="shared" si="0"/>
        <v>High</v>
      </c>
      <c r="J18" s="14">
        <f t="shared" si="1"/>
        <v>0.05</v>
      </c>
    </row>
    <row r="19" spans="1:10" ht="15">
      <c r="A19" s="12">
        <v>45566</v>
      </c>
      <c r="B19" s="16" t="s">
        <v>46</v>
      </c>
      <c r="C19" s="14">
        <v>11</v>
      </c>
      <c r="D19" s="15">
        <v>40</v>
      </c>
      <c r="E19" s="13" t="s">
        <v>47</v>
      </c>
      <c r="F19" s="14" t="s">
        <v>32</v>
      </c>
      <c r="G19" s="13" t="s">
        <v>27</v>
      </c>
      <c r="H19" s="23">
        <f>C19*D19*0.2</f>
        <v>88</v>
      </c>
      <c r="I19" s="25" t="str">
        <f t="shared" si="0"/>
        <v>Low</v>
      </c>
      <c r="J19" s="14">
        <f t="shared" si="1"/>
        <v>0.08</v>
      </c>
    </row>
    <row r="20" spans="1:10" ht="15" hidden="1">
      <c r="A20" s="12">
        <v>45078</v>
      </c>
      <c r="B20" s="13" t="s">
        <v>48</v>
      </c>
      <c r="C20" s="14">
        <v>4</v>
      </c>
      <c r="D20" s="15">
        <f>100</f>
        <v>100</v>
      </c>
      <c r="E20" s="13" t="s">
        <v>31</v>
      </c>
      <c r="F20" s="14" t="s">
        <v>32</v>
      </c>
      <c r="G20" s="13" t="s">
        <v>21</v>
      </c>
      <c r="H20" s="23">
        <f>C20*D20*0.2</f>
        <v>80</v>
      </c>
      <c r="I20" s="25" t="str">
        <f t="shared" si="0"/>
        <v>Low</v>
      </c>
      <c r="J20" s="14">
        <f t="shared" si="1"/>
        <v>0.03</v>
      </c>
    </row>
    <row r="21" spans="1:10" ht="15" hidden="1">
      <c r="A21" s="12">
        <v>45424</v>
      </c>
      <c r="B21" s="13" t="s">
        <v>49</v>
      </c>
      <c r="C21" s="14">
        <v>8</v>
      </c>
      <c r="D21" s="15">
        <v>50</v>
      </c>
      <c r="E21" s="13" t="s">
        <v>50</v>
      </c>
      <c r="F21" s="21" t="s">
        <v>14</v>
      </c>
      <c r="G21" s="13" t="s">
        <v>22</v>
      </c>
      <c r="H21" s="23">
        <f>C21*D21*0.2</f>
        <v>80</v>
      </c>
      <c r="I21" s="25" t="str">
        <f t="shared" si="0"/>
        <v>Low</v>
      </c>
      <c r="J21" s="14">
        <f t="shared" si="1"/>
        <v>7.0000000000000007E-2</v>
      </c>
    </row>
    <row r="22" spans="1:10" ht="15">
      <c r="B22" s="20" t="s">
        <v>51</v>
      </c>
      <c r="C22">
        <f>SUM(C1:C20)</f>
        <v>957</v>
      </c>
      <c r="F22" t="s">
        <v>52</v>
      </c>
      <c r="G22" s="5"/>
    </row>
    <row r="23" spans="1:10" ht="15" hidden="1">
      <c r="A23" s="4" t="s">
        <v>53</v>
      </c>
      <c r="B23" s="6">
        <f>COUNTA(B3:B22)</f>
        <v>20</v>
      </c>
      <c r="E23" s="5"/>
      <c r="F23" s="19"/>
      <c r="G23" s="5"/>
    </row>
    <row r="24" spans="1:10" hidden="1">
      <c r="B24" t="s">
        <v>54</v>
      </c>
      <c r="D24" s="3">
        <f>AVERAGE(D2:D21)</f>
        <v>189.35</v>
      </c>
      <c r="H24"/>
    </row>
    <row r="25" spans="1:10">
      <c r="A25" s="7"/>
      <c r="B25" s="8"/>
      <c r="C25" s="8"/>
      <c r="D25" s="8"/>
      <c r="E25" s="8"/>
    </row>
  </sheetData>
  <autoFilter ref="A1:H24" xr:uid="{333AD2BA-C2A3-4B1E-91EE-93C85C7FA126}">
    <filterColumn colId="2">
      <customFilters>
        <customFilter operator="greaterThan" val="10"/>
      </customFilters>
    </filterColumn>
  </autoFilter>
  <sortState xmlns:xlrd2="http://schemas.microsoft.com/office/spreadsheetml/2017/richdata2" ref="A2:H25">
    <sortCondition descending="1" ref="H2:H25"/>
    <sortCondition ref="F2:F25"/>
  </sortState>
  <conditionalFormatting sqref="H2:H21">
    <cfRule type="cellIs" dxfId="1" priority="2" operator="greaterThan">
      <formula>500</formula>
    </cfRule>
  </conditionalFormatting>
  <conditionalFormatting sqref="H2:H21">
    <cfRule type="cellIs" dxfId="0" priority="1" operator="lessThan">
      <formula>100</formula>
    </cfRule>
  </conditionalFormatting>
  <dataValidations count="1">
    <dataValidation type="list" allowBlank="1" showInputMessage="1" showErrorMessage="1" sqref="E2:E1048576" xr:uid="{9B531453-C121-4DEE-A60B-CE4D8EF7867F}">
      <formula1>$E$2:$E$21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20912023200629@fci.zu.edu.eg</dc:creator>
  <cp:keywords/>
  <dc:description/>
  <cp:lastModifiedBy>20912023200629@fci.zu.edu.eg</cp:lastModifiedBy>
  <cp:revision/>
  <dcterms:created xsi:type="dcterms:W3CDTF">2025-03-14T22:21:07Z</dcterms:created>
  <dcterms:modified xsi:type="dcterms:W3CDTF">2025-03-19T04:45:59Z</dcterms:modified>
  <cp:category/>
  <cp:contentStatus/>
</cp:coreProperties>
</file>