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345" windowWidth="14805" windowHeight="777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E144" i="1" l="1"/>
  <c r="AE143" i="1"/>
  <c r="AE142" i="1"/>
  <c r="AE141" i="1"/>
  <c r="AE140" i="1"/>
  <c r="AE139" i="1"/>
  <c r="AE138" i="1"/>
  <c r="AE137" i="1"/>
  <c r="AE134" i="1"/>
  <c r="AE135" i="1"/>
  <c r="AE136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7" i="1"/>
  <c r="AE118" i="1"/>
  <c r="AE119" i="1"/>
  <c r="AE116" i="1"/>
  <c r="AE115" i="1"/>
  <c r="AE114" i="1"/>
  <c r="AE113" i="1"/>
  <c r="AE112" i="1"/>
  <c r="AE111" i="1"/>
  <c r="AE110" i="1"/>
  <c r="AE109" i="1"/>
  <c r="AE108" i="1"/>
  <c r="AE107" i="1"/>
  <c r="AE106" i="1"/>
  <c r="AD105" i="1"/>
  <c r="AE105" i="1"/>
  <c r="AE104" i="1"/>
  <c r="AE103" i="1"/>
  <c r="AE93" i="1"/>
  <c r="AE94" i="1"/>
  <c r="AE95" i="1"/>
  <c r="AE96" i="1"/>
  <c r="AE97" i="1"/>
  <c r="AE98" i="1"/>
  <c r="AE99" i="1"/>
  <c r="AE100" i="1"/>
  <c r="AE101" i="1"/>
  <c r="AE102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8" i="1"/>
  <c r="AE79" i="1"/>
  <c r="AE77" i="1"/>
  <c r="AE76" i="1"/>
  <c r="AE75" i="1"/>
  <c r="AE68" i="1"/>
  <c r="AE69" i="1"/>
  <c r="AE70" i="1"/>
  <c r="AE71" i="1"/>
  <c r="AE72" i="1"/>
  <c r="AE73" i="1"/>
  <c r="AE74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46" i="1"/>
  <c r="AE47" i="1"/>
  <c r="AE48" i="1"/>
  <c r="AE49" i="1"/>
  <c r="AE50" i="1"/>
  <c r="AE51" i="1"/>
  <c r="AE52" i="1"/>
  <c r="AE53" i="1"/>
  <c r="AE54" i="1"/>
  <c r="AE55" i="1"/>
  <c r="AE45" i="1"/>
  <c r="AE44" i="1"/>
  <c r="AE43" i="1"/>
  <c r="AE16" i="1"/>
  <c r="AI144" i="1" l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5" i="1"/>
  <c r="AH15" i="1"/>
  <c r="AE20" i="1"/>
  <c r="AD139" i="1"/>
  <c r="AD144" i="1"/>
  <c r="AD116" i="1"/>
  <c r="AD104" i="1"/>
  <c r="AD62" i="1"/>
  <c r="AD39" i="1"/>
  <c r="AH39" i="1"/>
  <c r="AD143" i="1" l="1"/>
  <c r="AD142" i="1"/>
  <c r="AD141" i="1"/>
  <c r="AD140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5" i="1"/>
  <c r="AD114" i="1"/>
  <c r="AD113" i="1"/>
  <c r="AD112" i="1"/>
  <c r="AD111" i="1"/>
  <c r="AD110" i="1"/>
  <c r="AD109" i="1"/>
  <c r="AD108" i="1"/>
  <c r="AD107" i="1"/>
  <c r="AD106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D1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E2" i="1" l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7" i="1"/>
  <c r="AE18" i="1"/>
  <c r="AE19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4"/>
  <sheetViews>
    <sheetView tabSelected="1" topLeftCell="F1" zoomScale="60" zoomScaleNormal="60" workbookViewId="0">
      <selection activeCell="AE143" sqref="AE143"/>
    </sheetView>
  </sheetViews>
  <sheetFormatPr defaultRowHeight="15" x14ac:dyDescent="0.25"/>
  <cols>
    <col min="2" max="4" width="9.140625" style="2"/>
    <col min="8" max="9" width="9.140625" style="2"/>
    <col min="29" max="29" width="9.140625" style="3"/>
    <col min="30" max="30" width="20.85546875" customWidth="1"/>
    <col min="33" max="33" width="7.42578125" style="4" customWidth="1"/>
    <col min="34" max="34" width="15.85546875" customWidth="1"/>
  </cols>
  <sheetData>
    <row r="1" spans="1:35" x14ac:dyDescent="0.25">
      <c r="A1" s="1">
        <v>1572.43551815405</v>
      </c>
      <c r="B1" s="2">
        <v>1560.9355352591699</v>
      </c>
      <c r="C1" s="2">
        <v>1943.2177972852</v>
      </c>
      <c r="D1" s="2">
        <v>1599.8682915954</v>
      </c>
      <c r="E1" s="1">
        <v>3591.3034261395901</v>
      </c>
      <c r="F1" s="1">
        <v>347.84216924717498</v>
      </c>
      <c r="G1" s="1">
        <v>1726.86222298044</v>
      </c>
      <c r="H1" s="2">
        <v>679.05566297209702</v>
      </c>
      <c r="I1" s="2">
        <v>2733.5738861620698</v>
      </c>
      <c r="J1" s="1">
        <v>1620.6547696344001</v>
      </c>
      <c r="K1" s="1">
        <v>2113.5856690005198</v>
      </c>
      <c r="L1" s="1">
        <v>3047.56830657004</v>
      </c>
      <c r="M1" s="1">
        <v>1251.23756614381</v>
      </c>
      <c r="N1" s="1">
        <v>1447.43947255845</v>
      </c>
      <c r="O1" s="1">
        <v>1308.4654468403601</v>
      </c>
      <c r="P1" s="1">
        <v>3987.76370614914</v>
      </c>
      <c r="Q1" s="1">
        <v>2243.4135171020198</v>
      </c>
      <c r="R1" s="1">
        <v>2159.2415941171598</v>
      </c>
      <c r="S1" s="1">
        <v>1713.3579188551</v>
      </c>
      <c r="T1" s="1">
        <v>1611.8436466450401</v>
      </c>
      <c r="U1" s="1">
        <v>1935.78718637417</v>
      </c>
      <c r="V1" s="1">
        <v>2375.8041058373701</v>
      </c>
      <c r="W1" s="1">
        <v>2078.23992154589</v>
      </c>
      <c r="X1" s="1">
        <v>2918.2003070665</v>
      </c>
      <c r="Y1" s="1">
        <v>3815.6735778628099</v>
      </c>
      <c r="Z1" s="1">
        <v>2721.5925821147998</v>
      </c>
      <c r="AA1" s="1">
        <v>2010.1943031201199</v>
      </c>
      <c r="AB1" s="1">
        <v>2491.0724920139201</v>
      </c>
      <c r="AC1" s="3">
        <v>1</v>
      </c>
      <c r="AD1" s="1">
        <f t="shared" ref="AD1:AD42" si="0">SUM(A1,B1,C1,D1,E1,F1,G1,H1,I1,J1,K1,L1,M1,N1,O1,P1,Q1,R1,S1,T1,U1,V1,W1,X1,Y1,Z1,AA1,AB1)</f>
        <v>58606.230599346804</v>
      </c>
      <c r="AE1" s="1">
        <f>STDEV(A1:AB1)/SQRT(28)</f>
        <v>161.98199528402867</v>
      </c>
    </row>
    <row r="2" spans="1:35" x14ac:dyDescent="0.25">
      <c r="A2" s="1">
        <v>1575.6684280069501</v>
      </c>
      <c r="B2" s="2">
        <v>1551.40897621311</v>
      </c>
      <c r="C2" s="2">
        <v>1946.99897396135</v>
      </c>
      <c r="D2" s="2">
        <v>1596.55024950758</v>
      </c>
      <c r="E2" s="1">
        <v>3591.9818856629699</v>
      </c>
      <c r="F2" s="1">
        <v>357.24121772213499</v>
      </c>
      <c r="G2" s="1">
        <v>1725.78877817841</v>
      </c>
      <c r="H2" s="2">
        <v>672.41735541728701</v>
      </c>
      <c r="I2" s="2">
        <v>2736.5631381778999</v>
      </c>
      <c r="J2" s="1">
        <v>1620.9520493048501</v>
      </c>
      <c r="K2" s="1">
        <v>2124.8655093392299</v>
      </c>
      <c r="L2" s="1">
        <v>3056.8080867602598</v>
      </c>
      <c r="M2" s="1">
        <v>1255.2576672006901</v>
      </c>
      <c r="N2" s="1">
        <v>1453.71280164783</v>
      </c>
      <c r="O2" s="1">
        <v>1344.5877699227599</v>
      </c>
      <c r="P2" s="1">
        <v>4077.1201248419002</v>
      </c>
      <c r="Q2" s="1">
        <v>2243.8344913997198</v>
      </c>
      <c r="R2" s="1">
        <v>2168.3028056071098</v>
      </c>
      <c r="S2" s="1">
        <v>1711.2637119839601</v>
      </c>
      <c r="T2" s="1">
        <v>1619.3997432999399</v>
      </c>
      <c r="U2" s="1">
        <v>1834.9565277532399</v>
      </c>
      <c r="V2" s="1">
        <v>2371.2519860125599</v>
      </c>
      <c r="W2" s="1">
        <v>2081.51847186861</v>
      </c>
      <c r="X2" s="1">
        <v>2914.9801556614898</v>
      </c>
      <c r="Y2" s="1">
        <v>3822.4447354927502</v>
      </c>
      <c r="Z2" s="1">
        <v>2723.1592672376401</v>
      </c>
      <c r="AA2" s="1">
        <v>1998.1155310951699</v>
      </c>
      <c r="AB2" s="1">
        <v>2492.4685304336899</v>
      </c>
      <c r="AC2" s="3">
        <v>2</v>
      </c>
      <c r="AD2" s="1">
        <f t="shared" si="0"/>
        <v>58669.618969711089</v>
      </c>
      <c r="AE2" s="1">
        <f t="shared" ref="AE2:AE42" si="1">STDEV(A2:AB2)/SQRT(28)</f>
        <v>163.42268877398439</v>
      </c>
    </row>
    <row r="3" spans="1:35" x14ac:dyDescent="0.25">
      <c r="A3" s="1">
        <v>1588.1344565393199</v>
      </c>
      <c r="B3" s="2">
        <v>1557.0409851724401</v>
      </c>
      <c r="C3" s="2">
        <v>1953.28157803622</v>
      </c>
      <c r="D3" s="2">
        <v>1566.6170899725</v>
      </c>
      <c r="E3" s="1">
        <v>3591.9332259134599</v>
      </c>
      <c r="F3" s="1">
        <v>390.217615548455</v>
      </c>
      <c r="G3" s="1">
        <v>1716.1291120365299</v>
      </c>
      <c r="H3" s="2">
        <v>678.32776711046495</v>
      </c>
      <c r="I3" s="2">
        <v>2741.0574832299899</v>
      </c>
      <c r="J3" s="1">
        <v>1625.15644241172</v>
      </c>
      <c r="K3" s="1">
        <v>2111.1183939726002</v>
      </c>
      <c r="L3" s="1">
        <v>3054.7515862428099</v>
      </c>
      <c r="M3" s="1">
        <v>1264.77654584263</v>
      </c>
      <c r="N3" s="1">
        <v>1431.055741014</v>
      </c>
      <c r="O3" s="1">
        <v>1323.49470737245</v>
      </c>
      <c r="P3" s="1">
        <v>4211.9962906812498</v>
      </c>
      <c r="Q3" s="1">
        <v>2176.74342568887</v>
      </c>
      <c r="R3" s="1">
        <v>2160.8307651998498</v>
      </c>
      <c r="S3" s="1">
        <v>1713.6406860292</v>
      </c>
      <c r="T3" s="1">
        <v>1627.0132155159299</v>
      </c>
      <c r="U3" s="1">
        <v>1816.9758828179199</v>
      </c>
      <c r="V3" s="1">
        <v>2372.3000971572301</v>
      </c>
      <c r="W3" s="1">
        <v>2088.44458274008</v>
      </c>
      <c r="X3" s="1">
        <v>2917.2388300543798</v>
      </c>
      <c r="Y3" s="1">
        <v>3822.0465873500598</v>
      </c>
      <c r="Z3" s="1">
        <v>2713.7165463463998</v>
      </c>
      <c r="AA3" s="1">
        <v>1996.5162429079901</v>
      </c>
      <c r="AB3" s="1">
        <v>2497.1400643349102</v>
      </c>
      <c r="AC3" s="3">
        <v>3</v>
      </c>
      <c r="AD3" s="1">
        <f t="shared" si="0"/>
        <v>58707.695947239648</v>
      </c>
      <c r="AE3" s="1">
        <f t="shared" si="1"/>
        <v>165.28115620887024</v>
      </c>
    </row>
    <row r="4" spans="1:35" x14ac:dyDescent="0.25">
      <c r="A4" s="1">
        <v>1594.36425675808</v>
      </c>
      <c r="B4" s="2">
        <v>1568.82605291395</v>
      </c>
      <c r="C4" s="2">
        <v>1963.9530814581699</v>
      </c>
      <c r="D4" s="2">
        <v>1553.75953003017</v>
      </c>
      <c r="E4" s="1">
        <v>3588.64689071355</v>
      </c>
      <c r="F4" s="1">
        <v>538.63832684511203</v>
      </c>
      <c r="G4" s="1">
        <v>1712.1488296561299</v>
      </c>
      <c r="H4" s="2">
        <v>679.98660619011298</v>
      </c>
      <c r="I4" s="2">
        <v>2747.6231918898502</v>
      </c>
      <c r="J4" s="1">
        <v>1635.6729632310501</v>
      </c>
      <c r="K4" s="1">
        <v>2103.4541593138201</v>
      </c>
      <c r="L4" s="1">
        <v>3055.68550108917</v>
      </c>
      <c r="M4" s="1">
        <v>1276.316108748</v>
      </c>
      <c r="N4" s="1">
        <v>1411.52906404848</v>
      </c>
      <c r="O4" s="1">
        <v>1326.55881158594</v>
      </c>
      <c r="P4" s="1">
        <v>1872.9826123186599</v>
      </c>
      <c r="Q4" s="1">
        <v>2134.6595926109899</v>
      </c>
      <c r="R4" s="1">
        <v>2158.2351687037299</v>
      </c>
      <c r="S4" s="1">
        <v>1710.2233316173099</v>
      </c>
      <c r="T4" s="1">
        <v>1632.5977409648599</v>
      </c>
      <c r="U4" s="1">
        <v>1810.6678904133601</v>
      </c>
      <c r="V4" s="1">
        <v>2374.3227967108401</v>
      </c>
      <c r="W4" s="1">
        <v>2074.97993930761</v>
      </c>
      <c r="X4" s="1">
        <v>2914.4034998608099</v>
      </c>
      <c r="Y4" s="1">
        <v>3824.4635944306101</v>
      </c>
      <c r="Z4" s="1">
        <v>2709.5468234199402</v>
      </c>
      <c r="AA4" s="1">
        <v>1998.1423677416899</v>
      </c>
      <c r="AB4" s="1">
        <v>2489.7568929232798</v>
      </c>
      <c r="AC4" s="3">
        <v>4</v>
      </c>
      <c r="AD4" s="1">
        <f t="shared" si="0"/>
        <v>56462.145625495272</v>
      </c>
      <c r="AE4" s="1">
        <f t="shared" si="1"/>
        <v>143.35493547418173</v>
      </c>
    </row>
    <row r="5" spans="1:35" x14ac:dyDescent="0.25">
      <c r="A5" s="1">
        <v>1601.8311339796001</v>
      </c>
      <c r="B5" s="2">
        <v>1577.08396776271</v>
      </c>
      <c r="C5" s="2">
        <v>1978.57353118369</v>
      </c>
      <c r="D5" s="2">
        <v>1548.18174779938</v>
      </c>
      <c r="E5" s="1">
        <v>3201.3729092366698</v>
      </c>
      <c r="F5" s="1">
        <v>572.72006153799998</v>
      </c>
      <c r="G5" s="1">
        <v>1709.0298457818801</v>
      </c>
      <c r="H5" s="2">
        <v>685.63236022569902</v>
      </c>
      <c r="I5" s="2">
        <v>2763.8588615813701</v>
      </c>
      <c r="J5" s="1">
        <v>1647.2654435751699</v>
      </c>
      <c r="K5" s="1">
        <v>2093.5908236783698</v>
      </c>
      <c r="L5" s="1">
        <v>3059.7884501983699</v>
      </c>
      <c r="M5" s="1">
        <v>1289.68556723862</v>
      </c>
      <c r="N5" s="1">
        <v>1398.0867005719899</v>
      </c>
      <c r="O5" s="1">
        <v>1338.1952453850799</v>
      </c>
      <c r="P5" s="1">
        <v>1468.68642823811</v>
      </c>
      <c r="Q5" s="1">
        <v>2109.1415363682199</v>
      </c>
      <c r="R5" s="1">
        <v>2156.52731501786</v>
      </c>
      <c r="S5" s="1">
        <v>1710.9164187864999</v>
      </c>
      <c r="T5" s="1">
        <v>1631.80173379442</v>
      </c>
      <c r="U5" s="1">
        <v>1811.16452591744</v>
      </c>
      <c r="V5" s="1">
        <v>2380.24267994621</v>
      </c>
      <c r="W5" s="1">
        <v>2066.22772793682</v>
      </c>
      <c r="X5" s="1">
        <v>2915.1904006107102</v>
      </c>
      <c r="Y5" s="1">
        <v>3828.0952829708699</v>
      </c>
      <c r="Z5" s="1">
        <v>2707.0041972404802</v>
      </c>
      <c r="AA5" s="1">
        <v>2004.75668107459</v>
      </c>
      <c r="AB5" s="1">
        <v>2484.3981659168599</v>
      </c>
      <c r="AC5" s="3">
        <v>5</v>
      </c>
      <c r="AD5" s="1">
        <f t="shared" si="0"/>
        <v>55739.049743555683</v>
      </c>
      <c r="AE5" s="1">
        <f t="shared" si="1"/>
        <v>139.03179546643491</v>
      </c>
    </row>
    <row r="6" spans="1:35" x14ac:dyDescent="0.25">
      <c r="A6" s="1">
        <v>1612.25436996909</v>
      </c>
      <c r="B6" s="2">
        <v>1578.1399194010501</v>
      </c>
      <c r="C6" s="2">
        <v>1997.76501281017</v>
      </c>
      <c r="D6" s="2">
        <v>1547.6671835649399</v>
      </c>
      <c r="E6" s="1">
        <v>3163.4027586505199</v>
      </c>
      <c r="F6" s="1">
        <v>618.67793098441496</v>
      </c>
      <c r="G6" s="1">
        <v>1711.4675918970099</v>
      </c>
      <c r="H6" s="2">
        <v>684.51564363356999</v>
      </c>
      <c r="I6" s="2">
        <v>2743.0587123294899</v>
      </c>
      <c r="J6" s="1">
        <v>1667.9620521567399</v>
      </c>
      <c r="K6" s="1">
        <v>2079.828212249</v>
      </c>
      <c r="L6" s="1">
        <v>3043.6290653568499</v>
      </c>
      <c r="M6" s="1">
        <v>1308.4638916891799</v>
      </c>
      <c r="N6" s="1">
        <v>1379.97761086828</v>
      </c>
      <c r="O6" s="1">
        <v>1368.2670732049701</v>
      </c>
      <c r="P6" s="1">
        <v>1250.1970803552499</v>
      </c>
      <c r="Q6" s="1">
        <v>1923.64847278195</v>
      </c>
      <c r="R6" s="1">
        <v>2157.3891540345899</v>
      </c>
      <c r="S6" s="1">
        <v>1716.16889264217</v>
      </c>
      <c r="T6" s="1">
        <v>1632.70914171351</v>
      </c>
      <c r="U6" s="1">
        <v>1819.5893340723001</v>
      </c>
      <c r="V6" s="1">
        <v>2389.6157799176999</v>
      </c>
      <c r="W6" s="1">
        <v>2062.3240312449898</v>
      </c>
      <c r="X6" s="1">
        <v>2917.6445063538599</v>
      </c>
      <c r="Y6" s="1">
        <v>3831.4405562975398</v>
      </c>
      <c r="Z6" s="1">
        <v>2707.0231274861399</v>
      </c>
      <c r="AA6" s="1">
        <v>2013.3320477596701</v>
      </c>
      <c r="AB6" s="1">
        <v>2482.5920342101399</v>
      </c>
      <c r="AC6" s="3">
        <v>6</v>
      </c>
      <c r="AD6" s="1">
        <f t="shared" si="0"/>
        <v>55408.751187635084</v>
      </c>
      <c r="AE6" s="1">
        <f t="shared" si="1"/>
        <v>138.68764005527947</v>
      </c>
    </row>
    <row r="7" spans="1:35" x14ac:dyDescent="0.25">
      <c r="A7" s="1">
        <v>1627.9210615106399</v>
      </c>
      <c r="B7" s="2">
        <v>1584.29959796759</v>
      </c>
      <c r="C7" s="2">
        <v>1999.65039511292</v>
      </c>
      <c r="D7" s="2">
        <v>1548.93734007691</v>
      </c>
      <c r="E7" s="1">
        <v>3133.77757422993</v>
      </c>
      <c r="F7" s="1">
        <v>691.36162603673699</v>
      </c>
      <c r="G7" s="1">
        <v>1711.9326595108701</v>
      </c>
      <c r="H7" s="2">
        <v>659.24574148949705</v>
      </c>
      <c r="I7" s="2">
        <v>2725.61297835504</v>
      </c>
      <c r="J7" s="1">
        <v>1645.4408325034699</v>
      </c>
      <c r="K7" s="1">
        <v>2068.7896720088602</v>
      </c>
      <c r="L7" s="1">
        <v>2990.0432385855502</v>
      </c>
      <c r="M7" s="1">
        <v>1331.05332454425</v>
      </c>
      <c r="N7" s="1">
        <v>1358.7935784527599</v>
      </c>
      <c r="O7" s="1">
        <v>1390.79516882746</v>
      </c>
      <c r="P7" s="1">
        <v>1231.8319437483599</v>
      </c>
      <c r="Q7" s="1">
        <v>1895.41146206597</v>
      </c>
      <c r="R7" s="1">
        <v>2154.1174138648798</v>
      </c>
      <c r="S7" s="1">
        <v>1724.00680985587</v>
      </c>
      <c r="T7" s="1">
        <v>1620.91477553304</v>
      </c>
      <c r="U7" s="1">
        <v>1823.5238277179401</v>
      </c>
      <c r="V7" s="1">
        <v>2404.5127708467699</v>
      </c>
      <c r="W7" s="1">
        <v>2057.9501667278701</v>
      </c>
      <c r="X7" s="1">
        <v>2922.6224730532399</v>
      </c>
      <c r="Y7" s="1">
        <v>3832.2694852180098</v>
      </c>
      <c r="Z7" s="1">
        <v>2708.4772818454298</v>
      </c>
      <c r="AA7" s="1">
        <v>2014.2444448386</v>
      </c>
      <c r="AB7" s="1">
        <v>2476.21363822588</v>
      </c>
      <c r="AC7" s="3">
        <v>7</v>
      </c>
      <c r="AD7" s="1">
        <f t="shared" si="0"/>
        <v>55333.75128275434</v>
      </c>
      <c r="AE7" s="1">
        <f t="shared" si="1"/>
        <v>137.16953751807392</v>
      </c>
    </row>
    <row r="8" spans="1:35" x14ac:dyDescent="0.25">
      <c r="A8" s="1">
        <v>1647.60526345281</v>
      </c>
      <c r="B8" s="2">
        <v>1592.0363643624901</v>
      </c>
      <c r="C8" s="2">
        <v>2005.7349571884399</v>
      </c>
      <c r="D8" s="2">
        <v>1547.2509056435699</v>
      </c>
      <c r="E8" s="1">
        <v>3118.8143451777501</v>
      </c>
      <c r="F8" s="1">
        <v>709.60063922494999</v>
      </c>
      <c r="G8" s="1">
        <v>1717.1301255109299</v>
      </c>
      <c r="H8" s="2">
        <v>624.38218403391204</v>
      </c>
      <c r="I8" s="2">
        <v>2713.1759291243402</v>
      </c>
      <c r="J8" s="1">
        <v>1628.5722059049399</v>
      </c>
      <c r="K8" s="1">
        <v>2058.5430055349302</v>
      </c>
      <c r="L8" s="1">
        <v>2956.6949260300598</v>
      </c>
      <c r="M8" s="1">
        <v>1354.3874144619999</v>
      </c>
      <c r="N8" s="1">
        <v>1343.4140519187099</v>
      </c>
      <c r="O8" s="1">
        <v>1398.9689222377301</v>
      </c>
      <c r="P8" s="1">
        <v>1201.63487301237</v>
      </c>
      <c r="Q8" s="1">
        <v>1868.8690192475599</v>
      </c>
      <c r="R8" s="1">
        <v>2154.2035416778699</v>
      </c>
      <c r="S8" s="1">
        <v>1715.8043380806</v>
      </c>
      <c r="T8" s="1">
        <v>1612.7267856907699</v>
      </c>
      <c r="U8" s="1">
        <v>1827.95126949103</v>
      </c>
      <c r="V8" s="1">
        <v>2411.9545102555198</v>
      </c>
      <c r="W8" s="1">
        <v>2057.6561404766999</v>
      </c>
      <c r="X8" s="1">
        <v>2930.3388236947699</v>
      </c>
      <c r="Y8" s="1">
        <v>3822.66776820114</v>
      </c>
      <c r="Z8" s="1">
        <v>2712.3025734915</v>
      </c>
      <c r="AA8" s="1">
        <v>2017.9555521631501</v>
      </c>
      <c r="AB8" s="1">
        <v>2461.9162356568099</v>
      </c>
      <c r="AC8" s="3">
        <v>8</v>
      </c>
      <c r="AD8" s="1">
        <f t="shared" si="0"/>
        <v>55212.292670947354</v>
      </c>
      <c r="AE8" s="1">
        <f t="shared" si="1"/>
        <v>136.8464217207046</v>
      </c>
    </row>
    <row r="9" spans="1:35" x14ac:dyDescent="0.25">
      <c r="A9" s="1">
        <v>1672.8132723712399</v>
      </c>
      <c r="B9" s="2">
        <v>1599.97820936318</v>
      </c>
      <c r="C9" s="2">
        <v>2008.5122824867599</v>
      </c>
      <c r="D9" s="2">
        <v>1536.2463772645301</v>
      </c>
      <c r="E9" s="1">
        <v>3108.0015146784099</v>
      </c>
      <c r="F9" s="1">
        <v>708.74530919637903</v>
      </c>
      <c r="G9" s="1">
        <v>1720.664644257</v>
      </c>
      <c r="H9" s="2">
        <v>604.65345451503504</v>
      </c>
      <c r="I9" s="2">
        <v>2700.4984583227001</v>
      </c>
      <c r="J9" s="1">
        <v>1618.14089823891</v>
      </c>
      <c r="K9" s="1">
        <v>2052.4055709377899</v>
      </c>
      <c r="L9" s="1">
        <v>2933.5214995791998</v>
      </c>
      <c r="M9" s="1">
        <v>1378.7282869461401</v>
      </c>
      <c r="N9" s="1">
        <v>1323.8911267108899</v>
      </c>
      <c r="O9" s="1">
        <v>1383.59598203621</v>
      </c>
      <c r="P9" s="1">
        <v>1193.9279834490801</v>
      </c>
      <c r="Q9" s="1">
        <v>1783.7300927557901</v>
      </c>
      <c r="R9" s="1">
        <v>2155.6911507544501</v>
      </c>
      <c r="S9" s="1">
        <v>1712.0204847888499</v>
      </c>
      <c r="T9" s="1">
        <v>1610.21057697995</v>
      </c>
      <c r="U9" s="1">
        <v>1820.72714116208</v>
      </c>
      <c r="V9" s="1">
        <v>2422.98042452044</v>
      </c>
      <c r="W9" s="1">
        <v>2051.2064291387601</v>
      </c>
      <c r="X9" s="1">
        <v>2941.2298746172601</v>
      </c>
      <c r="Y9" s="1">
        <v>3823.8483371081002</v>
      </c>
      <c r="Z9" s="1">
        <v>2718.4435787581101</v>
      </c>
      <c r="AA9" s="1">
        <v>2016.49724797001</v>
      </c>
      <c r="AB9" s="1">
        <v>2450.4353590227101</v>
      </c>
      <c r="AC9" s="3">
        <v>9</v>
      </c>
      <c r="AD9" s="1">
        <f t="shared" si="0"/>
        <v>55051.34556792998</v>
      </c>
      <c r="AE9" s="1">
        <f t="shared" si="1"/>
        <v>137.07469221083818</v>
      </c>
    </row>
    <row r="10" spans="1:35" x14ac:dyDescent="0.25">
      <c r="A10" s="1">
        <v>1688.6070843682401</v>
      </c>
      <c r="B10" s="2">
        <v>1610.31605767882</v>
      </c>
      <c r="C10" s="2">
        <v>2011.8335831941199</v>
      </c>
      <c r="D10" s="2">
        <v>1530.9273409810601</v>
      </c>
      <c r="E10" s="1">
        <v>3093.0602129932599</v>
      </c>
      <c r="F10" s="1">
        <v>694.18599032235397</v>
      </c>
      <c r="G10" s="1">
        <v>1726.9755014146001</v>
      </c>
      <c r="H10" s="2">
        <v>590.33913339531296</v>
      </c>
      <c r="I10" s="2">
        <v>2691.0652030382498</v>
      </c>
      <c r="J10" s="1">
        <v>1626.56761100832</v>
      </c>
      <c r="K10" s="1">
        <v>2050.4449581733102</v>
      </c>
      <c r="L10" s="1">
        <v>2913.1312710392499</v>
      </c>
      <c r="M10" s="1">
        <v>1397.60804982585</v>
      </c>
      <c r="N10" s="1">
        <v>1308.61021850785</v>
      </c>
      <c r="O10" s="1">
        <v>1371.9035132935401</v>
      </c>
      <c r="P10" s="1">
        <v>1187.1030172695801</v>
      </c>
      <c r="Q10" s="1">
        <v>1735.8098870869601</v>
      </c>
      <c r="R10" s="1">
        <v>2155.2708144370899</v>
      </c>
      <c r="S10" s="1">
        <v>1714.27025303087</v>
      </c>
      <c r="T10" s="1">
        <v>1597.43161959502</v>
      </c>
      <c r="U10" s="1">
        <v>1818.4273703266099</v>
      </c>
      <c r="V10" s="1">
        <v>2437.0147784504302</v>
      </c>
      <c r="W10" s="1">
        <v>2049.5844742474901</v>
      </c>
      <c r="X10" s="1">
        <v>2953.1591222065299</v>
      </c>
      <c r="Y10" s="1">
        <v>3831.53372670003</v>
      </c>
      <c r="Z10" s="1">
        <v>2727.8859057081499</v>
      </c>
      <c r="AA10" s="1">
        <v>2016.20782515617</v>
      </c>
      <c r="AB10" s="1">
        <v>2432.82248135389</v>
      </c>
      <c r="AC10" s="3">
        <v>10</v>
      </c>
      <c r="AD10" s="1">
        <f t="shared" si="0"/>
        <v>54962.097004802949</v>
      </c>
      <c r="AE10" s="1">
        <f t="shared" si="1"/>
        <v>137.46655487271792</v>
      </c>
    </row>
    <row r="11" spans="1:35" x14ac:dyDescent="0.25">
      <c r="A11" s="1">
        <v>1708.6802631133301</v>
      </c>
      <c r="B11" s="2">
        <v>1616.1143931521999</v>
      </c>
      <c r="C11" s="2">
        <v>2019.3664513929</v>
      </c>
      <c r="D11" s="2">
        <v>1529.9924689017801</v>
      </c>
      <c r="E11" s="1">
        <v>3084.51355432639</v>
      </c>
      <c r="F11" s="1">
        <v>694.59094250844805</v>
      </c>
      <c r="G11" s="1">
        <v>1735.54226698041</v>
      </c>
      <c r="H11" s="2">
        <v>593.14017065662802</v>
      </c>
      <c r="I11" s="2">
        <v>2681.9452340835801</v>
      </c>
      <c r="J11" s="1">
        <v>1309.16939392468</v>
      </c>
      <c r="K11" s="1">
        <v>2051.4326928569699</v>
      </c>
      <c r="L11" s="1">
        <v>2896.8417984201801</v>
      </c>
      <c r="M11" s="1">
        <v>1421.11430714465</v>
      </c>
      <c r="N11" s="1">
        <v>1297.55767513201</v>
      </c>
      <c r="O11" s="1">
        <v>1367.2649195158699</v>
      </c>
      <c r="P11" s="1">
        <v>1181.1580138224699</v>
      </c>
      <c r="Q11" s="1">
        <v>1707.3845968711601</v>
      </c>
      <c r="R11" s="1">
        <v>2158.8659005507302</v>
      </c>
      <c r="S11" s="1">
        <v>1716.0783234954899</v>
      </c>
      <c r="T11" s="1">
        <v>1581.4878759908099</v>
      </c>
      <c r="U11" s="1">
        <v>1820.3480193973</v>
      </c>
      <c r="V11" s="1">
        <v>2443.85195721126</v>
      </c>
      <c r="W11" s="1">
        <v>2052.8548722951</v>
      </c>
      <c r="X11" s="1">
        <v>2966.4949784722398</v>
      </c>
      <c r="Y11" s="1">
        <v>3801.6335823254099</v>
      </c>
      <c r="Z11" s="1">
        <v>2739.1514108869701</v>
      </c>
      <c r="AA11" s="1">
        <v>2018.43728562042</v>
      </c>
      <c r="AB11" s="1">
        <v>2414.19148692817</v>
      </c>
      <c r="AC11" s="3">
        <v>11</v>
      </c>
      <c r="AD11" s="1">
        <f t="shared" si="0"/>
        <v>54609.204835977558</v>
      </c>
      <c r="AE11" s="1">
        <f t="shared" si="1"/>
        <v>138.29785792580148</v>
      </c>
    </row>
    <row r="12" spans="1:35" x14ac:dyDescent="0.25">
      <c r="A12" s="1">
        <v>1730.6150534978699</v>
      </c>
      <c r="B12" s="2">
        <v>1621.3581745490201</v>
      </c>
      <c r="C12" s="2">
        <v>2030.0207371312499</v>
      </c>
      <c r="D12" s="2">
        <v>1533.1969709295499</v>
      </c>
      <c r="E12" s="1">
        <v>3077.6980783451399</v>
      </c>
      <c r="F12" s="1">
        <v>697.04964246996201</v>
      </c>
      <c r="G12" s="1">
        <v>1748.1996192668901</v>
      </c>
      <c r="H12" s="2">
        <v>595.80054695153797</v>
      </c>
      <c r="I12" s="2">
        <v>2671.0669227794101</v>
      </c>
      <c r="J12" s="1">
        <v>1258.71483412665</v>
      </c>
      <c r="K12" s="1">
        <v>2055.53246892685</v>
      </c>
      <c r="L12" s="1">
        <v>2876.1750861599999</v>
      </c>
      <c r="M12" s="1">
        <v>1439.7046593484899</v>
      </c>
      <c r="N12" s="1">
        <v>1280.6481565814599</v>
      </c>
      <c r="O12" s="1">
        <v>1354.1545082882801</v>
      </c>
      <c r="P12" s="1">
        <v>1180.5687688196799</v>
      </c>
      <c r="Q12" s="1">
        <v>1682.61390489425</v>
      </c>
      <c r="R12" s="1">
        <v>2166.9864709060298</v>
      </c>
      <c r="S12" s="1">
        <v>1719.8775444123901</v>
      </c>
      <c r="T12" s="1">
        <v>1571.6257724321399</v>
      </c>
      <c r="U12" s="1">
        <v>1821.5811005406399</v>
      </c>
      <c r="V12" s="1">
        <v>2453.4648694740199</v>
      </c>
      <c r="W12" s="1">
        <v>2050.8080411083602</v>
      </c>
      <c r="X12" s="1">
        <v>2982.1514390754601</v>
      </c>
      <c r="Y12" s="1">
        <v>3796.1634348474099</v>
      </c>
      <c r="Z12" s="1">
        <v>2744.0440064187001</v>
      </c>
      <c r="AA12" s="1">
        <v>2022.1803952528301</v>
      </c>
      <c r="AB12" s="1">
        <v>2399.7305908353601</v>
      </c>
      <c r="AC12" s="3">
        <v>12</v>
      </c>
      <c r="AD12" s="1">
        <f t="shared" si="0"/>
        <v>54561.731798369627</v>
      </c>
      <c r="AE12" s="1">
        <f t="shared" si="1"/>
        <v>138.4011097527665</v>
      </c>
    </row>
    <row r="13" spans="1:35" x14ac:dyDescent="0.25">
      <c r="A13" s="1">
        <v>1757.8528695480099</v>
      </c>
      <c r="B13" s="2">
        <v>1629.3261639663799</v>
      </c>
      <c r="C13" s="2">
        <v>2042.4966860591401</v>
      </c>
      <c r="D13" s="2">
        <v>1536.05290486839</v>
      </c>
      <c r="E13" s="1">
        <v>3074.5128112708098</v>
      </c>
      <c r="F13" s="1">
        <v>714.52337785852296</v>
      </c>
      <c r="G13" s="1">
        <v>1754.03405338772</v>
      </c>
      <c r="H13" s="2">
        <v>611.13801904810805</v>
      </c>
      <c r="I13" s="2">
        <v>2654.9148929149101</v>
      </c>
      <c r="J13" s="1">
        <v>1230.5160479205299</v>
      </c>
      <c r="K13" s="1">
        <v>2063.0735575397798</v>
      </c>
      <c r="L13" s="1">
        <v>2855.0760790436302</v>
      </c>
      <c r="M13" s="1">
        <v>1463.77798674778</v>
      </c>
      <c r="N13" s="1">
        <v>1271.5155440446799</v>
      </c>
      <c r="O13" s="1">
        <v>1348.3559974494699</v>
      </c>
      <c r="P13" s="1">
        <v>1176.1844515643199</v>
      </c>
      <c r="Q13" s="1">
        <v>1659.5407713363099</v>
      </c>
      <c r="R13" s="1">
        <v>2160.17617409585</v>
      </c>
      <c r="S13" s="1">
        <v>1728.7626764812701</v>
      </c>
      <c r="T13" s="1">
        <v>1568.1602896220199</v>
      </c>
      <c r="U13" s="1">
        <v>1810.54130520798</v>
      </c>
      <c r="V13" s="1">
        <v>2464.32750274314</v>
      </c>
      <c r="W13" s="1">
        <v>2051.5019136373598</v>
      </c>
      <c r="X13" s="1">
        <v>3000.7499903582302</v>
      </c>
      <c r="Y13" s="1">
        <v>2359.00681509077</v>
      </c>
      <c r="Z13" s="1">
        <v>2744.6252645411</v>
      </c>
      <c r="AA13" s="1">
        <v>2018.1543566534101</v>
      </c>
      <c r="AB13" s="1">
        <v>2386.4571023458998</v>
      </c>
      <c r="AC13" s="3">
        <v>13</v>
      </c>
      <c r="AD13" s="1">
        <f t="shared" si="0"/>
        <v>53135.355605345518</v>
      </c>
      <c r="AE13" s="1">
        <f t="shared" si="1"/>
        <v>121.08670748894853</v>
      </c>
    </row>
    <row r="14" spans="1:35" x14ac:dyDescent="0.25">
      <c r="A14" s="1">
        <v>1782.7624884480599</v>
      </c>
      <c r="B14" s="2">
        <v>1636.3256086941001</v>
      </c>
      <c r="C14" s="2">
        <v>2057.4338821884598</v>
      </c>
      <c r="D14" s="2">
        <v>1540.64330699937</v>
      </c>
      <c r="E14" s="1">
        <v>3075.0075484204799</v>
      </c>
      <c r="F14" s="1">
        <v>740.65068045931503</v>
      </c>
      <c r="G14" s="1">
        <v>1744.7803438446499</v>
      </c>
      <c r="H14" s="2">
        <v>638.06379700643799</v>
      </c>
      <c r="I14" s="2">
        <v>2636.2658790431201</v>
      </c>
      <c r="J14" s="1">
        <v>1256.65951298604</v>
      </c>
      <c r="K14" s="1">
        <v>2075.2896191785399</v>
      </c>
      <c r="L14" s="1">
        <v>2830.2057581674599</v>
      </c>
      <c r="M14" s="1">
        <v>1491.82209697656</v>
      </c>
      <c r="N14" s="1">
        <v>1267.34227975606</v>
      </c>
      <c r="O14" s="1">
        <v>1343.1913426558799</v>
      </c>
      <c r="P14" s="1">
        <v>1160.02542941455</v>
      </c>
      <c r="Q14" s="1">
        <v>1642.9074274647301</v>
      </c>
      <c r="R14" s="1">
        <v>2157.6158160550399</v>
      </c>
      <c r="S14" s="1">
        <v>1743.3554102918899</v>
      </c>
      <c r="T14" s="1">
        <v>1548.8015013081799</v>
      </c>
      <c r="U14" s="1">
        <v>1790.7580632555701</v>
      </c>
      <c r="V14" s="1">
        <v>2467.5507719309498</v>
      </c>
      <c r="W14" s="1">
        <v>2053.3523877339499</v>
      </c>
      <c r="X14" s="1">
        <v>3007.76002463949</v>
      </c>
      <c r="Y14" s="1">
        <v>2194.2196243349499</v>
      </c>
      <c r="Z14" s="1">
        <v>2741.2670935838</v>
      </c>
      <c r="AA14" s="1">
        <v>2018.41859257393</v>
      </c>
      <c r="AB14" s="1">
        <v>2377.2798196416102</v>
      </c>
      <c r="AC14" s="3">
        <v>14</v>
      </c>
      <c r="AD14" s="1">
        <f t="shared" si="0"/>
        <v>53019.756107053174</v>
      </c>
      <c r="AE14" s="1">
        <f t="shared" si="1"/>
        <v>119.2732600721328</v>
      </c>
    </row>
    <row r="15" spans="1:35" x14ac:dyDescent="0.25">
      <c r="A15" s="1">
        <v>1803.3417309035001</v>
      </c>
      <c r="B15" s="2">
        <v>1641.0382017025299</v>
      </c>
      <c r="C15" s="2">
        <v>2069.4983507404399</v>
      </c>
      <c r="D15" s="2">
        <v>1549.4812661810399</v>
      </c>
      <c r="E15" s="1">
        <v>3073.9405913986402</v>
      </c>
      <c r="F15" s="1">
        <v>776.12930087837196</v>
      </c>
      <c r="G15" s="1">
        <v>1740.27855307352</v>
      </c>
      <c r="H15" s="2">
        <v>671.00865752777395</v>
      </c>
      <c r="I15" s="2">
        <v>2617.8307258148302</v>
      </c>
      <c r="J15" s="1">
        <v>1251.3455707872199</v>
      </c>
      <c r="K15" s="1">
        <v>2085.3099196411399</v>
      </c>
      <c r="L15" s="1">
        <v>2807.6071798456201</v>
      </c>
      <c r="M15" s="1">
        <v>1513.1382817036999</v>
      </c>
      <c r="N15" s="1">
        <v>1266.9581585009901</v>
      </c>
      <c r="O15" s="1">
        <v>1342.81484228881</v>
      </c>
      <c r="P15" s="1">
        <v>1150.80175092796</v>
      </c>
      <c r="Q15" s="1">
        <v>1629.2405348433699</v>
      </c>
      <c r="R15" s="1">
        <v>2156.2909815400999</v>
      </c>
      <c r="S15" s="1">
        <v>1751.02045116968</v>
      </c>
      <c r="T15" s="1">
        <v>1529.8277577244601</v>
      </c>
      <c r="U15" s="1">
        <v>1773.9220601644599</v>
      </c>
      <c r="V15" s="1">
        <v>2480.3218554373302</v>
      </c>
      <c r="W15" s="1">
        <v>2051.0391185183798</v>
      </c>
      <c r="X15" s="1">
        <v>3016.1782514452202</v>
      </c>
      <c r="Y15" s="1">
        <v>1910.3362868096499</v>
      </c>
      <c r="Z15" s="1">
        <v>2733.6051765724401</v>
      </c>
      <c r="AA15" s="1">
        <v>2021.5944895333701</v>
      </c>
      <c r="AB15" s="1">
        <v>2370.1031819620798</v>
      </c>
      <c r="AC15" s="3">
        <v>15</v>
      </c>
      <c r="AD15" s="1">
        <f t="shared" si="0"/>
        <v>52784.003227636626</v>
      </c>
      <c r="AE15" s="1">
        <f t="shared" si="1"/>
        <v>117.65787051949381</v>
      </c>
      <c r="AF15" s="1"/>
      <c r="AG15" s="4">
        <v>1</v>
      </c>
      <c r="AH15" s="1">
        <f>AD15/52800*65.6*1886</f>
        <v>123684.11616909788</v>
      </c>
      <c r="AI15" s="1">
        <f>AE15/52800*65.6*1886</f>
        <v>275.69734835728417</v>
      </c>
    </row>
    <row r="16" spans="1:35" x14ac:dyDescent="0.25">
      <c r="A16" s="1">
        <v>1828.98237161919</v>
      </c>
      <c r="B16" s="2">
        <v>1645.37544256614</v>
      </c>
      <c r="C16" s="2">
        <v>2082.3931975681098</v>
      </c>
      <c r="D16" s="2">
        <v>1560.35010476358</v>
      </c>
      <c r="E16" s="1">
        <v>3075.4736391875099</v>
      </c>
      <c r="F16" s="1">
        <v>808.49318757247295</v>
      </c>
      <c r="G16" s="1">
        <v>1739.48574512911</v>
      </c>
      <c r="H16" s="2">
        <v>712.11072353101997</v>
      </c>
      <c r="I16" s="2">
        <v>2601.76885374635</v>
      </c>
      <c r="J16" s="1">
        <v>1234.2265002169599</v>
      </c>
      <c r="K16" s="1">
        <v>2098.55302273795</v>
      </c>
      <c r="L16" s="1">
        <v>2788.4150792331902</v>
      </c>
      <c r="M16" s="1">
        <v>1534.6186580108099</v>
      </c>
      <c r="N16" s="1">
        <v>1274.1547087720401</v>
      </c>
      <c r="O16" s="1">
        <v>1347.9738480978201</v>
      </c>
      <c r="P16" s="1">
        <v>1115.5168395417099</v>
      </c>
      <c r="Q16" s="1">
        <v>1619.2048347531299</v>
      </c>
      <c r="R16" s="1">
        <v>2157.2679238547898</v>
      </c>
      <c r="S16" s="1">
        <v>1761.68098411917</v>
      </c>
      <c r="T16" s="1">
        <v>1516.8458176300301</v>
      </c>
      <c r="U16" s="1">
        <v>1760.8517585854499</v>
      </c>
      <c r="V16" s="1">
        <v>2490.24731467637</v>
      </c>
      <c r="W16" s="1">
        <v>2051.51106232345</v>
      </c>
      <c r="X16" s="1">
        <v>3022.82090439391</v>
      </c>
      <c r="Y16" s="1">
        <v>1907.09331156706</v>
      </c>
      <c r="Z16" s="1">
        <v>2719.9915164870299</v>
      </c>
      <c r="AA16" s="1">
        <v>2016.13486104406</v>
      </c>
      <c r="AB16" s="1">
        <v>2362.59141658514</v>
      </c>
      <c r="AC16" s="3">
        <v>16</v>
      </c>
      <c r="AD16" s="1">
        <f t="shared" si="0"/>
        <v>52834.133628313561</v>
      </c>
      <c r="AE16" s="1">
        <f>STDEV(A16:AB16)/SQRT(28)</f>
        <v>116.69949151936589</v>
      </c>
      <c r="AF16" s="1"/>
      <c r="AG16" s="4">
        <v>2</v>
      </c>
      <c r="AH16" s="1">
        <f t="shared" ref="AH16:AH79" si="2">AD16/52800*65.6*1886</f>
        <v>123801.58233160528</v>
      </c>
      <c r="AI16" s="1">
        <f t="shared" ref="AI16:AI79" si="3">AE16/52800*65.6*1886</f>
        <v>273.45166306746927</v>
      </c>
    </row>
    <row r="17" spans="1:35" x14ac:dyDescent="0.25">
      <c r="A17" s="1">
        <v>1827.6285799961199</v>
      </c>
      <c r="B17" s="2">
        <v>1653.8081422569101</v>
      </c>
      <c r="C17" s="2">
        <v>2092.0042553354601</v>
      </c>
      <c r="D17" s="2">
        <v>1577.27659741816</v>
      </c>
      <c r="E17" s="1">
        <v>3077.75500519558</v>
      </c>
      <c r="F17" s="1">
        <v>849.18800341418205</v>
      </c>
      <c r="G17" s="1">
        <v>1733.33131537401</v>
      </c>
      <c r="H17" s="2">
        <v>733.96206071974905</v>
      </c>
      <c r="I17" s="2">
        <v>2589.2748189651302</v>
      </c>
      <c r="J17" s="1">
        <v>1223.16527935458</v>
      </c>
      <c r="K17" s="1">
        <v>2113.7935024091798</v>
      </c>
      <c r="L17" s="1">
        <v>2771.5131706545499</v>
      </c>
      <c r="M17" s="1">
        <v>1561.31918037994</v>
      </c>
      <c r="N17" s="1">
        <v>1289.1786155897601</v>
      </c>
      <c r="O17" s="1">
        <v>1351.0385762810699</v>
      </c>
      <c r="P17" s="1">
        <v>1079.29945424983</v>
      </c>
      <c r="Q17" s="1">
        <v>1608.9929525023399</v>
      </c>
      <c r="R17" s="1">
        <v>2155.7484047103198</v>
      </c>
      <c r="S17" s="1">
        <v>1769.2547367340401</v>
      </c>
      <c r="T17" s="1">
        <v>1507.09565255795</v>
      </c>
      <c r="U17" s="1">
        <v>1750.0895427307701</v>
      </c>
      <c r="V17" s="1">
        <v>2596.2723600156201</v>
      </c>
      <c r="W17" s="1">
        <v>2055.5645959419398</v>
      </c>
      <c r="X17" s="1">
        <v>3024.0277866834999</v>
      </c>
      <c r="Y17" s="1">
        <v>1733.82034522506</v>
      </c>
      <c r="Z17" s="1">
        <v>2714.5433118805499</v>
      </c>
      <c r="AA17" s="1">
        <v>2014.34582281038</v>
      </c>
      <c r="AB17" s="1">
        <v>2358.83957712852</v>
      </c>
      <c r="AC17" s="3">
        <v>17</v>
      </c>
      <c r="AD17" s="1">
        <f t="shared" si="0"/>
        <v>52812.131646515205</v>
      </c>
      <c r="AE17" s="1">
        <f t="shared" si="1"/>
        <v>116.79450493258105</v>
      </c>
      <c r="AF17" s="1"/>
      <c r="AG17" s="4">
        <v>3</v>
      </c>
      <c r="AH17" s="1">
        <f t="shared" si="2"/>
        <v>123750.02702116469</v>
      </c>
      <c r="AI17" s="1">
        <f t="shared" si="3"/>
        <v>273.67429964899281</v>
      </c>
    </row>
    <row r="18" spans="1:35" x14ac:dyDescent="0.25">
      <c r="A18" s="1">
        <v>1828.34571413661</v>
      </c>
      <c r="B18" s="2">
        <v>1666.61642803732</v>
      </c>
      <c r="C18" s="2">
        <v>2099.21028892715</v>
      </c>
      <c r="D18" s="2">
        <v>1600.474044284</v>
      </c>
      <c r="E18" s="1">
        <v>3082.3356547676999</v>
      </c>
      <c r="F18" s="1">
        <v>886.19707890021505</v>
      </c>
      <c r="G18" s="1">
        <v>1731.4268360685701</v>
      </c>
      <c r="H18" s="2">
        <v>745.02557633111803</v>
      </c>
      <c r="I18" s="2">
        <v>2577.8476301605501</v>
      </c>
      <c r="J18" s="1">
        <v>1196.1247790402001</v>
      </c>
      <c r="K18" s="1">
        <v>2133.40559622208</v>
      </c>
      <c r="L18" s="1">
        <v>2755.1828443080299</v>
      </c>
      <c r="M18" s="1">
        <v>1581.1957871432101</v>
      </c>
      <c r="N18" s="1">
        <v>1306.4620454433</v>
      </c>
      <c r="O18" s="1">
        <v>1358.46624579739</v>
      </c>
      <c r="P18" s="1">
        <v>1050.5772646970599</v>
      </c>
      <c r="Q18" s="1">
        <v>1602.7212647671199</v>
      </c>
      <c r="R18" s="1">
        <v>2158.2290300746999</v>
      </c>
      <c r="S18" s="1">
        <v>1773.46984055794</v>
      </c>
      <c r="T18" s="1">
        <v>1497.0475441584599</v>
      </c>
      <c r="U18" s="1">
        <v>1732.32572404603</v>
      </c>
      <c r="V18" s="1">
        <v>2579.1806111394199</v>
      </c>
      <c r="W18" s="1">
        <v>2064.1323086429102</v>
      </c>
      <c r="X18" s="1">
        <v>3025.30985739064</v>
      </c>
      <c r="Y18" s="1">
        <v>1702.6808050729401</v>
      </c>
      <c r="Z18" s="1">
        <v>2708.7111915277801</v>
      </c>
      <c r="AA18" s="1">
        <v>2016.9671527196599</v>
      </c>
      <c r="AB18" s="1">
        <v>2357.8058405986499</v>
      </c>
      <c r="AC18" s="3">
        <v>18</v>
      </c>
      <c r="AD18" s="1">
        <f t="shared" si="0"/>
        <v>52817.474984960747</v>
      </c>
      <c r="AE18" s="1">
        <f t="shared" si="1"/>
        <v>116.23289391199619</v>
      </c>
      <c r="AF18" s="1"/>
      <c r="AG18" s="4">
        <v>4</v>
      </c>
      <c r="AH18" s="1">
        <f t="shared" si="2"/>
        <v>123762.54759657801</v>
      </c>
      <c r="AI18" s="1">
        <f t="shared" si="3"/>
        <v>272.35832589815197</v>
      </c>
    </row>
    <row r="19" spans="1:35" x14ac:dyDescent="0.25">
      <c r="A19" s="1">
        <v>1822.92008571786</v>
      </c>
      <c r="B19" s="2">
        <v>1678.5918817028901</v>
      </c>
      <c r="C19" s="2">
        <v>2095.5785976442598</v>
      </c>
      <c r="D19" s="2">
        <v>1605.6943318388401</v>
      </c>
      <c r="E19" s="1">
        <v>3090.09297340889</v>
      </c>
      <c r="F19" s="1">
        <v>922.02794592608404</v>
      </c>
      <c r="G19" s="1">
        <v>1730.3705059494901</v>
      </c>
      <c r="H19" s="2">
        <v>762.28749597215995</v>
      </c>
      <c r="I19" s="2">
        <v>2570.1150808698699</v>
      </c>
      <c r="J19" s="1">
        <v>1174.69493533734</v>
      </c>
      <c r="K19" s="1">
        <v>2146.8221586674199</v>
      </c>
      <c r="L19" s="1">
        <v>2738.8579414916899</v>
      </c>
      <c r="M19" s="1">
        <v>1600.6591835998299</v>
      </c>
      <c r="N19" s="1">
        <v>1332.0551818379699</v>
      </c>
      <c r="O19" s="1">
        <v>1362.9127615503101</v>
      </c>
      <c r="P19" s="1">
        <v>1022.44810441194</v>
      </c>
      <c r="Q19" s="1">
        <v>1602.7728469823101</v>
      </c>
      <c r="R19" s="1">
        <v>2146.0118370601299</v>
      </c>
      <c r="S19" s="1">
        <v>1781.83793580923</v>
      </c>
      <c r="T19" s="1">
        <v>1489.2720432788201</v>
      </c>
      <c r="U19" s="1">
        <v>1719.06037727736</v>
      </c>
      <c r="V19" s="1">
        <v>2273.9092790558798</v>
      </c>
      <c r="W19" s="1">
        <v>2073.8000723862801</v>
      </c>
      <c r="X19" s="1">
        <v>3020.5630554928098</v>
      </c>
      <c r="Y19" s="1">
        <v>1684.5266054911001</v>
      </c>
      <c r="Z19" s="1">
        <v>2692.3288711414102</v>
      </c>
      <c r="AA19" s="1">
        <v>2021.9380542405599</v>
      </c>
      <c r="AB19" s="1">
        <v>2360.6875293574699</v>
      </c>
      <c r="AC19" s="3">
        <v>19</v>
      </c>
      <c r="AD19" s="1">
        <f t="shared" si="0"/>
        <v>52522.837673500195</v>
      </c>
      <c r="AE19" s="1">
        <f t="shared" si="1"/>
        <v>113.62867558322412</v>
      </c>
      <c r="AF19" s="1"/>
      <c r="AG19" s="4">
        <v>5</v>
      </c>
      <c r="AH19" s="1">
        <f t="shared" si="2"/>
        <v>123072.1498770023</v>
      </c>
      <c r="AI19" s="1">
        <f t="shared" si="3"/>
        <v>266.25608994389052</v>
      </c>
    </row>
    <row r="20" spans="1:35" x14ac:dyDescent="0.25">
      <c r="A20" s="1">
        <v>1805.64903358847</v>
      </c>
      <c r="B20" s="2">
        <v>1691.5619525500799</v>
      </c>
      <c r="C20" s="2">
        <v>2088.1200367442698</v>
      </c>
      <c r="D20" s="2">
        <v>1604.44651748502</v>
      </c>
      <c r="E20" s="1">
        <v>3100.5278504656299</v>
      </c>
      <c r="F20" s="1">
        <v>965.14094081661096</v>
      </c>
      <c r="G20" s="1">
        <v>1734.8148761662001</v>
      </c>
      <c r="H20" s="2">
        <v>782.80163522243697</v>
      </c>
      <c r="I20" s="2">
        <v>2564.6962940493199</v>
      </c>
      <c r="J20" s="1">
        <v>1161.3987002101701</v>
      </c>
      <c r="K20" s="1">
        <v>2164.4025105718001</v>
      </c>
      <c r="L20" s="1">
        <v>2720.9848351077299</v>
      </c>
      <c r="M20" s="1">
        <v>1624.9337820005201</v>
      </c>
      <c r="N20" s="1">
        <v>1353.47173528501</v>
      </c>
      <c r="O20" s="1">
        <v>1362.1341803846301</v>
      </c>
      <c r="P20" s="1">
        <v>981.56999438711796</v>
      </c>
      <c r="Q20" s="1">
        <v>1609.0571769236899</v>
      </c>
      <c r="R20" s="1">
        <v>2138.1703156909598</v>
      </c>
      <c r="S20" s="1">
        <v>1795.3871642992699</v>
      </c>
      <c r="T20" s="1">
        <v>1488.1986140371</v>
      </c>
      <c r="U20" s="1">
        <v>1701.1479513074601</v>
      </c>
      <c r="V20" s="1">
        <v>1792.39979703989</v>
      </c>
      <c r="W20" s="1">
        <v>2057.8715088101399</v>
      </c>
      <c r="X20" s="1">
        <v>3019.03626714858</v>
      </c>
      <c r="Y20" s="1">
        <v>1668.65090281731</v>
      </c>
      <c r="Z20" s="1">
        <v>2675.99210369398</v>
      </c>
      <c r="AA20" s="1">
        <v>2031.5653179472499</v>
      </c>
      <c r="AB20" s="1">
        <v>2366.1781716585901</v>
      </c>
      <c r="AC20" s="3">
        <v>20</v>
      </c>
      <c r="AD20" s="1">
        <f t="shared" si="0"/>
        <v>52050.310166409232</v>
      </c>
      <c r="AE20" s="1">
        <f>STDEV(A20:AB20)/SQRT(28)</f>
        <v>112.08389074818157</v>
      </c>
      <c r="AF20" s="1"/>
      <c r="AG20" s="4">
        <v>6</v>
      </c>
      <c r="AH20" s="1">
        <f t="shared" si="2"/>
        <v>121964.9176947806</v>
      </c>
      <c r="AI20" s="1">
        <f t="shared" si="3"/>
        <v>262.63633139375418</v>
      </c>
    </row>
    <row r="21" spans="1:35" x14ac:dyDescent="0.25">
      <c r="A21" s="1">
        <v>1790.52684834669</v>
      </c>
      <c r="B21" s="2">
        <v>1708.9737781112301</v>
      </c>
      <c r="C21" s="2">
        <v>2085.0822635886302</v>
      </c>
      <c r="D21" s="2">
        <v>1608.07784005283</v>
      </c>
      <c r="E21" s="1">
        <v>3109.5326830900499</v>
      </c>
      <c r="F21" s="1">
        <v>1000.13272467095</v>
      </c>
      <c r="G21" s="1">
        <v>1745.06688392149</v>
      </c>
      <c r="H21" s="2">
        <v>812.70509630285198</v>
      </c>
      <c r="I21" s="2">
        <v>2556.5648475723501</v>
      </c>
      <c r="J21" s="1">
        <v>1124.4639057746699</v>
      </c>
      <c r="K21" s="1">
        <v>2182.32225920665</v>
      </c>
      <c r="L21" s="1">
        <v>2702.0728196376599</v>
      </c>
      <c r="M21" s="1">
        <v>1654.8591944551799</v>
      </c>
      <c r="N21" s="1">
        <v>1310.63408735801</v>
      </c>
      <c r="O21" s="1">
        <v>1368.24559002452</v>
      </c>
      <c r="P21" s="1">
        <v>936.44713581544204</v>
      </c>
      <c r="Q21" s="1">
        <v>1604.55939864417</v>
      </c>
      <c r="R21" s="1">
        <v>2112.5599954568802</v>
      </c>
      <c r="S21" s="1">
        <v>1812.36833816786</v>
      </c>
      <c r="T21" s="1">
        <v>1486.7182616100399</v>
      </c>
      <c r="U21" s="1">
        <v>1685.2330885629999</v>
      </c>
      <c r="V21" s="1">
        <v>1634.1479981345601</v>
      </c>
      <c r="W21" s="1">
        <v>2045.3902068279999</v>
      </c>
      <c r="X21" s="1">
        <v>3020.3380134127901</v>
      </c>
      <c r="Y21" s="1">
        <v>1665.17160764963</v>
      </c>
      <c r="Z21" s="1">
        <v>2666.1326716804901</v>
      </c>
      <c r="AA21" s="1">
        <v>2037.8384766296899</v>
      </c>
      <c r="AB21" s="1">
        <v>2375.82251454581</v>
      </c>
      <c r="AC21" s="3">
        <v>21</v>
      </c>
      <c r="AD21" s="1">
        <f t="shared" si="0"/>
        <v>51841.988529252114</v>
      </c>
      <c r="AE21" s="1">
        <f t="shared" si="1"/>
        <v>112.37450017008329</v>
      </c>
      <c r="AF21" s="1"/>
      <c r="AG21" s="4">
        <v>7</v>
      </c>
      <c r="AH21" s="1">
        <f t="shared" si="2"/>
        <v>121476.77590948329</v>
      </c>
      <c r="AI21" s="1">
        <f t="shared" si="3"/>
        <v>263.31729091369272</v>
      </c>
    </row>
    <row r="22" spans="1:35" x14ac:dyDescent="0.25">
      <c r="A22" s="1">
        <v>1780.4950199570301</v>
      </c>
      <c r="B22" s="2">
        <v>1730.58720826941</v>
      </c>
      <c r="C22" s="2">
        <v>2078.70817282485</v>
      </c>
      <c r="D22" s="2">
        <v>1610.7577494823699</v>
      </c>
      <c r="E22" s="1">
        <v>3117.0399016424299</v>
      </c>
      <c r="F22" s="1">
        <v>956.92257234348995</v>
      </c>
      <c r="G22" s="1">
        <v>1758.3905104877399</v>
      </c>
      <c r="H22" s="2">
        <v>827.552348954443</v>
      </c>
      <c r="I22" s="2">
        <v>2551.4839419627201</v>
      </c>
      <c r="J22" s="1">
        <v>1095.2512493505601</v>
      </c>
      <c r="K22" s="1">
        <v>2194.24483433655</v>
      </c>
      <c r="L22" s="1">
        <v>2685.4094071752702</v>
      </c>
      <c r="M22" s="1">
        <v>1691.0544945562499</v>
      </c>
      <c r="N22" s="1">
        <v>1271.426695932</v>
      </c>
      <c r="O22" s="1">
        <v>1381.79950017599</v>
      </c>
      <c r="P22" s="1">
        <v>896.76514238354503</v>
      </c>
      <c r="Q22" s="1">
        <v>1604.37294941456</v>
      </c>
      <c r="R22" s="1">
        <v>2090.3266524231099</v>
      </c>
      <c r="S22" s="1">
        <v>1838.7468040620199</v>
      </c>
      <c r="T22" s="1">
        <v>1485.08620911859</v>
      </c>
      <c r="U22" s="1">
        <v>1671.8872787651001</v>
      </c>
      <c r="V22" s="1">
        <v>1569.11954652638</v>
      </c>
      <c r="W22" s="1">
        <v>2036.7523873149</v>
      </c>
      <c r="X22" s="1">
        <v>3024.9591760562798</v>
      </c>
      <c r="Y22" s="1">
        <v>1667.84508691563</v>
      </c>
      <c r="Z22" s="1">
        <v>2660.52430585396</v>
      </c>
      <c r="AA22" s="1">
        <v>2048.1254449930202</v>
      </c>
      <c r="AB22" s="1">
        <v>2385.2312529368601</v>
      </c>
      <c r="AC22" s="3">
        <v>22</v>
      </c>
      <c r="AD22" s="1">
        <f t="shared" si="0"/>
        <v>51710.865844215048</v>
      </c>
      <c r="AE22" s="1">
        <f t="shared" si="1"/>
        <v>113.53154769848136</v>
      </c>
      <c r="AF22" s="1"/>
      <c r="AG22" s="4">
        <v>8</v>
      </c>
      <c r="AH22" s="1">
        <f t="shared" si="2"/>
        <v>121169.52764453855</v>
      </c>
      <c r="AI22" s="1">
        <f t="shared" si="3"/>
        <v>266.02849870705359</v>
      </c>
    </row>
    <row r="23" spans="1:35" x14ac:dyDescent="0.25">
      <c r="A23" s="1">
        <v>1774.34997206048</v>
      </c>
      <c r="B23" s="2">
        <v>1746.00171703247</v>
      </c>
      <c r="C23" s="2">
        <v>2075.8654860490801</v>
      </c>
      <c r="D23" s="2">
        <v>1613.01795820196</v>
      </c>
      <c r="E23" s="1">
        <v>3113.74748448227</v>
      </c>
      <c r="F23" s="1">
        <v>916.86204742682196</v>
      </c>
      <c r="G23" s="1">
        <v>1776.49298766073</v>
      </c>
      <c r="H23" s="2">
        <v>848.48975244212102</v>
      </c>
      <c r="I23" s="2">
        <v>2549.5068844606399</v>
      </c>
      <c r="J23" s="1">
        <v>1066.58721616905</v>
      </c>
      <c r="K23" s="1">
        <v>2202.6277676558898</v>
      </c>
      <c r="L23" s="1">
        <v>2665.0880286942802</v>
      </c>
      <c r="M23" s="1">
        <v>1726.4485263680899</v>
      </c>
      <c r="N23" s="1">
        <v>1234.3366114655601</v>
      </c>
      <c r="O23" s="1">
        <v>1400.2718531722601</v>
      </c>
      <c r="P23" s="1">
        <v>864.49278608668101</v>
      </c>
      <c r="Q23" s="1">
        <v>1605.48551220283</v>
      </c>
      <c r="R23" s="1">
        <v>2070.5738489923301</v>
      </c>
      <c r="S23" s="1">
        <v>1923.09059995146</v>
      </c>
      <c r="T23" s="1">
        <v>1490.14584168341</v>
      </c>
      <c r="U23" s="1">
        <v>1619.42235569026</v>
      </c>
      <c r="V23" s="1">
        <v>1546.64034015537</v>
      </c>
      <c r="W23" s="1">
        <v>2031.9803231897099</v>
      </c>
      <c r="X23" s="1">
        <v>3032.6838577609201</v>
      </c>
      <c r="Y23" s="1">
        <v>1676.6570678454</v>
      </c>
      <c r="Z23" s="1">
        <v>2647.7224765853998</v>
      </c>
      <c r="AA23" s="1">
        <v>2062.5365365852499</v>
      </c>
      <c r="AB23" s="1">
        <v>2395.4625660773299</v>
      </c>
      <c r="AC23" s="3">
        <v>23</v>
      </c>
      <c r="AD23" s="1">
        <f t="shared" si="0"/>
        <v>51676.588406148054</v>
      </c>
      <c r="AE23" s="1">
        <f t="shared" si="1"/>
        <v>114.36728225309713</v>
      </c>
      <c r="AF23" s="1"/>
      <c r="AG23" s="4">
        <v>9</v>
      </c>
      <c r="AH23" s="1">
        <f t="shared" si="2"/>
        <v>121089.2083361759</v>
      </c>
      <c r="AI23" s="1">
        <f t="shared" si="3"/>
        <v>267.98680204554506</v>
      </c>
    </row>
    <row r="24" spans="1:35" x14ac:dyDescent="0.25">
      <c r="A24" s="1">
        <v>1773.12756881882</v>
      </c>
      <c r="B24" s="2">
        <v>1760.97237804678</v>
      </c>
      <c r="C24" s="2">
        <v>2072.33962641157</v>
      </c>
      <c r="D24" s="2">
        <v>1606.6492167629699</v>
      </c>
      <c r="E24" s="1">
        <v>3110.4797175416902</v>
      </c>
      <c r="F24" s="1">
        <v>887.62782855882995</v>
      </c>
      <c r="G24" s="1">
        <v>1789.5342586689501</v>
      </c>
      <c r="H24" s="2">
        <v>880.50358822682995</v>
      </c>
      <c r="I24" s="2">
        <v>2549.4427699725802</v>
      </c>
      <c r="J24" s="1">
        <v>1044.56921701283</v>
      </c>
      <c r="K24" s="1">
        <v>2211.7593699120598</v>
      </c>
      <c r="L24" s="1">
        <v>2645.71292831134</v>
      </c>
      <c r="M24" s="1">
        <v>1727.4875607619299</v>
      </c>
      <c r="N24" s="1">
        <v>1201.8747153786601</v>
      </c>
      <c r="O24" s="1">
        <v>1426.01480069592</v>
      </c>
      <c r="P24" s="1">
        <v>842.67648089926195</v>
      </c>
      <c r="Q24" s="1">
        <v>1610.0147549732901</v>
      </c>
      <c r="R24" s="1">
        <v>2042.62397398298</v>
      </c>
      <c r="S24" s="1">
        <v>1800.8429426447301</v>
      </c>
      <c r="T24" s="1">
        <v>1489.6844195671699</v>
      </c>
      <c r="U24" s="1">
        <v>1429.7430520245</v>
      </c>
      <c r="V24" s="1">
        <v>1536.8581239948401</v>
      </c>
      <c r="W24" s="1">
        <v>2031.80507649527</v>
      </c>
      <c r="X24" s="1">
        <v>3037.5030168916501</v>
      </c>
      <c r="Y24" s="1">
        <v>1671.21240597325</v>
      </c>
      <c r="Z24" s="1">
        <v>2638.7439722408799</v>
      </c>
      <c r="AA24" s="1">
        <v>2073.0107950172201</v>
      </c>
      <c r="AB24" s="1">
        <v>2405.8511211518799</v>
      </c>
      <c r="AC24" s="3">
        <v>24</v>
      </c>
      <c r="AD24" s="1">
        <f t="shared" si="0"/>
        <v>51298.665680938684</v>
      </c>
      <c r="AE24" s="1">
        <f t="shared" si="1"/>
        <v>115.36224919246058</v>
      </c>
      <c r="AF24" s="1"/>
      <c r="AG24" s="4">
        <v>10</v>
      </c>
      <c r="AH24" s="1">
        <f t="shared" si="2"/>
        <v>120203.65522558377</v>
      </c>
      <c r="AI24" s="1">
        <f t="shared" si="3"/>
        <v>270.31822063806686</v>
      </c>
    </row>
    <row r="25" spans="1:35" x14ac:dyDescent="0.25">
      <c r="A25" s="1">
        <v>1771.5986679157199</v>
      </c>
      <c r="B25" s="2">
        <v>1779.2264555689201</v>
      </c>
      <c r="C25" s="2">
        <v>2070.0341343716</v>
      </c>
      <c r="D25" s="2">
        <v>1606.0333559189701</v>
      </c>
      <c r="E25" s="1">
        <v>3110.5042769946899</v>
      </c>
      <c r="F25" s="1">
        <v>869.47312996144603</v>
      </c>
      <c r="G25" s="1">
        <v>1802.85853045506</v>
      </c>
      <c r="H25" s="2">
        <v>918.84358527112602</v>
      </c>
      <c r="I25" s="2">
        <v>2551.2291875729702</v>
      </c>
      <c r="J25" s="1">
        <v>1028.3565866286899</v>
      </c>
      <c r="K25" s="1">
        <v>2222.7498781376398</v>
      </c>
      <c r="L25" s="1">
        <v>2625.6357007032202</v>
      </c>
      <c r="M25" s="1">
        <v>1734.1598593275601</v>
      </c>
      <c r="N25" s="1">
        <v>1146.3771569540199</v>
      </c>
      <c r="O25" s="1">
        <v>1434.8544398577101</v>
      </c>
      <c r="P25" s="1">
        <v>814.75624374896802</v>
      </c>
      <c r="Q25" s="1">
        <v>1620.48778722726</v>
      </c>
      <c r="R25" s="1">
        <v>2015.73564171931</v>
      </c>
      <c r="S25" s="1">
        <v>1762.90457917719</v>
      </c>
      <c r="T25" s="1">
        <v>1494.2092867266001</v>
      </c>
      <c r="U25" s="1">
        <v>1262.6993030378201</v>
      </c>
      <c r="V25" s="1">
        <v>1525.3367702461801</v>
      </c>
      <c r="W25" s="1">
        <v>2035.33770990163</v>
      </c>
      <c r="X25" s="1">
        <v>3046.0186459587098</v>
      </c>
      <c r="Y25" s="1">
        <v>1661.77305069363</v>
      </c>
      <c r="Z25" s="1">
        <v>2633.4331413273399</v>
      </c>
      <c r="AA25" s="1">
        <v>2087.2482199451401</v>
      </c>
      <c r="AB25" s="1">
        <v>2418.1156446158898</v>
      </c>
      <c r="AC25" s="3">
        <v>25</v>
      </c>
      <c r="AD25" s="1">
        <f t="shared" si="0"/>
        <v>51049.990969965023</v>
      </c>
      <c r="AE25" s="1">
        <f t="shared" si="1"/>
        <v>116.92843063531119</v>
      </c>
      <c r="AF25" s="1"/>
      <c r="AG25" s="4">
        <v>11</v>
      </c>
      <c r="AH25" s="1">
        <f t="shared" si="2"/>
        <v>119620.95762859136</v>
      </c>
      <c r="AI25" s="1">
        <f t="shared" si="3"/>
        <v>273.9881159789719</v>
      </c>
    </row>
    <row r="26" spans="1:35" x14ac:dyDescent="0.25">
      <c r="A26" s="1">
        <v>1766.6062180756501</v>
      </c>
      <c r="B26" s="2">
        <v>1802.61199016665</v>
      </c>
      <c r="C26" s="2">
        <v>2058.7074219753499</v>
      </c>
      <c r="D26" s="2">
        <v>1608.1762966983799</v>
      </c>
      <c r="E26" s="1">
        <v>3112.9507323499101</v>
      </c>
      <c r="F26" s="1">
        <v>863.01119247234101</v>
      </c>
      <c r="G26" s="1">
        <v>1818.3380604040401</v>
      </c>
      <c r="H26" s="2">
        <v>957.10147193450098</v>
      </c>
      <c r="I26" s="2">
        <v>2556.0104877160502</v>
      </c>
      <c r="J26" s="1">
        <v>1007.89469220903</v>
      </c>
      <c r="K26" s="1">
        <v>2231.9317843635399</v>
      </c>
      <c r="L26" s="1">
        <v>2608.6125846056302</v>
      </c>
      <c r="M26" s="1">
        <v>1734.7645709221999</v>
      </c>
      <c r="N26" s="1">
        <v>1114.45781641449</v>
      </c>
      <c r="O26" s="1">
        <v>1450.1550085378799</v>
      </c>
      <c r="P26" s="1">
        <v>785.96659467148697</v>
      </c>
      <c r="Q26" s="1">
        <v>1626.4075293758401</v>
      </c>
      <c r="R26" s="1">
        <v>1993.1181562699801</v>
      </c>
      <c r="S26" s="1">
        <v>1727.8132869444501</v>
      </c>
      <c r="T26" s="1">
        <v>1505.3059237255</v>
      </c>
      <c r="U26" s="1">
        <v>126.69784963375599</v>
      </c>
      <c r="V26" s="1">
        <v>1517.2831115758099</v>
      </c>
      <c r="W26" s="1">
        <v>2043.8143903078301</v>
      </c>
      <c r="X26" s="1">
        <v>3036.1476410989999</v>
      </c>
      <c r="Y26" s="1">
        <v>1656.4666757831701</v>
      </c>
      <c r="Z26" s="1">
        <v>2629.0563935698301</v>
      </c>
      <c r="AA26" s="1">
        <v>2104.4977487061201</v>
      </c>
      <c r="AB26" s="1">
        <v>2429.19287551557</v>
      </c>
      <c r="AC26" s="3">
        <v>26</v>
      </c>
      <c r="AD26" s="1">
        <f t="shared" si="0"/>
        <v>49873.098506023984</v>
      </c>
      <c r="AE26" s="1">
        <f t="shared" si="1"/>
        <v>130.60306958475246</v>
      </c>
      <c r="AF26" s="1"/>
      <c r="AG26" s="4">
        <v>12</v>
      </c>
      <c r="AH26" s="1">
        <f t="shared" si="2"/>
        <v>116863.24894172153</v>
      </c>
      <c r="AI26" s="1">
        <f t="shared" si="3"/>
        <v>306.0306957185021</v>
      </c>
    </row>
    <row r="27" spans="1:35" x14ac:dyDescent="0.25">
      <c r="A27" s="1">
        <v>1741.65162468018</v>
      </c>
      <c r="B27" s="2">
        <v>1828.6227777174099</v>
      </c>
      <c r="C27" s="2">
        <v>2041.98256134036</v>
      </c>
      <c r="D27" s="2">
        <v>1615.52434149909</v>
      </c>
      <c r="E27" s="1">
        <v>3113.85281481313</v>
      </c>
      <c r="F27" s="1">
        <v>868.692338963574</v>
      </c>
      <c r="G27" s="1">
        <v>1819.59723865719</v>
      </c>
      <c r="H27" s="2">
        <v>972.43121722246201</v>
      </c>
      <c r="I27" s="2">
        <v>2564.5817353692</v>
      </c>
      <c r="J27" s="1">
        <v>995.04760504168405</v>
      </c>
      <c r="K27" s="1">
        <v>2244.0413694284398</v>
      </c>
      <c r="L27" s="1">
        <v>2594.6859982819001</v>
      </c>
      <c r="M27" s="1">
        <v>1740.48446898158</v>
      </c>
      <c r="N27" s="1">
        <v>1090.5763551418199</v>
      </c>
      <c r="O27" s="1">
        <v>1470.4897182469299</v>
      </c>
      <c r="P27" s="1">
        <v>765.86043629271398</v>
      </c>
      <c r="Q27" s="1">
        <v>1632.16350209607</v>
      </c>
      <c r="R27" s="1">
        <v>1969.51711835835</v>
      </c>
      <c r="S27" s="1">
        <v>1698.10309045192</v>
      </c>
      <c r="T27" s="1">
        <v>1518.3437474459799</v>
      </c>
      <c r="U27" s="1">
        <v>125.95627595451801</v>
      </c>
      <c r="V27" s="1">
        <v>1495.33107365925</v>
      </c>
      <c r="W27" s="1">
        <v>2057.0258944049801</v>
      </c>
      <c r="X27" s="1">
        <v>3013.9325859373598</v>
      </c>
      <c r="Y27" s="1">
        <v>1657.3561171464301</v>
      </c>
      <c r="Z27" s="1">
        <v>2625.1477582099301</v>
      </c>
      <c r="AA27" s="1">
        <v>2123.3337303827502</v>
      </c>
      <c r="AB27" s="1">
        <v>2434.9151848374399</v>
      </c>
      <c r="AC27" s="3">
        <v>27</v>
      </c>
      <c r="AD27" s="1">
        <f t="shared" si="0"/>
        <v>49819.248680562639</v>
      </c>
      <c r="AE27" s="1">
        <f t="shared" si="1"/>
        <v>130.62769191378112</v>
      </c>
      <c r="AF27" s="1"/>
      <c r="AG27" s="4">
        <v>13</v>
      </c>
      <c r="AH27" s="1">
        <f t="shared" si="2"/>
        <v>116737.06737797534</v>
      </c>
      <c r="AI27" s="1">
        <f t="shared" si="3"/>
        <v>306.08839105833448</v>
      </c>
    </row>
    <row r="28" spans="1:35" x14ac:dyDescent="0.25">
      <c r="A28" s="1">
        <v>1717.64552929714</v>
      </c>
      <c r="B28" s="2">
        <v>1849.8841895456401</v>
      </c>
      <c r="C28" s="2">
        <v>2029.0798858384801</v>
      </c>
      <c r="D28" s="2">
        <v>1627.64886340521</v>
      </c>
      <c r="E28" s="1">
        <v>3119.6050039654201</v>
      </c>
      <c r="F28" s="1">
        <v>835.76577396928406</v>
      </c>
      <c r="G28" s="1">
        <v>1821.6922632427099</v>
      </c>
      <c r="H28" s="2">
        <v>934.50106657404797</v>
      </c>
      <c r="I28" s="2">
        <v>2574.5254993857502</v>
      </c>
      <c r="J28" s="1">
        <v>987.91120608438496</v>
      </c>
      <c r="K28" s="1">
        <v>2256.4517093963</v>
      </c>
      <c r="L28" s="1">
        <v>2580.59651851223</v>
      </c>
      <c r="M28" s="1">
        <v>1750.0835748386701</v>
      </c>
      <c r="N28" s="1">
        <v>1075.8147178470699</v>
      </c>
      <c r="O28" s="1">
        <v>1488.73417624083</v>
      </c>
      <c r="P28" s="1">
        <v>757.09840103689203</v>
      </c>
      <c r="Q28" s="1">
        <v>1643.96087917252</v>
      </c>
      <c r="R28" s="1">
        <v>1948.63720168809</v>
      </c>
      <c r="S28" s="1">
        <v>1671.06680087573</v>
      </c>
      <c r="T28" s="1">
        <v>1529.8125106339101</v>
      </c>
      <c r="U28" s="1">
        <v>70.110376012647095</v>
      </c>
      <c r="V28" s="1">
        <v>1478.1592794025901</v>
      </c>
      <c r="W28" s="1">
        <v>2075.2806749354299</v>
      </c>
      <c r="X28" s="1">
        <v>2994.92652847099</v>
      </c>
      <c r="Y28" s="1">
        <v>1663.69777483299</v>
      </c>
      <c r="Z28" s="1">
        <v>2624.32205055639</v>
      </c>
      <c r="AA28" s="1">
        <v>2147.0405292873302</v>
      </c>
      <c r="AB28" s="1">
        <v>2432.95761985023</v>
      </c>
      <c r="AC28" s="3">
        <v>28</v>
      </c>
      <c r="AD28" s="1">
        <f t="shared" si="0"/>
        <v>49687.010604898911</v>
      </c>
      <c r="AE28" s="1">
        <f t="shared" si="1"/>
        <v>132.32474262523621</v>
      </c>
      <c r="AF28" s="1"/>
      <c r="AG28" s="4">
        <v>14</v>
      </c>
      <c r="AH28" s="1">
        <f t="shared" si="2"/>
        <v>116427.20551619433</v>
      </c>
      <c r="AI28" s="1">
        <f t="shared" si="3"/>
        <v>310.06494085572768</v>
      </c>
    </row>
    <row r="29" spans="1:35" x14ac:dyDescent="0.25">
      <c r="A29" s="1">
        <v>1697.7770564039199</v>
      </c>
      <c r="B29" s="2">
        <v>1875.4984984935099</v>
      </c>
      <c r="C29" s="2">
        <v>2016.4268131801</v>
      </c>
      <c r="D29" s="2">
        <v>1643.7427523407</v>
      </c>
      <c r="E29" s="1">
        <v>3128.5576942760899</v>
      </c>
      <c r="F29" s="1">
        <v>808.29861781322597</v>
      </c>
      <c r="G29" s="1">
        <v>1817.8299457253599</v>
      </c>
      <c r="H29" s="2">
        <v>900.10023125692703</v>
      </c>
      <c r="I29" s="2">
        <v>2564.8195222874301</v>
      </c>
      <c r="J29" s="1">
        <v>982.06229572493805</v>
      </c>
      <c r="K29" s="1">
        <v>2272.59008445889</v>
      </c>
      <c r="L29" s="1">
        <v>2565.2859433857998</v>
      </c>
      <c r="M29" s="1">
        <v>1762.8194236192101</v>
      </c>
      <c r="N29" s="1">
        <v>1070.14761924752</v>
      </c>
      <c r="O29" s="1">
        <v>1505.44381590791</v>
      </c>
      <c r="P29" s="1">
        <v>736.45990387221298</v>
      </c>
      <c r="Q29" s="1">
        <v>1661.01080887035</v>
      </c>
      <c r="R29" s="1">
        <v>1930.96065707558</v>
      </c>
      <c r="S29" s="1">
        <v>1616.8074543203199</v>
      </c>
      <c r="T29" s="1">
        <v>1547.0679953817801</v>
      </c>
      <c r="U29" s="1">
        <v>63.332695801325698</v>
      </c>
      <c r="V29" s="1">
        <v>1466.9487562105301</v>
      </c>
      <c r="W29" s="1">
        <v>2093.7701394963001</v>
      </c>
      <c r="X29" s="1">
        <v>2976.6712810123599</v>
      </c>
      <c r="Y29" s="1">
        <v>1675.9174021138999</v>
      </c>
      <c r="Z29" s="1">
        <v>2625.94716297177</v>
      </c>
      <c r="AA29" s="1">
        <v>2173.9120216153801</v>
      </c>
      <c r="AB29" s="1">
        <v>2433.51099763714</v>
      </c>
      <c r="AC29" s="3">
        <v>29</v>
      </c>
      <c r="AD29" s="1">
        <f t="shared" si="0"/>
        <v>49613.717590500477</v>
      </c>
      <c r="AE29" s="1">
        <f t="shared" si="1"/>
        <v>133.18171386652492</v>
      </c>
      <c r="AF29" s="1"/>
      <c r="AG29" s="4">
        <v>15</v>
      </c>
      <c r="AH29" s="1">
        <f t="shared" si="2"/>
        <v>116255.46443645573</v>
      </c>
      <c r="AI29" s="1">
        <f t="shared" si="3"/>
        <v>312.0730062558456</v>
      </c>
    </row>
    <row r="30" spans="1:35" x14ac:dyDescent="0.25">
      <c r="A30" s="1">
        <v>1681.76782719631</v>
      </c>
      <c r="B30" s="2">
        <v>1904.17597305964</v>
      </c>
      <c r="C30" s="2">
        <v>2005.2339276360001</v>
      </c>
      <c r="D30" s="2">
        <v>1661.18725484989</v>
      </c>
      <c r="E30" s="1">
        <v>3142.4087551411899</v>
      </c>
      <c r="F30" s="1">
        <v>774.85370100946204</v>
      </c>
      <c r="G30" s="1">
        <v>1816.56758154983</v>
      </c>
      <c r="H30" s="2">
        <v>865.82403350623497</v>
      </c>
      <c r="I30" s="2">
        <v>2557.3044331848901</v>
      </c>
      <c r="J30" s="1">
        <v>986.12172461088198</v>
      </c>
      <c r="K30" s="1">
        <v>2290.1801447602502</v>
      </c>
      <c r="L30" s="1">
        <v>2552.5318899101198</v>
      </c>
      <c r="M30" s="1">
        <v>1780.1946177524101</v>
      </c>
      <c r="N30" s="1">
        <v>1071.4548568989601</v>
      </c>
      <c r="O30" s="1">
        <v>1509.36945939929</v>
      </c>
      <c r="P30" s="1">
        <v>723.21027035733903</v>
      </c>
      <c r="Q30" s="1">
        <v>1683.73485072994</v>
      </c>
      <c r="R30" s="1">
        <v>1917.35560845229</v>
      </c>
      <c r="S30" s="1">
        <v>1580.0855215661099</v>
      </c>
      <c r="T30" s="1">
        <v>1562.6049151879699</v>
      </c>
      <c r="U30" s="1">
        <v>73.571933008872804</v>
      </c>
      <c r="V30" s="1">
        <v>1461.8600118755301</v>
      </c>
      <c r="W30" s="1">
        <v>2111.7912447178301</v>
      </c>
      <c r="X30" s="1">
        <v>2958.96737036381</v>
      </c>
      <c r="Y30" s="1">
        <v>1693.2991301679499</v>
      </c>
      <c r="Z30" s="1">
        <v>2630.4200464383998</v>
      </c>
      <c r="AA30" s="1">
        <v>2213.1982036004201</v>
      </c>
      <c r="AB30" s="1">
        <v>2429.7259252518402</v>
      </c>
      <c r="AC30" s="3">
        <v>30</v>
      </c>
      <c r="AD30" s="1">
        <f t="shared" si="0"/>
        <v>49639.001212183663</v>
      </c>
      <c r="AE30" s="1">
        <f t="shared" si="1"/>
        <v>133.85155058988502</v>
      </c>
      <c r="AF30" s="1"/>
      <c r="AG30" s="4">
        <v>16</v>
      </c>
      <c r="AH30" s="1">
        <f t="shared" si="2"/>
        <v>116314.70932525193</v>
      </c>
      <c r="AI30" s="1">
        <f t="shared" si="3"/>
        <v>313.64257578525599</v>
      </c>
    </row>
    <row r="31" spans="1:35" x14ac:dyDescent="0.25">
      <c r="A31" s="1">
        <v>1669.35812175961</v>
      </c>
      <c r="B31" s="2">
        <v>1932.15840719572</v>
      </c>
      <c r="C31" s="2">
        <v>1998.39191338212</v>
      </c>
      <c r="D31" s="2">
        <v>1670.59509268119</v>
      </c>
      <c r="E31" s="1">
        <v>3153.4411611333198</v>
      </c>
      <c r="F31" s="1">
        <v>735.599433659071</v>
      </c>
      <c r="G31" s="1">
        <v>1817.04527217858</v>
      </c>
      <c r="H31" s="2">
        <v>842.164211668804</v>
      </c>
      <c r="I31" s="2">
        <v>2550.7643752819299</v>
      </c>
      <c r="J31" s="1">
        <v>995.90765511066797</v>
      </c>
      <c r="K31" s="1">
        <v>2304.88820379252</v>
      </c>
      <c r="L31" s="1">
        <v>2543.96582386923</v>
      </c>
      <c r="M31" s="1">
        <v>1803.0581907983999</v>
      </c>
      <c r="N31" s="1">
        <v>1084.02110342419</v>
      </c>
      <c r="O31" s="1">
        <v>1519.76464814111</v>
      </c>
      <c r="P31" s="1">
        <v>687.97440166479998</v>
      </c>
      <c r="Q31" s="1">
        <v>1711.6840239452399</v>
      </c>
      <c r="R31" s="1">
        <v>1908.07384209215</v>
      </c>
      <c r="S31" s="1">
        <v>1547.63015725172</v>
      </c>
      <c r="T31" s="1">
        <v>1579.8371755994999</v>
      </c>
      <c r="U31" s="1">
        <v>66.692927499040806</v>
      </c>
      <c r="V31" s="1">
        <v>1462.3592946266001</v>
      </c>
      <c r="W31" s="1">
        <v>2108.3094503409202</v>
      </c>
      <c r="X31" s="1">
        <v>2939.9443497918601</v>
      </c>
      <c r="Y31" s="1">
        <v>1716.1890645811</v>
      </c>
      <c r="Z31" s="1">
        <v>2637.18088669076</v>
      </c>
      <c r="AA31" s="1">
        <v>2308.2524992504</v>
      </c>
      <c r="AB31" s="1">
        <v>2429.4279325063499</v>
      </c>
      <c r="AC31" s="3">
        <v>31</v>
      </c>
      <c r="AD31" s="1">
        <f t="shared" si="0"/>
        <v>49724.679619916904</v>
      </c>
      <c r="AE31" s="1">
        <f t="shared" si="1"/>
        <v>135.1568716424496</v>
      </c>
      <c r="AF31" s="1"/>
      <c r="AG31" s="4">
        <v>17</v>
      </c>
      <c r="AH31" s="1">
        <f t="shared" si="2"/>
        <v>116515.47200877861</v>
      </c>
      <c r="AI31" s="1">
        <f t="shared" si="3"/>
        <v>316.70121989769865</v>
      </c>
    </row>
    <row r="32" spans="1:35" x14ac:dyDescent="0.25">
      <c r="A32" s="1">
        <v>1661.3175327751001</v>
      </c>
      <c r="B32" s="2">
        <v>1950.9112677119001</v>
      </c>
      <c r="C32" s="2">
        <v>1996.51327388903</v>
      </c>
      <c r="D32" s="2">
        <v>1676.5916542004099</v>
      </c>
      <c r="E32" s="1">
        <v>3164.7843673504199</v>
      </c>
      <c r="F32" s="1">
        <v>704.34398644572002</v>
      </c>
      <c r="G32" s="1">
        <v>1821.43573346276</v>
      </c>
      <c r="H32" s="2">
        <v>830.37175354895396</v>
      </c>
      <c r="I32" s="2">
        <v>2548.0768001661199</v>
      </c>
      <c r="J32" s="1">
        <v>1012.6373198523499</v>
      </c>
      <c r="K32" s="1">
        <v>2322.2278069807098</v>
      </c>
      <c r="L32" s="1">
        <v>2536.0700645533998</v>
      </c>
      <c r="M32" s="1">
        <v>1829.9012190399301</v>
      </c>
      <c r="N32" s="1">
        <v>1086.3971995746399</v>
      </c>
      <c r="O32" s="1">
        <v>1531.3589949797799</v>
      </c>
      <c r="P32" s="1">
        <v>645.247592893763</v>
      </c>
      <c r="Q32" s="1">
        <v>1749.9813555170399</v>
      </c>
      <c r="R32" s="1">
        <v>1903.2695643489501</v>
      </c>
      <c r="S32" s="1">
        <v>1516.8461846211101</v>
      </c>
      <c r="T32" s="1">
        <v>1586.72193836614</v>
      </c>
      <c r="U32" s="1">
        <v>65.992154671910001</v>
      </c>
      <c r="V32" s="1">
        <v>1461.72919345321</v>
      </c>
      <c r="W32" s="1">
        <v>2108.8424877528601</v>
      </c>
      <c r="X32" s="1">
        <v>2923.5858170533502</v>
      </c>
      <c r="Y32" s="1">
        <v>1744.6414512735901</v>
      </c>
      <c r="Z32" s="1">
        <v>2642.6035105032502</v>
      </c>
      <c r="AA32" s="1">
        <v>2333.96194868459</v>
      </c>
      <c r="AB32" s="1">
        <v>2428.7218910994202</v>
      </c>
      <c r="AC32" s="3">
        <v>32</v>
      </c>
      <c r="AD32" s="1">
        <f t="shared" si="0"/>
        <v>49785.084064770424</v>
      </c>
      <c r="AE32" s="1">
        <f t="shared" si="1"/>
        <v>136.11790603062258</v>
      </c>
      <c r="AF32" s="1"/>
      <c r="AG32" s="4">
        <v>18</v>
      </c>
      <c r="AH32" s="1">
        <f t="shared" si="2"/>
        <v>116657.01243613448</v>
      </c>
      <c r="AI32" s="1">
        <f t="shared" si="3"/>
        <v>318.95312732496734</v>
      </c>
    </row>
    <row r="33" spans="1:35" x14ac:dyDescent="0.25">
      <c r="A33" s="1">
        <v>1659.4487582086799</v>
      </c>
      <c r="B33" s="2">
        <v>1953.09256559306</v>
      </c>
      <c r="C33" s="2">
        <v>1995.6625822522999</v>
      </c>
      <c r="D33" s="2">
        <v>1670.9910655654501</v>
      </c>
      <c r="E33" s="1">
        <v>3177.64406795492</v>
      </c>
      <c r="F33" s="1">
        <v>686.64341619265997</v>
      </c>
      <c r="G33" s="1">
        <v>1830.3357554648501</v>
      </c>
      <c r="H33" s="2">
        <v>825.19223716910699</v>
      </c>
      <c r="I33" s="2">
        <v>2549.3692848902301</v>
      </c>
      <c r="J33" s="1">
        <v>1017.54708307923</v>
      </c>
      <c r="K33" s="1">
        <v>2333.5081285122701</v>
      </c>
      <c r="L33" s="1">
        <v>2539.6278680482301</v>
      </c>
      <c r="M33" s="1">
        <v>1860.4351445633299</v>
      </c>
      <c r="N33" s="1">
        <v>1095.7411943904999</v>
      </c>
      <c r="O33" s="1">
        <v>1548.77900893078</v>
      </c>
      <c r="P33" s="1">
        <v>616.19438184540104</v>
      </c>
      <c r="Q33" s="1">
        <v>1757.2760587093901</v>
      </c>
      <c r="R33" s="1">
        <v>1896.0222900660401</v>
      </c>
      <c r="S33" s="1">
        <v>1490.9184824911899</v>
      </c>
      <c r="T33" s="1">
        <v>1591.3502455865</v>
      </c>
      <c r="U33" s="1">
        <v>60.622403453735799</v>
      </c>
      <c r="V33" s="1">
        <v>1465.5290128977499</v>
      </c>
      <c r="W33" s="1">
        <v>2112.4534521157202</v>
      </c>
      <c r="X33" s="1">
        <v>2908.6129079645698</v>
      </c>
      <c r="Y33" s="1">
        <v>1785.34005178199</v>
      </c>
      <c r="Z33" s="1">
        <v>2644.9412301439902</v>
      </c>
      <c r="AA33" s="1">
        <v>2330.0076252171102</v>
      </c>
      <c r="AB33" s="1">
        <v>2431.5468416045701</v>
      </c>
      <c r="AC33" s="3">
        <v>33</v>
      </c>
      <c r="AD33" s="1">
        <f t="shared" si="0"/>
        <v>49834.833144693548</v>
      </c>
      <c r="AE33" s="1">
        <f t="shared" si="1"/>
        <v>136.82396395484477</v>
      </c>
      <c r="AF33" s="1"/>
      <c r="AG33" s="4">
        <v>19</v>
      </c>
      <c r="AH33" s="1">
        <f t="shared" si="2"/>
        <v>116773.58508322948</v>
      </c>
      <c r="AI33" s="1">
        <f t="shared" si="3"/>
        <v>320.60757081128259</v>
      </c>
    </row>
    <row r="34" spans="1:35" x14ac:dyDescent="0.25">
      <c r="A34" s="1">
        <v>1664.55947623465</v>
      </c>
      <c r="B34" s="2">
        <v>1959.30909603125</v>
      </c>
      <c r="C34" s="2">
        <v>1992.8703405082099</v>
      </c>
      <c r="D34" s="2">
        <v>1649.1567607386401</v>
      </c>
      <c r="E34" s="1">
        <v>3189.5723529863199</v>
      </c>
      <c r="F34" s="1">
        <v>683.27427262649496</v>
      </c>
      <c r="G34" s="1">
        <v>1843.9897081854999</v>
      </c>
      <c r="H34" s="2">
        <v>820.47671985659895</v>
      </c>
      <c r="I34" s="2">
        <v>2533.9776733015101</v>
      </c>
      <c r="J34" s="1">
        <v>1030.7048199451399</v>
      </c>
      <c r="K34" s="1">
        <v>2344.1656380582499</v>
      </c>
      <c r="L34" s="1">
        <v>2563.0380660297801</v>
      </c>
      <c r="M34" s="1">
        <v>1890.2044813601401</v>
      </c>
      <c r="N34" s="1">
        <v>1110.00267467085</v>
      </c>
      <c r="O34" s="1">
        <v>1570.0980375259401</v>
      </c>
      <c r="P34" s="1">
        <v>552.18349408996096</v>
      </c>
      <c r="Q34" s="1">
        <v>1769.0140223410599</v>
      </c>
      <c r="R34" s="1">
        <v>1893.7507223799801</v>
      </c>
      <c r="S34" s="1">
        <v>1471.25928433685</v>
      </c>
      <c r="T34" s="1">
        <v>1598.4444240575299</v>
      </c>
      <c r="U34" s="1">
        <v>70.826597458032097</v>
      </c>
      <c r="V34" s="1">
        <v>1455.80658645679</v>
      </c>
      <c r="W34" s="1">
        <v>2119.7376281695801</v>
      </c>
      <c r="X34" s="1">
        <v>2894.0302639106799</v>
      </c>
      <c r="Y34" s="1">
        <v>1809.9187655631599</v>
      </c>
      <c r="Z34" s="1">
        <v>2648.89303345076</v>
      </c>
      <c r="AA34" s="1">
        <v>2329.3393033480602</v>
      </c>
      <c r="AB34" s="1">
        <v>2438.37369528726</v>
      </c>
      <c r="AC34" s="3">
        <v>34</v>
      </c>
      <c r="AD34" s="1">
        <f t="shared" si="0"/>
        <v>49896.977938908982</v>
      </c>
      <c r="AE34" s="1">
        <f t="shared" si="1"/>
        <v>137.58869726865956</v>
      </c>
      <c r="AF34" s="1"/>
      <c r="AG34" s="4">
        <v>20</v>
      </c>
      <c r="AH34" s="1">
        <f t="shared" si="2"/>
        <v>116919.20351830532</v>
      </c>
      <c r="AI34" s="1">
        <f t="shared" si="3"/>
        <v>322.3995031817081</v>
      </c>
    </row>
    <row r="35" spans="1:35" x14ac:dyDescent="0.25">
      <c r="A35" s="1">
        <v>1676.36828895025</v>
      </c>
      <c r="B35" s="2">
        <v>1970.7116991728999</v>
      </c>
      <c r="C35" s="2">
        <v>1994.9858166691499</v>
      </c>
      <c r="D35" s="2">
        <v>1611.6704071516899</v>
      </c>
      <c r="E35" s="1">
        <v>3203.5191701461599</v>
      </c>
      <c r="F35" s="1">
        <v>673.69709959187696</v>
      </c>
      <c r="G35" s="1">
        <v>947.83867613148504</v>
      </c>
      <c r="H35" s="2">
        <v>810.43493726305803</v>
      </c>
      <c r="I35" s="2">
        <v>2518.9270580588</v>
      </c>
      <c r="J35" s="1">
        <v>1050.8734796065601</v>
      </c>
      <c r="K35" s="1">
        <v>2350.7416871585901</v>
      </c>
      <c r="L35" s="1">
        <v>2412.2316925610698</v>
      </c>
      <c r="M35" s="1">
        <v>1923.6631735138601</v>
      </c>
      <c r="N35" s="1">
        <v>1131.14807379587</v>
      </c>
      <c r="O35" s="1">
        <v>1593.0057735488399</v>
      </c>
      <c r="P35" s="1">
        <v>485.89134686116302</v>
      </c>
      <c r="Q35" s="1">
        <v>1758.5266763760801</v>
      </c>
      <c r="R35" s="1">
        <v>1888.21508174875</v>
      </c>
      <c r="S35" s="1">
        <v>1457.8868147102401</v>
      </c>
      <c r="T35" s="1">
        <v>1607.25058484439</v>
      </c>
      <c r="U35" s="1">
        <v>82.020613309091402</v>
      </c>
      <c r="V35" s="1">
        <v>1452.5416498739401</v>
      </c>
      <c r="W35" s="1">
        <v>2131.6903529218498</v>
      </c>
      <c r="X35" s="1">
        <v>2880.9034098925999</v>
      </c>
      <c r="Y35" s="1">
        <v>1839.8087066784699</v>
      </c>
      <c r="Z35" s="1">
        <v>2654.46469054922</v>
      </c>
      <c r="AA35" s="1">
        <v>2330.0102706636399</v>
      </c>
      <c r="AB35" s="1">
        <v>2449.2508059281099</v>
      </c>
      <c r="AC35" s="3">
        <v>35</v>
      </c>
      <c r="AD35" s="1">
        <f t="shared" si="0"/>
        <v>48888.278037677701</v>
      </c>
      <c r="AE35" s="1">
        <f t="shared" si="1"/>
        <v>140.46922678470486</v>
      </c>
      <c r="AF35" s="1"/>
      <c r="AG35" s="4">
        <v>21</v>
      </c>
      <c r="AH35" s="1">
        <f t="shared" si="2"/>
        <v>114555.60568307471</v>
      </c>
      <c r="AI35" s="1">
        <f t="shared" si="3"/>
        <v>329.14919485921479</v>
      </c>
    </row>
    <row r="36" spans="1:35" x14ac:dyDescent="0.25">
      <c r="A36" s="1">
        <v>1700.1839878999699</v>
      </c>
      <c r="B36" s="2">
        <v>1978.5140249169699</v>
      </c>
      <c r="C36" s="2">
        <v>1995.19226952076</v>
      </c>
      <c r="D36" s="2">
        <v>1580.58386273275</v>
      </c>
      <c r="E36" s="1">
        <v>3220.93458824968</v>
      </c>
      <c r="F36" s="1">
        <v>684.34466972579401</v>
      </c>
      <c r="G36" s="1">
        <v>96.199141292956</v>
      </c>
      <c r="H36" s="2">
        <v>798.45386555354696</v>
      </c>
      <c r="I36" s="2">
        <v>2507.0756852693198</v>
      </c>
      <c r="J36" s="1">
        <v>1075.2244702361199</v>
      </c>
      <c r="K36" s="1">
        <v>2355.4368337477799</v>
      </c>
      <c r="L36" s="1">
        <v>2312.4738948752201</v>
      </c>
      <c r="M36" s="1">
        <v>1951.7858790145799</v>
      </c>
      <c r="N36" s="1">
        <v>1152.8236459626</v>
      </c>
      <c r="O36" s="1">
        <v>1618.9484771771399</v>
      </c>
      <c r="P36" s="1">
        <v>430.18814087132</v>
      </c>
      <c r="Q36" s="1">
        <v>1744.75792282056</v>
      </c>
      <c r="R36" s="1">
        <v>1885.5580454608</v>
      </c>
      <c r="S36" s="1">
        <v>1451.3982253917</v>
      </c>
      <c r="T36" s="1">
        <v>1606.55026006809</v>
      </c>
      <c r="U36" s="1">
        <v>105.658768792454</v>
      </c>
      <c r="V36" s="1">
        <v>1451.61985119837</v>
      </c>
      <c r="W36" s="1">
        <v>2132.9172908927198</v>
      </c>
      <c r="X36" s="1">
        <v>2868.4218233131801</v>
      </c>
      <c r="Y36" s="1">
        <v>1871.1245864713901</v>
      </c>
      <c r="Z36" s="1">
        <v>2658.5322570312601</v>
      </c>
      <c r="AA36" s="1">
        <v>2333.0584101062</v>
      </c>
      <c r="AB36" s="1">
        <v>2464.4362197876299</v>
      </c>
      <c r="AC36" s="3">
        <v>36</v>
      </c>
      <c r="AD36" s="1">
        <f t="shared" si="0"/>
        <v>48032.397098380869</v>
      </c>
      <c r="AE36" s="1">
        <f t="shared" si="1"/>
        <v>149.63220548629801</v>
      </c>
      <c r="AF36" s="1"/>
      <c r="AG36" s="4">
        <v>22</v>
      </c>
      <c r="AH36" s="1">
        <f t="shared" si="2"/>
        <v>112550.09509179996</v>
      </c>
      <c r="AI36" s="1">
        <f t="shared" si="3"/>
        <v>350.61999761919634</v>
      </c>
    </row>
    <row r="37" spans="1:35" x14ac:dyDescent="0.25">
      <c r="A37" s="1">
        <v>1799.80049301792</v>
      </c>
      <c r="B37" s="2">
        <v>1983.4705956968901</v>
      </c>
      <c r="C37" s="2">
        <v>1993.17253607168</v>
      </c>
      <c r="D37" s="2">
        <v>1554.7413848670301</v>
      </c>
      <c r="E37" s="1">
        <v>3233.81289910541</v>
      </c>
      <c r="F37" s="1">
        <v>453.69393718362898</v>
      </c>
      <c r="G37" s="1">
        <v>67.953547249119396</v>
      </c>
      <c r="H37" s="2">
        <v>771.76683185495801</v>
      </c>
      <c r="I37" s="2">
        <v>2494.3162072791001</v>
      </c>
      <c r="J37" s="1">
        <v>1101.68876127207</v>
      </c>
      <c r="K37" s="1">
        <v>2358.5263547250902</v>
      </c>
      <c r="L37" s="1">
        <v>2285.0205487930898</v>
      </c>
      <c r="M37" s="1">
        <v>1987.20012055604</v>
      </c>
      <c r="N37" s="1">
        <v>1173.16091775785</v>
      </c>
      <c r="O37" s="1">
        <v>1594.22446028881</v>
      </c>
      <c r="P37" s="1">
        <v>385.47898913957403</v>
      </c>
      <c r="Q37" s="1">
        <v>1736.4962273876399</v>
      </c>
      <c r="R37" s="1">
        <v>1887.78728744368</v>
      </c>
      <c r="S37" s="1">
        <v>1450.3306661449999</v>
      </c>
      <c r="T37" s="1">
        <v>1179.7822030925499</v>
      </c>
      <c r="U37" s="1">
        <v>115.60797447412099</v>
      </c>
      <c r="V37" s="1">
        <v>1456.9844875981901</v>
      </c>
      <c r="W37" s="1">
        <v>2138.6603503586598</v>
      </c>
      <c r="X37" s="1">
        <v>2857.7040527107501</v>
      </c>
      <c r="Y37" s="1">
        <v>1914.36451900933</v>
      </c>
      <c r="Z37" s="1">
        <v>2664.7893110416599</v>
      </c>
      <c r="AA37" s="1">
        <v>2340.1994129097602</v>
      </c>
      <c r="AB37" s="1">
        <v>2487.2467596248198</v>
      </c>
      <c r="AC37" s="3">
        <v>37</v>
      </c>
      <c r="AD37" s="1">
        <f t="shared" si="0"/>
        <v>47467.98183665442</v>
      </c>
      <c r="AE37" s="1">
        <f t="shared" si="1"/>
        <v>154.17390141428359</v>
      </c>
      <c r="AF37" s="1"/>
      <c r="AG37" s="4">
        <v>23</v>
      </c>
      <c r="AH37" s="1">
        <f t="shared" si="2"/>
        <v>111227.55040912544</v>
      </c>
      <c r="AI37" s="1">
        <f t="shared" si="3"/>
        <v>361.2621545685119</v>
      </c>
    </row>
    <row r="38" spans="1:35" x14ac:dyDescent="0.25">
      <c r="A38" s="1">
        <v>1778.66503186506</v>
      </c>
      <c r="B38" s="2">
        <v>1992.7288642850599</v>
      </c>
      <c r="C38" s="2">
        <v>1996.14404555431</v>
      </c>
      <c r="D38" s="2">
        <v>1533.7581469183599</v>
      </c>
      <c r="E38" s="1">
        <v>3242.25129384506</v>
      </c>
      <c r="F38" s="1">
        <v>406.69800771705798</v>
      </c>
      <c r="G38" s="1">
        <v>103.715276105583</v>
      </c>
      <c r="H38" s="2">
        <v>757.00178400661696</v>
      </c>
      <c r="I38" s="2">
        <v>2481.54824265858</v>
      </c>
      <c r="J38" s="1">
        <v>1122.4014427767199</v>
      </c>
      <c r="K38" s="1">
        <v>2358.9486007055698</v>
      </c>
      <c r="L38" s="1">
        <v>2259.3065645429801</v>
      </c>
      <c r="M38" s="1">
        <v>2022.5347858283901</v>
      </c>
      <c r="N38" s="1">
        <v>1176.11687134419</v>
      </c>
      <c r="O38" s="1">
        <v>1576.13074807731</v>
      </c>
      <c r="P38" s="1">
        <v>358.58625865602397</v>
      </c>
      <c r="Q38" s="1">
        <v>1731.79930886029</v>
      </c>
      <c r="R38" s="1">
        <v>1894.04168716358</v>
      </c>
      <c r="S38" s="1">
        <v>1442.19891283382</v>
      </c>
      <c r="T38" s="1">
        <v>468.73044658269203</v>
      </c>
      <c r="U38" s="1">
        <v>108.153956304373</v>
      </c>
      <c r="V38" s="1">
        <v>1462.9624564783701</v>
      </c>
      <c r="W38" s="1">
        <v>2144.8758204269402</v>
      </c>
      <c r="X38" s="1">
        <v>2848.9834445270999</v>
      </c>
      <c r="Y38" s="1">
        <v>2023.9355118139199</v>
      </c>
      <c r="Z38" s="1">
        <v>2659.2847850021699</v>
      </c>
      <c r="AA38" s="1">
        <v>2342.1325257758499</v>
      </c>
      <c r="AB38" s="1">
        <v>2491.7629856630501</v>
      </c>
      <c r="AC38" s="3">
        <v>38</v>
      </c>
      <c r="AD38" s="1">
        <f t="shared" si="0"/>
        <v>46785.39780631903</v>
      </c>
      <c r="AE38" s="1">
        <f t="shared" si="1"/>
        <v>159.98726746371406</v>
      </c>
      <c r="AF38" s="1"/>
      <c r="AG38" s="4">
        <v>24</v>
      </c>
      <c r="AH38" s="1">
        <f t="shared" si="2"/>
        <v>109628.11123549772</v>
      </c>
      <c r="AI38" s="1">
        <f t="shared" si="3"/>
        <v>374.88410436058035</v>
      </c>
    </row>
    <row r="39" spans="1:35" x14ac:dyDescent="0.25">
      <c r="A39" s="1">
        <v>1771.4099014293299</v>
      </c>
      <c r="B39" s="2">
        <v>2000.7070981893401</v>
      </c>
      <c r="C39" s="2">
        <v>1992.0653478704901</v>
      </c>
      <c r="D39" s="2">
        <v>1519.18007667499</v>
      </c>
      <c r="E39" s="1">
        <v>3248.50303540612</v>
      </c>
      <c r="F39" s="1">
        <v>382.46105960364798</v>
      </c>
      <c r="G39" s="1">
        <v>165.25587209439399</v>
      </c>
      <c r="H39" s="2">
        <v>751.306969131399</v>
      </c>
      <c r="I39" s="2">
        <v>2470.6638380569798</v>
      </c>
      <c r="J39" s="1">
        <v>1148.8386085621401</v>
      </c>
      <c r="K39" s="1">
        <v>2359.6451294183098</v>
      </c>
      <c r="L39" s="1">
        <v>2237.2946839545698</v>
      </c>
      <c r="M39" s="1">
        <v>2052.9197834151801</v>
      </c>
      <c r="N39" s="1">
        <v>1178.1042986453599</v>
      </c>
      <c r="O39" s="1">
        <v>1562.78551350762</v>
      </c>
      <c r="P39" s="1">
        <v>338.66556451989902</v>
      </c>
      <c r="Q39" s="1">
        <v>1730.4904056676201</v>
      </c>
      <c r="R39" s="1">
        <v>1901.9517499267099</v>
      </c>
      <c r="S39" s="1">
        <v>1438.26345165774</v>
      </c>
      <c r="T39" s="1">
        <v>470.33079739375501</v>
      </c>
      <c r="U39" s="1">
        <v>83.040386964262495</v>
      </c>
      <c r="V39" s="1">
        <v>1459.1898234606999</v>
      </c>
      <c r="W39" s="1">
        <v>2151.13034261335</v>
      </c>
      <c r="X39" s="1">
        <v>2842.6794082107999</v>
      </c>
      <c r="Y39" s="1">
        <v>2101.1803783929499</v>
      </c>
      <c r="Z39" s="1">
        <v>2656.7526076999202</v>
      </c>
      <c r="AA39" s="1">
        <v>2345.3074889336799</v>
      </c>
      <c r="AB39" s="1">
        <v>2494.8973926121398</v>
      </c>
      <c r="AC39" s="3">
        <v>39</v>
      </c>
      <c r="AD39" s="1">
        <f>SUM(A39,B39,C39,D39,E39,F39,G39,H39,I39,J39,K39,L39,M39,N39,O39,P39,Q39,R39,S39,T39,U39,V39,W39,X39,Y39,Z39,AA39,AB39)</f>
        <v>46855.0210140134</v>
      </c>
      <c r="AE39" s="1">
        <f t="shared" si="1"/>
        <v>160.20047492369355</v>
      </c>
      <c r="AF39" s="1"/>
      <c r="AG39" s="4">
        <v>25</v>
      </c>
      <c r="AH39" s="1">
        <f>AD39/52800*65.6*1886</f>
        <v>109791.25317968485</v>
      </c>
      <c r="AI39" s="1">
        <f t="shared" si="3"/>
        <v>375.38369466513717</v>
      </c>
    </row>
    <row r="40" spans="1:35" x14ac:dyDescent="0.25">
      <c r="A40" s="1">
        <v>1899.1768355192801</v>
      </c>
      <c r="B40" s="2">
        <v>2004.29739821932</v>
      </c>
      <c r="C40" s="2">
        <v>1987.19208714263</v>
      </c>
      <c r="D40" s="2">
        <v>1503.48385786111</v>
      </c>
      <c r="E40" s="1">
        <v>3251.30030740451</v>
      </c>
      <c r="F40" s="1">
        <v>380.77514104232898</v>
      </c>
      <c r="G40" s="1">
        <v>89.156807751124404</v>
      </c>
      <c r="H40" s="2">
        <v>751.09824968573605</v>
      </c>
      <c r="I40" s="2">
        <v>2463.3295073689601</v>
      </c>
      <c r="J40" s="1">
        <v>1164.94401487706</v>
      </c>
      <c r="K40" s="1">
        <v>2364.6008972930799</v>
      </c>
      <c r="L40" s="1">
        <v>2219.4234177696299</v>
      </c>
      <c r="M40" s="1">
        <v>2075.71749475964</v>
      </c>
      <c r="N40" s="1">
        <v>1156.7748010205</v>
      </c>
      <c r="O40" s="1">
        <v>1554.9249136124899</v>
      </c>
      <c r="P40" s="1">
        <v>304.31564254653</v>
      </c>
      <c r="Q40" s="1">
        <v>1725.85989148111</v>
      </c>
      <c r="R40" s="1">
        <v>1896.5746192504801</v>
      </c>
      <c r="S40" s="1">
        <v>1436.1118913405201</v>
      </c>
      <c r="T40" s="1">
        <v>250.61619920563101</v>
      </c>
      <c r="U40" s="1">
        <v>64.485002675897604</v>
      </c>
      <c r="V40" s="1">
        <v>1459.6833367428101</v>
      </c>
      <c r="W40" s="1">
        <v>2161.9087330792199</v>
      </c>
      <c r="X40" s="1">
        <v>2838.83930538288</v>
      </c>
      <c r="Y40" s="1">
        <v>2121.3823949043499</v>
      </c>
      <c r="Z40" s="1">
        <v>2654.6376782535499</v>
      </c>
      <c r="AA40" s="1">
        <v>2352.26277932004</v>
      </c>
      <c r="AB40" s="1">
        <v>2493.06377526816</v>
      </c>
      <c r="AC40" s="3">
        <v>40</v>
      </c>
      <c r="AD40" s="1">
        <f t="shared" si="0"/>
        <v>46625.93698077857</v>
      </c>
      <c r="AE40" s="1">
        <f t="shared" si="1"/>
        <v>164.44237293066357</v>
      </c>
      <c r="AF40" s="1"/>
      <c r="AG40" s="4">
        <v>26</v>
      </c>
      <c r="AH40" s="1">
        <f t="shared" si="2"/>
        <v>109254.46069623284</v>
      </c>
      <c r="AI40" s="1">
        <f t="shared" si="3"/>
        <v>385.32336149201484</v>
      </c>
    </row>
    <row r="41" spans="1:35" x14ac:dyDescent="0.25">
      <c r="A41" s="1">
        <v>2684.3314991348998</v>
      </c>
      <c r="B41" s="2">
        <v>2008.90045030132</v>
      </c>
      <c r="C41" s="2">
        <v>1986.6820970542201</v>
      </c>
      <c r="D41" s="2">
        <v>1489.56637423138</v>
      </c>
      <c r="E41" s="1">
        <v>3253.6765929631702</v>
      </c>
      <c r="F41" s="1">
        <v>327.18145954478399</v>
      </c>
      <c r="G41" s="1">
        <v>64.016067090465398</v>
      </c>
      <c r="H41" s="2">
        <v>762.13528636958699</v>
      </c>
      <c r="I41" s="2">
        <v>2459.9864384552702</v>
      </c>
      <c r="J41" s="1">
        <v>1168.85017638913</v>
      </c>
      <c r="K41" s="1">
        <v>2351.5045617023402</v>
      </c>
      <c r="L41" s="1">
        <v>2205.38625394769</v>
      </c>
      <c r="M41" s="1">
        <v>2098.1192076784901</v>
      </c>
      <c r="N41" s="1">
        <v>1141.6732531375201</v>
      </c>
      <c r="O41" s="1">
        <v>1542.6214711422599</v>
      </c>
      <c r="P41" s="1">
        <v>250.804594237012</v>
      </c>
      <c r="Q41" s="1">
        <v>1724.63381154237</v>
      </c>
      <c r="R41" s="1">
        <v>1886.9434725763001</v>
      </c>
      <c r="S41" s="1">
        <v>1434.1567414437</v>
      </c>
      <c r="T41" s="1">
        <v>201.613963279454</v>
      </c>
      <c r="U41" s="1">
        <v>61.352618575113603</v>
      </c>
      <c r="V41" s="1">
        <v>1465.9056708409701</v>
      </c>
      <c r="W41" s="1">
        <v>2170.30986537644</v>
      </c>
      <c r="X41" s="1">
        <v>2828.8465897966798</v>
      </c>
      <c r="Y41" s="1">
        <v>1942.7315826862</v>
      </c>
      <c r="Z41" s="1">
        <v>2669.49603811725</v>
      </c>
      <c r="AA41" s="1">
        <v>2352.5436193337</v>
      </c>
      <c r="AB41" s="1">
        <v>2056.3193326098099</v>
      </c>
      <c r="AC41" s="3">
        <v>41</v>
      </c>
      <c r="AD41" s="1">
        <f t="shared" si="0"/>
        <v>46590.28908955754</v>
      </c>
      <c r="AE41" s="1">
        <f t="shared" si="1"/>
        <v>167.78259037319978</v>
      </c>
      <c r="AF41" s="1"/>
      <c r="AG41" s="4">
        <v>27</v>
      </c>
      <c r="AH41" s="1">
        <f t="shared" si="2"/>
        <v>109170.93012542807</v>
      </c>
      <c r="AI41" s="1">
        <f t="shared" si="3"/>
        <v>393.1501994908499</v>
      </c>
    </row>
    <row r="42" spans="1:35" x14ac:dyDescent="0.25">
      <c r="A42" s="1">
        <v>4174.9308376648096</v>
      </c>
      <c r="B42" s="2">
        <v>2015.2562872590599</v>
      </c>
      <c r="C42" s="2">
        <v>1991.28042324593</v>
      </c>
      <c r="D42" s="2">
        <v>1481.7192002706199</v>
      </c>
      <c r="E42" s="1">
        <v>3254.1998005282198</v>
      </c>
      <c r="F42" s="1">
        <v>295.03708856412101</v>
      </c>
      <c r="G42" s="1">
        <v>63.059997722691598</v>
      </c>
      <c r="H42" s="2">
        <v>739.17794216613402</v>
      </c>
      <c r="I42" s="2">
        <v>2457.1224118882501</v>
      </c>
      <c r="J42" s="1">
        <v>1179.86036503027</v>
      </c>
      <c r="K42" s="1">
        <v>2341.6920641034399</v>
      </c>
      <c r="L42" s="1">
        <v>2196.0009378446898</v>
      </c>
      <c r="M42" s="1">
        <v>2122.98732196216</v>
      </c>
      <c r="N42" s="1">
        <v>1135.0400357547401</v>
      </c>
      <c r="O42" s="1">
        <v>1534.88877457428</v>
      </c>
      <c r="P42" s="1">
        <v>197.43619947419401</v>
      </c>
      <c r="Q42" s="1">
        <v>1711.06939441698</v>
      </c>
      <c r="R42" s="1">
        <v>1728.0256936583801</v>
      </c>
      <c r="S42" s="1">
        <v>1436.5214985161699</v>
      </c>
      <c r="T42" s="1">
        <v>187.95480037004799</v>
      </c>
      <c r="U42" s="1">
        <v>65.109140858980496</v>
      </c>
      <c r="V42" s="1">
        <v>1477.8419565598299</v>
      </c>
      <c r="W42" s="1">
        <v>2175.19915418346</v>
      </c>
      <c r="X42" s="1">
        <v>2821.3387864618899</v>
      </c>
      <c r="Y42" s="1">
        <v>1907.0335427891901</v>
      </c>
      <c r="Z42" s="1">
        <v>2599.6874285290401</v>
      </c>
      <c r="AA42" s="1">
        <v>2356.04593916669</v>
      </c>
      <c r="AB42" s="1">
        <v>2028.4031105793099</v>
      </c>
      <c r="AC42" s="3">
        <v>42</v>
      </c>
      <c r="AD42" s="1">
        <f t="shared" si="0"/>
        <v>47673.920134143576</v>
      </c>
      <c r="AE42" s="1">
        <f t="shared" si="1"/>
        <v>187.52914838589024</v>
      </c>
      <c r="AF42" s="1"/>
      <c r="AG42" s="4">
        <v>28</v>
      </c>
      <c r="AH42" s="1">
        <f t="shared" si="2"/>
        <v>111710.10752402381</v>
      </c>
      <c r="AI42" s="1">
        <f t="shared" si="3"/>
        <v>439.42057357840451</v>
      </c>
    </row>
    <row r="43" spans="1:35" x14ac:dyDescent="0.25">
      <c r="A43" s="1">
        <v>4178.3769329704101</v>
      </c>
      <c r="B43" s="2">
        <v>2026.1166996847701</v>
      </c>
      <c r="C43" s="2">
        <v>2001.04594759013</v>
      </c>
      <c r="D43" s="2">
        <v>1479.5455109296099</v>
      </c>
      <c r="E43" s="1">
        <v>3256.68583701738</v>
      </c>
      <c r="G43" s="1">
        <v>64.414468475902794</v>
      </c>
      <c r="H43" s="2">
        <v>724.80577784044101</v>
      </c>
      <c r="I43" s="2">
        <v>2462.9980431877598</v>
      </c>
      <c r="J43" s="1">
        <v>1197.34625120288</v>
      </c>
      <c r="K43" s="1">
        <v>2336.0804419033798</v>
      </c>
      <c r="L43" s="1">
        <v>2190.4904940056699</v>
      </c>
      <c r="M43" s="1">
        <v>2118.7727135697401</v>
      </c>
      <c r="N43" s="1">
        <v>1089.7328845836</v>
      </c>
      <c r="O43" s="1">
        <v>1533.7811572790999</v>
      </c>
      <c r="P43" s="1">
        <v>193.63312642806599</v>
      </c>
      <c r="Q43" s="1">
        <v>1706.46515751163</v>
      </c>
      <c r="R43" s="1">
        <v>1721.90765862124</v>
      </c>
      <c r="S43" s="1">
        <v>1436.52652732613</v>
      </c>
      <c r="T43" s="1">
        <v>219.91912397641801</v>
      </c>
      <c r="U43" s="1">
        <v>79.069407855432104</v>
      </c>
      <c r="V43" s="1">
        <v>1474.0800551319601</v>
      </c>
      <c r="W43" s="1">
        <v>2184.2684480072398</v>
      </c>
      <c r="X43" s="1">
        <v>2817.0763800997502</v>
      </c>
      <c r="Y43" s="1">
        <v>1884.5095895386801</v>
      </c>
      <c r="Z43" s="1">
        <v>2524.1314262217702</v>
      </c>
      <c r="AA43" s="1">
        <v>2361.1371018168702</v>
      </c>
      <c r="AB43" s="1">
        <v>2030.5819003199499</v>
      </c>
      <c r="AC43" s="3">
        <v>43</v>
      </c>
      <c r="AD43" s="1">
        <f>SUM(A43,B43,C43,D43,E43,G43,H43,I43,J43,K43,L43,M43,N43,O43,P43,Q43,R43,S43,T43,U43,V43,W43,X43,Y43,Z43,AA43,AB43)</f>
        <v>47293.499063095915</v>
      </c>
      <c r="AE43" s="1">
        <f>STDEV(A43:E43,G43:AB43)/SQRT(27)</f>
        <v>186.32383842555618</v>
      </c>
      <c r="AF43" s="1"/>
      <c r="AG43" s="4">
        <v>29</v>
      </c>
      <c r="AH43" s="1">
        <f t="shared" si="2"/>
        <v>110818.70025918042</v>
      </c>
      <c r="AI43" s="1">
        <f t="shared" si="3"/>
        <v>436.59627666953196</v>
      </c>
    </row>
    <row r="44" spans="1:35" x14ac:dyDescent="0.25">
      <c r="A44" s="1">
        <v>4175.7754793146196</v>
      </c>
      <c r="B44" s="2">
        <v>2039.9848485827299</v>
      </c>
      <c r="C44" s="2">
        <v>2005.3862270064101</v>
      </c>
      <c r="D44" s="2">
        <v>1484.3300536298</v>
      </c>
      <c r="E44" s="1">
        <v>3262.13173357301</v>
      </c>
      <c r="G44" s="1">
        <v>60.643988893845503</v>
      </c>
      <c r="H44" s="2">
        <v>722.23114706210094</v>
      </c>
      <c r="I44" s="2">
        <v>2333.4091224006602</v>
      </c>
      <c r="J44" s="1">
        <v>1222.8674701493401</v>
      </c>
      <c r="K44" s="1">
        <v>2334.0886972185099</v>
      </c>
      <c r="L44" s="1">
        <v>2205.3483335062101</v>
      </c>
      <c r="M44" s="1">
        <v>2118.8046248608298</v>
      </c>
      <c r="N44" s="1">
        <v>1051.6341455588899</v>
      </c>
      <c r="O44" s="1">
        <v>1527.3215132657399</v>
      </c>
      <c r="P44" s="1">
        <v>198.91857893091699</v>
      </c>
      <c r="Q44" s="1">
        <v>1708.89424357299</v>
      </c>
      <c r="R44" s="1">
        <v>1436.65297855176</v>
      </c>
      <c r="S44" s="1">
        <v>757.50672769624998</v>
      </c>
      <c r="T44" s="1">
        <v>245.63255670196901</v>
      </c>
      <c r="U44" s="1">
        <v>63.683260441722901</v>
      </c>
      <c r="V44" s="1">
        <v>1457.7228263399199</v>
      </c>
      <c r="W44" s="1">
        <v>2205.5780828310199</v>
      </c>
      <c r="X44" s="1">
        <v>2811.8387702234299</v>
      </c>
      <c r="Y44" s="1">
        <v>1861.0906869365699</v>
      </c>
      <c r="Z44" s="1">
        <v>1974.4506662004701</v>
      </c>
      <c r="AA44" s="1">
        <v>2361.1236526256898</v>
      </c>
      <c r="AB44" s="1">
        <v>786.53177550381395</v>
      </c>
      <c r="AC44" s="3">
        <v>44</v>
      </c>
      <c r="AD44" s="1">
        <f>SUM(A44,B44,C44,D44,E44,G44,H44,I44,J44,K44,L44,M44,N44,O44,P44,Q44,R44,S44,T44,U44,V44,W44,X44,Y44,Z44,AA44,AB44)</f>
        <v>44413.582191579226</v>
      </c>
      <c r="AE44" s="1">
        <f>STDEV(A44:E44,G44:AB44)/SQRT(27)</f>
        <v>189.5625344751833</v>
      </c>
      <c r="AF44" s="1"/>
      <c r="AG44" s="4">
        <v>30</v>
      </c>
      <c r="AH44" s="1">
        <f t="shared" si="2"/>
        <v>104070.44413775923</v>
      </c>
      <c r="AI44" s="1">
        <f t="shared" si="3"/>
        <v>444.18522850994009</v>
      </c>
    </row>
    <row r="45" spans="1:35" x14ac:dyDescent="0.25">
      <c r="A45" s="1">
        <v>4219.2757470606903</v>
      </c>
      <c r="B45" s="2">
        <v>2044.9664084015601</v>
      </c>
      <c r="C45" s="2">
        <v>2014.24550454735</v>
      </c>
      <c r="D45" s="2">
        <v>1478.3507135658101</v>
      </c>
      <c r="E45" s="1">
        <v>3264.6405281529001</v>
      </c>
      <c r="G45" s="1">
        <v>62.854913263104599</v>
      </c>
      <c r="H45" s="2">
        <v>718.18242892242495</v>
      </c>
      <c r="I45" s="2">
        <v>2311.68683544341</v>
      </c>
      <c r="J45" s="1">
        <v>1214.1659592854901</v>
      </c>
      <c r="K45" s="1">
        <v>2335.32450645382</v>
      </c>
      <c r="L45" s="1">
        <v>2205.1276624478901</v>
      </c>
      <c r="N45" s="1">
        <v>1019.79556503559</v>
      </c>
      <c r="O45" s="1">
        <v>1517.53857755529</v>
      </c>
      <c r="P45" s="1">
        <v>221.85113691145901</v>
      </c>
      <c r="Q45" s="1">
        <v>1717.02354941768</v>
      </c>
      <c r="R45" s="1">
        <v>1390.02608925654</v>
      </c>
      <c r="S45" s="1">
        <v>762.55489210116696</v>
      </c>
      <c r="T45" s="1">
        <v>289.42482404660001</v>
      </c>
      <c r="U45" s="1">
        <v>61.221956206452703</v>
      </c>
      <c r="V45" s="1">
        <v>1443.2256293258299</v>
      </c>
      <c r="W45" s="1">
        <v>2168.7742362040199</v>
      </c>
      <c r="X45" s="1">
        <v>2805.9101278465901</v>
      </c>
      <c r="Y45" s="1">
        <v>1842.3397021246701</v>
      </c>
      <c r="Z45" s="1">
        <v>1891.0068964689599</v>
      </c>
      <c r="AA45" s="1">
        <v>2364.10449508703</v>
      </c>
      <c r="AB45" s="1">
        <v>704.47811834004006</v>
      </c>
      <c r="AC45" s="3">
        <v>45</v>
      </c>
      <c r="AD45" s="1">
        <f t="shared" ref="AD45:AD76" si="4">SUM(A45,B45,C45,D45,E45,G45,H45,I45,J45,K45,L45,N45,O45,P45,Q45,R45,S45,T45,U45,V45,W45,X45,Y45,Z45,AA45,AB45)</f>
        <v>42068.097003472365</v>
      </c>
      <c r="AE45" s="1">
        <f>STDEV(A45:E45,G45:L45,N45:AB45)/SQRT(26)</f>
        <v>196.62173199262938</v>
      </c>
      <c r="AF45" s="1"/>
      <c r="AG45" s="4">
        <v>31</v>
      </c>
      <c r="AH45" s="1">
        <f t="shared" si="2"/>
        <v>98574.474814863745</v>
      </c>
      <c r="AI45" s="1">
        <f t="shared" si="3"/>
        <v>460.72642569885022</v>
      </c>
    </row>
    <row r="46" spans="1:35" x14ac:dyDescent="0.25">
      <c r="A46" s="1">
        <v>4304.6502266819098</v>
      </c>
      <c r="B46" s="2">
        <v>2049.3825883679301</v>
      </c>
      <c r="C46" s="2">
        <v>2011.9201754150499</v>
      </c>
      <c r="D46" s="2">
        <v>1466.84857298989</v>
      </c>
      <c r="E46" s="1">
        <v>3257.9908121988801</v>
      </c>
      <c r="G46" s="1">
        <v>64.295307897895</v>
      </c>
      <c r="H46" s="2">
        <v>713.53222785136404</v>
      </c>
      <c r="I46" s="2">
        <v>2301.7595456894001</v>
      </c>
      <c r="J46" s="1">
        <v>1203.8993399732601</v>
      </c>
      <c r="K46" s="1">
        <v>2340.8110960318199</v>
      </c>
      <c r="L46" s="1">
        <v>2220.4780441069802</v>
      </c>
      <c r="N46" s="1">
        <v>992.73280584979898</v>
      </c>
      <c r="O46" s="1">
        <v>1509.2389260893101</v>
      </c>
      <c r="P46" s="1">
        <v>252.07274264163399</v>
      </c>
      <c r="Q46" s="1">
        <v>1731.2341658125599</v>
      </c>
      <c r="R46" s="1">
        <v>727.12431307024804</v>
      </c>
      <c r="S46" s="1">
        <v>367.870676455563</v>
      </c>
      <c r="T46" s="1">
        <v>322.65694525438403</v>
      </c>
      <c r="U46" s="1">
        <v>60.779038184279997</v>
      </c>
      <c r="V46" s="1">
        <v>1432.7108329857799</v>
      </c>
      <c r="W46" s="1">
        <v>2146.3780061838502</v>
      </c>
      <c r="X46" s="1">
        <v>2789.1378764299002</v>
      </c>
      <c r="Y46" s="1">
        <v>1828.8497278484299</v>
      </c>
      <c r="Z46" s="1">
        <v>1858.62134751434</v>
      </c>
      <c r="AA46" s="1">
        <v>2371.3380588935802</v>
      </c>
      <c r="AB46" s="1">
        <v>699.98207024358396</v>
      </c>
      <c r="AC46" s="3">
        <v>46</v>
      </c>
      <c r="AD46" s="1">
        <f t="shared" si="4"/>
        <v>41026.295470661622</v>
      </c>
      <c r="AE46" s="1">
        <f t="shared" ref="AE46:AE78" si="5">STDEV(A46:E46,G46:L46,N46:AB46)/SQRT(26)</f>
        <v>203.52640182815611</v>
      </c>
      <c r="AF46" s="1"/>
      <c r="AG46" s="4">
        <v>32</v>
      </c>
      <c r="AH46" s="1">
        <f t="shared" si="2"/>
        <v>96133.312835284261</v>
      </c>
      <c r="AI46" s="1">
        <f t="shared" si="3"/>
        <v>476.90553175042419</v>
      </c>
    </row>
    <row r="47" spans="1:35" x14ac:dyDescent="0.25">
      <c r="A47" s="1">
        <v>4304.3448596358303</v>
      </c>
      <c r="B47" s="2">
        <v>2058.5500004339601</v>
      </c>
      <c r="C47" s="2">
        <v>2011.03189265938</v>
      </c>
      <c r="D47" s="2">
        <v>1454.6000857183899</v>
      </c>
      <c r="E47" s="1">
        <v>3253.1890223884502</v>
      </c>
      <c r="G47" s="1">
        <v>61.871748918203998</v>
      </c>
      <c r="H47" s="2">
        <v>723.07340547898195</v>
      </c>
      <c r="I47" s="2">
        <v>2296.0230515701301</v>
      </c>
      <c r="J47" s="1">
        <v>1178.32111317101</v>
      </c>
      <c r="K47" s="1">
        <v>2342.90558380637</v>
      </c>
      <c r="L47" s="1">
        <v>2226.58980966831</v>
      </c>
      <c r="N47" s="1">
        <v>975.57100635458198</v>
      </c>
      <c r="O47" s="1">
        <v>1504.49543179431</v>
      </c>
      <c r="P47" s="1">
        <v>304.23573221747802</v>
      </c>
      <c r="Q47" s="1">
        <v>1761.39989881153</v>
      </c>
      <c r="R47" s="1">
        <v>366.92141583550602</v>
      </c>
      <c r="S47" s="1">
        <v>156.26204742276201</v>
      </c>
      <c r="T47" s="1">
        <v>340.160987330963</v>
      </c>
      <c r="U47" s="1">
        <v>60.886685385929503</v>
      </c>
      <c r="V47" s="1">
        <v>1429.27894211076</v>
      </c>
      <c r="W47" s="1">
        <v>2128.7761541744599</v>
      </c>
      <c r="X47" s="1">
        <v>2776.3718434761399</v>
      </c>
      <c r="Y47" s="1">
        <v>1820.41443911128</v>
      </c>
      <c r="Z47" s="1">
        <v>1852.1149441390601</v>
      </c>
      <c r="AA47" s="1">
        <v>2371.1206744717501</v>
      </c>
      <c r="AB47" s="1">
        <v>638.25946636395395</v>
      </c>
      <c r="AC47" s="3">
        <v>47</v>
      </c>
      <c r="AD47" s="1">
        <f t="shared" si="4"/>
        <v>40396.770242449478</v>
      </c>
      <c r="AE47" s="1">
        <f t="shared" si="5"/>
        <v>208.00200701677014</v>
      </c>
      <c r="AF47" s="1"/>
      <c r="AG47" s="4">
        <v>33</v>
      </c>
      <c r="AH47" s="1">
        <f t="shared" si="2"/>
        <v>94658.201689928741</v>
      </c>
      <c r="AI47" s="1">
        <f t="shared" si="3"/>
        <v>487.39282407814443</v>
      </c>
    </row>
    <row r="48" spans="1:35" x14ac:dyDescent="0.25">
      <c r="A48" s="1">
        <v>4305.1159412000998</v>
      </c>
      <c r="B48" s="2">
        <v>2069.6950054890499</v>
      </c>
      <c r="C48" s="2">
        <v>2015.12742225738</v>
      </c>
      <c r="D48" s="2">
        <v>1448.5790594935299</v>
      </c>
      <c r="E48" s="1">
        <v>3251.3219692184798</v>
      </c>
      <c r="G48" s="1">
        <v>102.249110279413</v>
      </c>
      <c r="H48" s="2">
        <v>714.24312215174803</v>
      </c>
      <c r="I48" s="2">
        <v>1889.09098762341</v>
      </c>
      <c r="J48" s="1">
        <v>1141.11966700432</v>
      </c>
      <c r="K48" s="1">
        <v>2348.9579744585899</v>
      </c>
      <c r="L48" s="1">
        <v>2242.8126990703699</v>
      </c>
      <c r="N48" s="1">
        <v>969.00137436157195</v>
      </c>
      <c r="O48" s="1">
        <v>1413.3361723850301</v>
      </c>
      <c r="P48" s="1">
        <v>362.16392329931301</v>
      </c>
      <c r="Q48" s="1">
        <v>1782.0378105718</v>
      </c>
      <c r="R48" s="1">
        <v>317.85037181766103</v>
      </c>
      <c r="S48" s="1">
        <v>153.73841776298099</v>
      </c>
      <c r="T48" s="1">
        <v>366.22951838499603</v>
      </c>
      <c r="U48" s="1">
        <v>62.8073451915931</v>
      </c>
      <c r="V48" s="1">
        <v>1432.18296812634</v>
      </c>
      <c r="W48" s="1">
        <v>2115.5657308925902</v>
      </c>
      <c r="X48" s="1">
        <v>2700.9348044677199</v>
      </c>
      <c r="Y48" s="1">
        <v>1815.47224602304</v>
      </c>
      <c r="Z48" s="1">
        <v>1840.5038980289</v>
      </c>
      <c r="AA48" s="1">
        <v>2370.2785593016702</v>
      </c>
      <c r="AB48" s="1">
        <v>594.84804222464402</v>
      </c>
      <c r="AC48" s="3">
        <v>48</v>
      </c>
      <c r="AD48" s="1">
        <f t="shared" si="4"/>
        <v>39825.264141086242</v>
      </c>
      <c r="AE48" s="1">
        <f t="shared" si="5"/>
        <v>205.57023398811501</v>
      </c>
      <c r="AF48" s="1"/>
      <c r="AG48" s="4">
        <v>34</v>
      </c>
      <c r="AH48" s="1">
        <f t="shared" si="2"/>
        <v>93319.041665867713</v>
      </c>
      <c r="AI48" s="1">
        <f t="shared" si="3"/>
        <v>481.69466404136307</v>
      </c>
    </row>
    <row r="49" spans="1:35" x14ac:dyDescent="0.25">
      <c r="A49" s="1">
        <v>4308.0011933506803</v>
      </c>
      <c r="B49" s="2">
        <v>2071.3289327686698</v>
      </c>
      <c r="C49" s="2">
        <v>2021.0519155083</v>
      </c>
      <c r="D49" s="2">
        <v>1444.8495119438301</v>
      </c>
      <c r="E49" s="1">
        <v>3250.4971296510598</v>
      </c>
      <c r="G49" s="1">
        <v>60.130278908295402</v>
      </c>
      <c r="H49" s="2">
        <v>701.40071582772396</v>
      </c>
      <c r="I49" s="2">
        <v>170.02699847641199</v>
      </c>
      <c r="J49" s="1">
        <v>1104.56739173706</v>
      </c>
      <c r="K49" s="1">
        <v>2358.6308420914802</v>
      </c>
      <c r="L49" s="1">
        <v>2248.7432463216001</v>
      </c>
      <c r="N49" s="1">
        <v>972.855775230012</v>
      </c>
      <c r="O49" s="1">
        <v>1196.4175870409799</v>
      </c>
      <c r="P49" s="1">
        <v>366.32490422822502</v>
      </c>
      <c r="Q49" s="1">
        <v>1782.1096172130899</v>
      </c>
      <c r="R49" s="1">
        <v>247.00382174758701</v>
      </c>
      <c r="S49" s="1">
        <v>92.792305530043507</v>
      </c>
      <c r="T49" s="1">
        <v>382.855827259921</v>
      </c>
      <c r="U49" s="1">
        <v>65.518343406190596</v>
      </c>
      <c r="V49" s="1">
        <v>1440.81655160841</v>
      </c>
      <c r="W49" s="1">
        <v>2106.9937280089198</v>
      </c>
      <c r="X49" s="1">
        <v>2171.73027043415</v>
      </c>
      <c r="Y49" s="1">
        <v>1811.72909234858</v>
      </c>
      <c r="Z49" s="1">
        <v>1817.4102740953199</v>
      </c>
      <c r="AA49" s="1">
        <v>2370.6275255543501</v>
      </c>
      <c r="AB49" s="1">
        <v>578.32313042764702</v>
      </c>
      <c r="AC49" s="3">
        <v>49</v>
      </c>
      <c r="AD49" s="1">
        <f t="shared" si="4"/>
        <v>37142.736910718544</v>
      </c>
      <c r="AE49" s="1">
        <f t="shared" si="5"/>
        <v>209.65480314806425</v>
      </c>
      <c r="AF49" s="1"/>
      <c r="AG49" s="4">
        <v>35</v>
      </c>
      <c r="AH49" s="1">
        <f t="shared" si="2"/>
        <v>87033.311344188551</v>
      </c>
      <c r="AI49" s="1">
        <f t="shared" si="3"/>
        <v>491.26567600688537</v>
      </c>
    </row>
    <row r="50" spans="1:35" x14ac:dyDescent="0.25">
      <c r="A50" s="1">
        <v>4313.1872167646397</v>
      </c>
      <c r="B50" s="2">
        <v>2077.1996117572598</v>
      </c>
      <c r="C50" s="2">
        <v>2030.69913462779</v>
      </c>
      <c r="D50" s="2">
        <v>1447.3480643938799</v>
      </c>
      <c r="E50" s="1">
        <v>3247.3510959597502</v>
      </c>
      <c r="G50" s="1">
        <v>60.655110102200901</v>
      </c>
      <c r="H50" s="2">
        <v>691.47255346028896</v>
      </c>
      <c r="I50" s="2">
        <v>89.117841159473301</v>
      </c>
      <c r="J50" s="1">
        <v>1069.0252734893099</v>
      </c>
      <c r="K50" s="1">
        <v>2375.4198976098701</v>
      </c>
      <c r="L50" s="1">
        <v>2255.4893748172299</v>
      </c>
      <c r="N50" s="1">
        <v>956.01814964958896</v>
      </c>
      <c r="O50" s="1">
        <v>126.958998612776</v>
      </c>
      <c r="P50" s="1">
        <v>389.73938183597801</v>
      </c>
      <c r="Q50" s="1">
        <v>1776.06993374527</v>
      </c>
      <c r="R50" s="1">
        <v>175.75020360572501</v>
      </c>
      <c r="S50" s="1">
        <v>69.661210234652401</v>
      </c>
      <c r="T50" s="1">
        <v>357.01639717579599</v>
      </c>
      <c r="U50" s="1">
        <v>67.947555250963504</v>
      </c>
      <c r="V50" s="1">
        <v>1450.7565211461999</v>
      </c>
      <c r="W50" s="1">
        <v>2101.7345130794101</v>
      </c>
      <c r="X50" s="1">
        <v>2147.8317534708399</v>
      </c>
      <c r="Y50" s="1">
        <v>1812.58982215221</v>
      </c>
      <c r="Z50" s="1">
        <v>1799.30620822423</v>
      </c>
      <c r="AA50" s="1">
        <v>2374.6937950653901</v>
      </c>
      <c r="AB50" s="1">
        <v>550.19743821500902</v>
      </c>
      <c r="AC50" s="3">
        <v>50</v>
      </c>
      <c r="AD50" s="1">
        <f t="shared" si="4"/>
        <v>35813.237055605736</v>
      </c>
      <c r="AE50" s="1">
        <f t="shared" si="5"/>
        <v>217.39212531360045</v>
      </c>
      <c r="AF50" s="1"/>
      <c r="AG50" s="4">
        <v>36</v>
      </c>
      <c r="AH50" s="1">
        <f t="shared" si="2"/>
        <v>83918.011168538447</v>
      </c>
      <c r="AI50" s="1">
        <f t="shared" si="3"/>
        <v>509.39586309089282</v>
      </c>
    </row>
    <row r="51" spans="1:35" x14ac:dyDescent="0.25">
      <c r="A51" s="1">
        <v>4323.8871733453398</v>
      </c>
      <c r="B51" s="2">
        <v>2087.7067656337399</v>
      </c>
      <c r="C51" s="2">
        <v>2044.9983076139899</v>
      </c>
      <c r="D51" s="2">
        <v>1443.86963295694</v>
      </c>
      <c r="E51" s="1">
        <v>3247.2059099707099</v>
      </c>
      <c r="G51" s="1">
        <v>68.762852730980995</v>
      </c>
      <c r="H51" s="2">
        <v>685.00884848440296</v>
      </c>
      <c r="I51" s="2">
        <v>74.092999888982803</v>
      </c>
      <c r="J51" s="1">
        <v>1041.6289451573</v>
      </c>
      <c r="K51" s="1">
        <v>2418.9835565900398</v>
      </c>
      <c r="L51" s="1">
        <v>2263.77628520597</v>
      </c>
      <c r="N51" s="1">
        <v>914.52750493334702</v>
      </c>
      <c r="O51" s="1">
        <v>65.244044692259394</v>
      </c>
      <c r="P51" s="1">
        <v>402.079767133747</v>
      </c>
      <c r="Q51" s="1">
        <v>1770.9388705782801</v>
      </c>
      <c r="R51" s="1">
        <v>104.738715931248</v>
      </c>
      <c r="S51" s="1">
        <v>64.222021902878595</v>
      </c>
      <c r="T51" s="1">
        <v>356.76325995769901</v>
      </c>
      <c r="U51" s="1">
        <v>79.3097116970076</v>
      </c>
      <c r="V51" s="1">
        <v>1459.9795708440699</v>
      </c>
      <c r="W51" s="1">
        <v>2100.80996792115</v>
      </c>
      <c r="X51" s="1">
        <v>2131.50863321527</v>
      </c>
      <c r="Y51" s="1">
        <v>1817.7575790967501</v>
      </c>
      <c r="Z51" s="1">
        <v>1785.3146763879699</v>
      </c>
      <c r="AA51" s="1">
        <v>2386.5799234385299</v>
      </c>
      <c r="AB51" s="1">
        <v>540.463440212254</v>
      </c>
      <c r="AC51" s="3">
        <v>51</v>
      </c>
      <c r="AD51" s="1">
        <f t="shared" si="4"/>
        <v>35680.158965520859</v>
      </c>
      <c r="AE51" s="1">
        <f t="shared" si="5"/>
        <v>219.42856437842383</v>
      </c>
      <c r="AF51" s="1"/>
      <c r="AG51" s="4">
        <v>37</v>
      </c>
      <c r="AH51" s="1">
        <f t="shared" si="2"/>
        <v>83606.180974783827</v>
      </c>
      <c r="AI51" s="1">
        <f t="shared" si="3"/>
        <v>514.16767179169688</v>
      </c>
    </row>
    <row r="52" spans="1:35" x14ac:dyDescent="0.25">
      <c r="A52" s="1">
        <v>4320.4761280712301</v>
      </c>
      <c r="B52" s="2">
        <v>2098.12905835424</v>
      </c>
      <c r="C52" s="2">
        <v>2056.4937222380299</v>
      </c>
      <c r="D52" s="2">
        <v>1442.7092369588499</v>
      </c>
      <c r="E52" s="1">
        <v>3252.49563585539</v>
      </c>
      <c r="G52" s="1">
        <v>65.710586307709605</v>
      </c>
      <c r="H52" s="2">
        <v>637.51485947989397</v>
      </c>
      <c r="I52" s="2">
        <v>63.812411464816499</v>
      </c>
      <c r="J52" s="1">
        <v>1002.5582261492</v>
      </c>
      <c r="K52" s="1">
        <v>2410.3944737163101</v>
      </c>
      <c r="L52" s="1">
        <v>2273.93396291205</v>
      </c>
      <c r="N52" s="1">
        <v>882.34433522069401</v>
      </c>
      <c r="O52" s="1">
        <v>63.2106856005514</v>
      </c>
      <c r="P52" s="1">
        <v>431.921552691697</v>
      </c>
      <c r="Q52" s="1">
        <v>1769.26387455287</v>
      </c>
      <c r="R52" s="1">
        <v>87.316348268660803</v>
      </c>
      <c r="S52" s="1">
        <v>66.130024139985096</v>
      </c>
      <c r="T52" s="1">
        <v>356.956820459303</v>
      </c>
      <c r="U52" s="1">
        <v>93.934471844485103</v>
      </c>
      <c r="V52" s="1">
        <v>1475.6142372490499</v>
      </c>
      <c r="W52" s="1">
        <v>2105.1450760617399</v>
      </c>
      <c r="X52" s="1">
        <v>2119.2640316595398</v>
      </c>
      <c r="Y52" s="1">
        <v>1826.66497717127</v>
      </c>
      <c r="Z52" s="1">
        <v>1773.12844832678</v>
      </c>
      <c r="AA52" s="1">
        <v>2355.2450287757401</v>
      </c>
      <c r="AB52" s="1">
        <v>528.31854245833597</v>
      </c>
      <c r="AC52" s="3">
        <v>52</v>
      </c>
      <c r="AD52" s="1">
        <f t="shared" si="4"/>
        <v>35558.686755988419</v>
      </c>
      <c r="AE52" s="1">
        <f t="shared" si="5"/>
        <v>219.72742619676009</v>
      </c>
      <c r="AF52" s="1"/>
      <c r="AG52" s="4">
        <v>38</v>
      </c>
      <c r="AH52" s="1">
        <f t="shared" si="2"/>
        <v>83321.545821016989</v>
      </c>
      <c r="AI52" s="1">
        <f t="shared" si="3"/>
        <v>514.86796842698993</v>
      </c>
    </row>
    <row r="53" spans="1:35" x14ac:dyDescent="0.25">
      <c r="A53" s="1">
        <v>4317.1412042700304</v>
      </c>
      <c r="B53" s="2">
        <v>2112.5453988505301</v>
      </c>
      <c r="C53" s="2">
        <v>2069.2951451478798</v>
      </c>
      <c r="D53" s="2">
        <v>1437.0325995723499</v>
      </c>
      <c r="E53" s="1">
        <v>3253.7550721665102</v>
      </c>
      <c r="G53" s="1">
        <v>64.071301154136407</v>
      </c>
      <c r="H53" s="2">
        <v>596.33263552829897</v>
      </c>
      <c r="I53" s="2">
        <v>62.4369657259127</v>
      </c>
      <c r="J53" s="1">
        <v>971.28007461457901</v>
      </c>
      <c r="K53" s="1">
        <v>2398.0617218585098</v>
      </c>
      <c r="L53" s="1">
        <v>2285.3427698799601</v>
      </c>
      <c r="N53" s="1">
        <v>859.27648495594804</v>
      </c>
      <c r="O53" s="1">
        <v>64.476346375050397</v>
      </c>
      <c r="P53" s="1">
        <v>365.62695561659399</v>
      </c>
      <c r="Q53" s="1">
        <v>1765.8713302830399</v>
      </c>
      <c r="R53" s="1">
        <v>77.021243573990503</v>
      </c>
      <c r="S53" s="1">
        <v>61.519478732203403</v>
      </c>
      <c r="T53" s="1">
        <v>292.945840496583</v>
      </c>
      <c r="U53" s="1">
        <v>66.321611250847099</v>
      </c>
      <c r="V53" s="1">
        <v>1497.20038007626</v>
      </c>
      <c r="W53" s="1">
        <v>2121.98343574811</v>
      </c>
      <c r="X53" s="1">
        <v>2111.7609817349098</v>
      </c>
      <c r="Y53" s="1">
        <v>1837.3958817987</v>
      </c>
      <c r="Z53" s="1">
        <v>1765.1409770001301</v>
      </c>
      <c r="AA53" s="1">
        <v>2332.78393634246</v>
      </c>
      <c r="AB53" s="1">
        <v>462.25722717007102</v>
      </c>
      <c r="AC53" s="3">
        <v>53</v>
      </c>
      <c r="AD53" s="1">
        <f t="shared" si="4"/>
        <v>35248.876999923596</v>
      </c>
      <c r="AE53" s="1">
        <f t="shared" si="5"/>
        <v>221.78607996383332</v>
      </c>
      <c r="AF53" s="1"/>
      <c r="AG53" s="4">
        <v>39</v>
      </c>
      <c r="AH53" s="1">
        <f t="shared" si="2"/>
        <v>82595.595845336109</v>
      </c>
      <c r="AI53" s="1">
        <f t="shared" si="3"/>
        <v>519.69183088737498</v>
      </c>
    </row>
    <row r="54" spans="1:35" x14ac:dyDescent="0.25">
      <c r="A54" s="1">
        <v>4316.0925502817699</v>
      </c>
      <c r="B54" s="2">
        <v>2116.8533165116401</v>
      </c>
      <c r="C54" s="2">
        <v>2082.2629033512299</v>
      </c>
      <c r="D54" s="2">
        <v>1435.15801866526</v>
      </c>
      <c r="E54" s="1">
        <v>814.68492076259997</v>
      </c>
      <c r="G54" s="1">
        <v>63.576500871661302</v>
      </c>
      <c r="H54" s="2">
        <v>559.12505678544699</v>
      </c>
      <c r="I54" s="2">
        <v>61.997859279989498</v>
      </c>
      <c r="J54" s="1">
        <v>943.63302877563103</v>
      </c>
      <c r="K54" s="1">
        <v>1226.4227086682299</v>
      </c>
      <c r="L54" s="1">
        <v>2292.3287237715899</v>
      </c>
      <c r="N54" s="1">
        <v>841.50762154576501</v>
      </c>
      <c r="O54" s="1">
        <v>61.203935103796603</v>
      </c>
      <c r="P54" s="1">
        <v>306.38787329875203</v>
      </c>
      <c r="Q54" s="1">
        <v>1766.37106133825</v>
      </c>
      <c r="R54" s="1">
        <v>92.067257683947901</v>
      </c>
      <c r="S54" s="1">
        <v>70.406233092994597</v>
      </c>
      <c r="T54" s="1">
        <v>239.41582538312099</v>
      </c>
      <c r="U54" s="1">
        <v>62.510393288504403</v>
      </c>
      <c r="V54" s="1">
        <v>1523.5593871283399</v>
      </c>
      <c r="W54" s="1">
        <v>2114.66236170807</v>
      </c>
      <c r="X54" s="1">
        <v>2105.43972631108</v>
      </c>
      <c r="Y54" s="1">
        <v>1853.1077088585</v>
      </c>
      <c r="Z54" s="1">
        <v>1752.4763521526199</v>
      </c>
      <c r="AA54" s="1">
        <v>2314.3804719863401</v>
      </c>
      <c r="AB54" s="1">
        <v>397.603977070817</v>
      </c>
      <c r="AC54" s="3">
        <v>54</v>
      </c>
      <c r="AD54" s="1">
        <f t="shared" si="4"/>
        <v>31413.235773675944</v>
      </c>
      <c r="AE54" s="1">
        <f t="shared" si="5"/>
        <v>205.43112884137707</v>
      </c>
      <c r="AF54" s="1"/>
      <c r="AG54" s="4">
        <v>40</v>
      </c>
      <c r="AH54" s="1">
        <f t="shared" si="2"/>
        <v>73607.874831371693</v>
      </c>
      <c r="AI54" s="1">
        <f t="shared" si="3"/>
        <v>481.36871117540375</v>
      </c>
    </row>
    <row r="55" spans="1:35" x14ac:dyDescent="0.25">
      <c r="A55" s="1">
        <v>4317.1978093447196</v>
      </c>
      <c r="B55" s="2">
        <v>2125.33800082276</v>
      </c>
      <c r="C55" s="2">
        <v>2094.46248003541</v>
      </c>
      <c r="D55" s="2">
        <v>1415.1771188955599</v>
      </c>
      <c r="E55" s="1">
        <v>400.93594911722801</v>
      </c>
      <c r="G55" s="1">
        <v>72.748201039245799</v>
      </c>
      <c r="H55" s="2">
        <v>499.447679272767</v>
      </c>
      <c r="I55" s="2">
        <v>61.466185385199999</v>
      </c>
      <c r="J55" s="1">
        <v>919.454639965463</v>
      </c>
      <c r="K55" s="1">
        <v>154.38271984775599</v>
      </c>
      <c r="L55" s="1">
        <v>2301.8967709197</v>
      </c>
      <c r="N55" s="1">
        <v>835.06804905815295</v>
      </c>
      <c r="O55" s="1">
        <v>61.772291885168997</v>
      </c>
      <c r="P55" s="1">
        <v>263.784997405686</v>
      </c>
      <c r="Q55" s="1">
        <v>1761.36028171203</v>
      </c>
      <c r="R55" s="1">
        <v>168.840609337785</v>
      </c>
      <c r="S55" s="1">
        <v>62.358632086909502</v>
      </c>
      <c r="T55" s="1">
        <v>227.50415856660999</v>
      </c>
      <c r="U55" s="1">
        <v>60.941026076561997</v>
      </c>
      <c r="V55" s="1">
        <v>1551.37903914141</v>
      </c>
      <c r="W55" s="1">
        <v>1150.55033257626</v>
      </c>
      <c r="X55" s="1">
        <v>2100.04464117414</v>
      </c>
      <c r="Y55" s="1">
        <v>1875.7945244544901</v>
      </c>
      <c r="Z55" s="1">
        <v>1734.4426799575699</v>
      </c>
      <c r="AA55" s="1">
        <v>2298.7134244129302</v>
      </c>
      <c r="AB55" s="1">
        <v>322.04804598503898</v>
      </c>
      <c r="AC55" s="3">
        <v>55</v>
      </c>
      <c r="AD55" s="1">
        <f t="shared" si="4"/>
        <v>28837.110288476557</v>
      </c>
      <c r="AE55" s="1">
        <f t="shared" si="5"/>
        <v>208.15896514393003</v>
      </c>
      <c r="AF55" s="1"/>
      <c r="AG55" s="4">
        <v>41</v>
      </c>
      <c r="AH55" s="1">
        <f t="shared" si="2"/>
        <v>67571.466368689042</v>
      </c>
      <c r="AI55" s="1">
        <f t="shared" si="3"/>
        <v>487.76061026422826</v>
      </c>
    </row>
    <row r="56" spans="1:35" x14ac:dyDescent="0.25">
      <c r="A56" s="1">
        <v>4320.2750272851599</v>
      </c>
      <c r="B56" s="2">
        <v>2138.1949143850502</v>
      </c>
      <c r="C56" s="2">
        <v>2097.92365725628</v>
      </c>
      <c r="D56" s="2">
        <v>1395.15943495951</v>
      </c>
      <c r="E56" s="1">
        <v>350.435085758247</v>
      </c>
      <c r="G56" s="1">
        <v>75.493836164887696</v>
      </c>
      <c r="H56" s="2">
        <v>453.56327292373498</v>
      </c>
      <c r="I56" s="2">
        <v>84.390853596430702</v>
      </c>
      <c r="J56" s="1">
        <v>899.24668285450298</v>
      </c>
      <c r="K56" s="1">
        <v>161.31658368740301</v>
      </c>
      <c r="L56" s="1">
        <v>2315.2560423169498</v>
      </c>
      <c r="N56" s="1">
        <v>807.21317995987602</v>
      </c>
      <c r="O56" s="1">
        <v>72.358916190165999</v>
      </c>
      <c r="P56" s="1">
        <v>254.87398116257501</v>
      </c>
      <c r="Q56" s="1">
        <v>1761.08928441593</v>
      </c>
      <c r="R56" s="1">
        <v>129.59101158088799</v>
      </c>
      <c r="S56" s="1">
        <v>95.528379793631103</v>
      </c>
      <c r="T56" s="1">
        <v>209.03371764928301</v>
      </c>
      <c r="U56" s="1">
        <v>61.819766006166603</v>
      </c>
      <c r="V56" s="1">
        <v>1580.2142985241701</v>
      </c>
      <c r="W56" s="1">
        <v>310.23154418990998</v>
      </c>
      <c r="X56" s="1">
        <v>2099.4858711474399</v>
      </c>
      <c r="Y56" s="1">
        <v>1896.3850960110899</v>
      </c>
      <c r="Z56" s="1">
        <v>1722.9605481086101</v>
      </c>
      <c r="AA56" s="1">
        <v>2287.2355085151298</v>
      </c>
      <c r="AB56" s="1">
        <v>238.033986061946</v>
      </c>
      <c r="AC56" s="3">
        <v>56</v>
      </c>
      <c r="AD56" s="1">
        <f t="shared" si="4"/>
        <v>27817.31048050497</v>
      </c>
      <c r="AE56" s="1">
        <f t="shared" si="5"/>
        <v>211.62370611695707</v>
      </c>
      <c r="AF56" s="1"/>
      <c r="AG56" s="4">
        <v>42</v>
      </c>
      <c r="AH56" s="1">
        <f t="shared" si="2"/>
        <v>65181.859097440218</v>
      </c>
      <c r="AI56" s="1">
        <f t="shared" si="3"/>
        <v>495.87923330908552</v>
      </c>
    </row>
    <row r="57" spans="1:35" x14ac:dyDescent="0.25">
      <c r="A57" s="1">
        <v>4325.9950722693002</v>
      </c>
      <c r="B57" s="2">
        <v>2136.66558235913</v>
      </c>
      <c r="C57" s="2">
        <v>2106.06888527705</v>
      </c>
      <c r="D57" s="2">
        <v>1377.17676378939</v>
      </c>
      <c r="E57" s="1">
        <v>352.27531937565999</v>
      </c>
      <c r="G57" s="1">
        <v>61.328043795254104</v>
      </c>
      <c r="H57" s="2">
        <v>402.97678589031699</v>
      </c>
      <c r="I57" s="2">
        <v>65.075330886281805</v>
      </c>
      <c r="J57" s="1">
        <v>208.03214666090901</v>
      </c>
      <c r="K57" s="1">
        <v>121.699082331177</v>
      </c>
      <c r="L57" s="1">
        <v>2327.4804515637902</v>
      </c>
      <c r="N57" s="1">
        <v>785.71612930205595</v>
      </c>
      <c r="O57" s="1">
        <v>144.51754246630699</v>
      </c>
      <c r="P57" s="1">
        <v>259.32234703895699</v>
      </c>
      <c r="Q57" s="1">
        <v>1763.1491471019699</v>
      </c>
      <c r="R57" s="1">
        <v>73.7962216853538</v>
      </c>
      <c r="S57" s="1">
        <v>69.293759853098393</v>
      </c>
      <c r="T57" s="1">
        <v>238.03392628254301</v>
      </c>
      <c r="U57" s="1">
        <v>60.801805288255601</v>
      </c>
      <c r="V57" s="1">
        <v>1614.29614018299</v>
      </c>
      <c r="W57" s="1">
        <v>280.74643918940598</v>
      </c>
      <c r="X57" s="1">
        <v>2103.6415899180802</v>
      </c>
      <c r="Y57" s="1">
        <v>1913.3809418840599</v>
      </c>
      <c r="Z57" s="1">
        <v>1710.99999758678</v>
      </c>
      <c r="AA57" s="1">
        <v>2278.77192885965</v>
      </c>
      <c r="AB57" s="1">
        <v>164.468542930051</v>
      </c>
      <c r="AC57" s="3">
        <v>57</v>
      </c>
      <c r="AD57" s="1">
        <f t="shared" si="4"/>
        <v>26945.709923767816</v>
      </c>
      <c r="AE57" s="1">
        <f t="shared" si="5"/>
        <v>215.7594608357299</v>
      </c>
      <c r="AF57" s="1"/>
      <c r="AG57" s="4">
        <v>43</v>
      </c>
      <c r="AH57" s="1">
        <f t="shared" si="2"/>
        <v>63139.514108038478</v>
      </c>
      <c r="AI57" s="1">
        <f t="shared" si="3"/>
        <v>505.57018389647419</v>
      </c>
    </row>
    <row r="58" spans="1:35" x14ac:dyDescent="0.25">
      <c r="A58" s="1">
        <v>4335.9656384674499</v>
      </c>
      <c r="B58" s="2">
        <v>2139.2335672887798</v>
      </c>
      <c r="C58" s="2">
        <v>2117.1828945039301</v>
      </c>
      <c r="D58" s="2">
        <v>1366.20361644746</v>
      </c>
      <c r="E58" s="1">
        <v>281.72940832179103</v>
      </c>
      <c r="G58" s="1">
        <v>62.478224693688503</v>
      </c>
      <c r="H58" s="2">
        <v>353.24212124713802</v>
      </c>
      <c r="I58" s="2">
        <v>73.264580776908403</v>
      </c>
      <c r="J58" s="1">
        <v>158.92355992733201</v>
      </c>
      <c r="K58" s="1">
        <v>72.335008748385505</v>
      </c>
      <c r="L58" s="1">
        <v>2338.0315895127701</v>
      </c>
      <c r="N58" s="1">
        <v>768.01021726664806</v>
      </c>
      <c r="O58" s="1">
        <v>208.092260407049</v>
      </c>
      <c r="P58" s="1">
        <v>238.89561688254099</v>
      </c>
      <c r="Q58" s="1">
        <v>1765.3003470589199</v>
      </c>
      <c r="R58" s="1">
        <v>89.140954562373594</v>
      </c>
      <c r="S58" s="1">
        <v>63.074751866456502</v>
      </c>
      <c r="T58" s="1">
        <v>170.789307001689</v>
      </c>
      <c r="U58" s="1">
        <v>61.1032135793103</v>
      </c>
      <c r="V58" s="1">
        <v>1661.7861472281099</v>
      </c>
      <c r="W58" s="1">
        <v>301.688895480437</v>
      </c>
      <c r="X58" s="1">
        <v>2122.3439013759098</v>
      </c>
      <c r="Y58" s="1">
        <v>1927.7465473744401</v>
      </c>
      <c r="Z58" s="1">
        <v>1702.6972937698899</v>
      </c>
      <c r="AA58" s="1">
        <v>2271.57869403925</v>
      </c>
      <c r="AB58" s="1">
        <v>90.864907804395799</v>
      </c>
      <c r="AC58" s="3">
        <v>58</v>
      </c>
      <c r="AD58" s="1">
        <f t="shared" si="4"/>
        <v>26741.703265633056</v>
      </c>
      <c r="AE58" s="1">
        <f t="shared" si="5"/>
        <v>218.11627808482299</v>
      </c>
      <c r="AF58" s="1"/>
      <c r="AG58" s="4">
        <v>44</v>
      </c>
      <c r="AH58" s="1">
        <f t="shared" si="2"/>
        <v>62661.483233889136</v>
      </c>
      <c r="AI58" s="1">
        <f t="shared" si="3"/>
        <v>511.09270664203098</v>
      </c>
    </row>
    <row r="59" spans="1:35" x14ac:dyDescent="0.25">
      <c r="A59" s="1">
        <v>4338.43300463578</v>
      </c>
      <c r="B59" s="2">
        <v>2145.68334500431</v>
      </c>
      <c r="C59" s="2">
        <v>2132.7269307023198</v>
      </c>
      <c r="D59" s="2">
        <v>1361.72470867987</v>
      </c>
      <c r="E59" s="1">
        <v>195.04638159454501</v>
      </c>
      <c r="G59" s="1">
        <v>66.112377848776504</v>
      </c>
      <c r="H59" s="2">
        <v>299.03113463979901</v>
      </c>
      <c r="I59" s="2">
        <v>114.380262295048</v>
      </c>
      <c r="J59" s="1">
        <v>97.117057680353696</v>
      </c>
      <c r="K59" s="1">
        <v>110.579912463284</v>
      </c>
      <c r="L59" s="1">
        <v>2338.5438995030099</v>
      </c>
      <c r="N59" s="1">
        <v>746.57974980306597</v>
      </c>
      <c r="O59" s="1">
        <v>288.04296575094799</v>
      </c>
      <c r="P59" s="1">
        <v>250.38049951081899</v>
      </c>
      <c r="Q59" s="1">
        <v>1767.3032625021599</v>
      </c>
      <c r="R59" s="1">
        <v>123.88277967722701</v>
      </c>
      <c r="S59" s="1">
        <v>61.376470702567602</v>
      </c>
      <c r="T59" s="1">
        <v>131.965650025272</v>
      </c>
      <c r="U59" s="1">
        <v>60.951410838757504</v>
      </c>
      <c r="V59" s="1">
        <v>1682.06372050552</v>
      </c>
      <c r="W59" s="1">
        <v>340.05248027472999</v>
      </c>
      <c r="X59" s="1">
        <v>1196.37991200801</v>
      </c>
      <c r="Y59" s="1">
        <v>1930.0384443298501</v>
      </c>
      <c r="Z59" s="1">
        <v>1692.6943973754901</v>
      </c>
      <c r="AA59" s="1">
        <v>2268.2667303859998</v>
      </c>
      <c r="AB59" s="1">
        <v>76.9675313667707</v>
      </c>
      <c r="AC59" s="3">
        <v>59</v>
      </c>
      <c r="AD59" s="1">
        <f t="shared" si="4"/>
        <v>25816.325020104287</v>
      </c>
      <c r="AE59" s="1">
        <f t="shared" si="5"/>
        <v>214.16872300388474</v>
      </c>
      <c r="AF59" s="1"/>
      <c r="AG59" s="4">
        <v>45</v>
      </c>
      <c r="AH59" s="1">
        <f t="shared" si="2"/>
        <v>60493.125712260116</v>
      </c>
      <c r="AI59" s="1">
        <f t="shared" si="3"/>
        <v>501.84274772722398</v>
      </c>
    </row>
    <row r="60" spans="1:35" x14ac:dyDescent="0.25">
      <c r="A60" s="1">
        <v>4343.2192030778997</v>
      </c>
      <c r="B60" s="2">
        <v>2153.6070489529402</v>
      </c>
      <c r="C60" s="2">
        <v>2151.5504022912801</v>
      </c>
      <c r="D60" s="2">
        <v>1320.8997314512201</v>
      </c>
      <c r="E60" s="1">
        <v>111.17166371998999</v>
      </c>
      <c r="G60" s="1">
        <v>98.995155462581195</v>
      </c>
      <c r="H60" s="2">
        <v>274.20833668047601</v>
      </c>
      <c r="I60" s="2">
        <v>66.969853387778301</v>
      </c>
      <c r="J60" s="1">
        <v>102.865130572163</v>
      </c>
      <c r="K60" s="1">
        <v>67.722089787063496</v>
      </c>
      <c r="L60" s="1">
        <v>2336.3329072250699</v>
      </c>
      <c r="N60" s="1">
        <v>725.37929962344504</v>
      </c>
      <c r="O60" s="1">
        <v>198.52089733015501</v>
      </c>
      <c r="P60" s="1">
        <v>276.33373323138801</v>
      </c>
      <c r="Q60" s="1">
        <v>1758.0914528594899</v>
      </c>
      <c r="R60" s="1">
        <v>67.956602443726695</v>
      </c>
      <c r="S60" s="1">
        <v>61.052503893406701</v>
      </c>
      <c r="T60" s="1">
        <v>173.68321983074401</v>
      </c>
      <c r="U60" s="1">
        <v>62.150141630329898</v>
      </c>
      <c r="V60" s="1">
        <v>1705.2961080468101</v>
      </c>
      <c r="W60" s="1">
        <v>376.23240470977299</v>
      </c>
      <c r="X60" s="1">
        <v>979.05281610239899</v>
      </c>
      <c r="Y60" s="1">
        <v>1931.02354420697</v>
      </c>
      <c r="Z60" s="1">
        <v>1687.57580977981</v>
      </c>
      <c r="AA60" s="1">
        <v>2263.4816180323201</v>
      </c>
      <c r="AB60" s="1">
        <v>70.548756742245104</v>
      </c>
      <c r="AC60" s="3">
        <v>60</v>
      </c>
      <c r="AD60" s="1">
        <f t="shared" si="4"/>
        <v>25363.92043107147</v>
      </c>
      <c r="AE60" s="1">
        <f t="shared" si="5"/>
        <v>215.53510677005372</v>
      </c>
      <c r="AF60" s="1"/>
      <c r="AG60" s="4">
        <v>46</v>
      </c>
      <c r="AH60" s="1">
        <f t="shared" si="2"/>
        <v>59433.045795546437</v>
      </c>
      <c r="AI60" s="1">
        <f t="shared" si="3"/>
        <v>505.04447473033849</v>
      </c>
    </row>
    <row r="61" spans="1:35" x14ac:dyDescent="0.25">
      <c r="A61" s="1">
        <v>4351.9775280296499</v>
      </c>
      <c r="B61" s="2">
        <v>2163.9882822296699</v>
      </c>
      <c r="C61" s="2">
        <v>2172.0311211719199</v>
      </c>
      <c r="D61" s="2">
        <v>1281.3943202932501</v>
      </c>
      <c r="E61" s="1">
        <v>71.655457020156604</v>
      </c>
      <c r="G61" s="1">
        <v>60.840723805088302</v>
      </c>
      <c r="H61" s="2">
        <v>283.41009411655801</v>
      </c>
      <c r="I61" s="2">
        <v>64.074230575361398</v>
      </c>
      <c r="J61" s="1">
        <v>163.31869465558401</v>
      </c>
      <c r="K61" s="1">
        <v>64.481926147248302</v>
      </c>
      <c r="L61" s="1">
        <v>2337.2318050120002</v>
      </c>
      <c r="N61" s="1">
        <v>699.34379716346098</v>
      </c>
      <c r="O61" s="1">
        <v>118.743653581429</v>
      </c>
      <c r="P61" s="1">
        <v>332.22226169059002</v>
      </c>
      <c r="Q61" s="1">
        <v>1750.28969377455</v>
      </c>
      <c r="R61" s="1">
        <v>63.340114917332997</v>
      </c>
      <c r="S61" s="1">
        <v>60.907870131552798</v>
      </c>
      <c r="T61" s="1">
        <v>104.22215447836599</v>
      </c>
      <c r="U61" s="1">
        <v>61.142148013390802</v>
      </c>
      <c r="V61" s="1">
        <v>1733.7965442065899</v>
      </c>
      <c r="W61" s="1">
        <v>429.250275855241</v>
      </c>
      <c r="X61" s="1">
        <v>943.02194137715901</v>
      </c>
      <c r="Y61" s="1">
        <v>1938.5934163342599</v>
      </c>
      <c r="Z61" s="1">
        <v>1688.0913022622999</v>
      </c>
      <c r="AA61" s="1">
        <v>2230.33268519788</v>
      </c>
      <c r="AB61" s="1">
        <v>61.699194027460798</v>
      </c>
      <c r="AC61" s="3">
        <v>61</v>
      </c>
      <c r="AD61" s="1">
        <f t="shared" si="4"/>
        <v>25229.401236068043</v>
      </c>
      <c r="AE61" s="1">
        <f t="shared" si="5"/>
        <v>216.4479777525591</v>
      </c>
      <c r="AF61" s="1"/>
      <c r="AG61" s="4">
        <v>47</v>
      </c>
      <c r="AH61" s="1">
        <f t="shared" si="2"/>
        <v>59117.838787278706</v>
      </c>
      <c r="AI61" s="1">
        <f t="shared" si="3"/>
        <v>507.18352508164799</v>
      </c>
    </row>
    <row r="62" spans="1:35" x14ac:dyDescent="0.25">
      <c r="A62" s="1">
        <v>4354.3462186871102</v>
      </c>
      <c r="B62" s="2">
        <v>2178.9189561312101</v>
      </c>
      <c r="C62" s="2">
        <v>2196.75024836589</v>
      </c>
      <c r="D62" s="2">
        <v>1236.83576502706</v>
      </c>
      <c r="E62" s="1">
        <v>63.163626709873597</v>
      </c>
      <c r="G62" s="1">
        <v>60.736541984666502</v>
      </c>
      <c r="H62" s="2">
        <v>311.16230497223597</v>
      </c>
      <c r="I62" s="2">
        <v>116.722249083905</v>
      </c>
      <c r="J62" s="1">
        <v>98.5238342379903</v>
      </c>
      <c r="K62" s="1">
        <v>114.736291357388</v>
      </c>
      <c r="L62" s="1">
        <v>2343.9508978161098</v>
      </c>
      <c r="N62" s="1">
        <v>678.52377102355501</v>
      </c>
      <c r="O62" s="1">
        <v>97.519836951011001</v>
      </c>
      <c r="P62" s="1">
        <v>388.279444099702</v>
      </c>
      <c r="Q62" s="1">
        <v>462.16864249765598</v>
      </c>
      <c r="R62" s="1">
        <v>74.370111858524496</v>
      </c>
      <c r="S62" s="1">
        <v>76.651094626791803</v>
      </c>
      <c r="T62" s="1">
        <v>110.40233777092899</v>
      </c>
      <c r="U62" s="1">
        <v>60.884173624761203</v>
      </c>
      <c r="V62" s="1">
        <v>1756.42270052814</v>
      </c>
      <c r="W62" s="1">
        <v>479.73218086490698</v>
      </c>
      <c r="X62" s="1">
        <v>942.84944672669303</v>
      </c>
      <c r="Y62" s="1">
        <v>1951.34866465404</v>
      </c>
      <c r="Z62" s="1">
        <v>1689.4508833264599</v>
      </c>
      <c r="AA62" s="1">
        <v>223.05874958484699</v>
      </c>
      <c r="AB62" s="1">
        <v>63.201244506198499</v>
      </c>
      <c r="AC62" s="3">
        <v>62</v>
      </c>
      <c r="AD62" s="1">
        <f>SUM(A62,B62,C62,D62,E62,G62,H62,I62,J62,K62,L62,N62,O62,P62,Q62,R62,S62,T62,U62,V62,W62,X62,Y62,Z62,AA62,AB62)</f>
        <v>22130.710217017659</v>
      </c>
      <c r="AE62" s="1">
        <f t="shared" si="5"/>
        <v>209.91867603905615</v>
      </c>
      <c r="AF62" s="1"/>
      <c r="AG62" s="4">
        <v>48</v>
      </c>
      <c r="AH62" s="1">
        <f t="shared" si="2"/>
        <v>51856.948431548699</v>
      </c>
      <c r="AI62" s="1">
        <f t="shared" si="3"/>
        <v>491.88398616351685</v>
      </c>
    </row>
    <row r="63" spans="1:35" x14ac:dyDescent="0.25">
      <c r="A63" s="1">
        <v>4365.3937205802404</v>
      </c>
      <c r="B63" s="2">
        <v>2196.4256036727502</v>
      </c>
      <c r="C63" s="2">
        <v>2227.2331116814698</v>
      </c>
      <c r="D63" s="2">
        <v>1201.3073206982599</v>
      </c>
      <c r="E63" s="1">
        <v>66.802536699799703</v>
      </c>
      <c r="G63" s="1">
        <v>68.425174006182402</v>
      </c>
      <c r="H63" s="2">
        <v>308.15421873186199</v>
      </c>
      <c r="I63" s="2">
        <v>97.428722124895799</v>
      </c>
      <c r="J63" s="1">
        <v>66.591223788269701</v>
      </c>
      <c r="K63" s="1">
        <v>94.379687718162799</v>
      </c>
      <c r="L63" s="1">
        <v>2177.42820386329</v>
      </c>
      <c r="N63" s="1">
        <v>672.75688651816995</v>
      </c>
      <c r="O63" s="1">
        <v>61.862341594409997</v>
      </c>
      <c r="P63" s="1">
        <v>365.63280034858599</v>
      </c>
      <c r="Q63" s="1">
        <v>408.933252889394</v>
      </c>
      <c r="R63" s="1">
        <v>102.996254535467</v>
      </c>
      <c r="S63" s="1">
        <v>61.806331376325197</v>
      </c>
      <c r="T63" s="1">
        <v>181.00121052508501</v>
      </c>
      <c r="U63" s="1">
        <v>60.982662037385801</v>
      </c>
      <c r="V63" s="1">
        <v>1767.21902043769</v>
      </c>
      <c r="W63" s="1">
        <v>541.06148318835005</v>
      </c>
      <c r="X63" s="1">
        <v>956.13092113276196</v>
      </c>
      <c r="Y63" s="1">
        <v>1970.7442698524501</v>
      </c>
      <c r="Z63" s="1">
        <v>1667.02430120962</v>
      </c>
      <c r="AA63" s="1">
        <v>73.875097015488805</v>
      </c>
      <c r="AB63" s="1">
        <v>63.4282674454561</v>
      </c>
      <c r="AC63" s="3">
        <v>63</v>
      </c>
      <c r="AD63" s="1">
        <f t="shared" si="4"/>
        <v>21825.024623671823</v>
      </c>
      <c r="AE63" s="1">
        <f t="shared" si="5"/>
        <v>209.91891312499226</v>
      </c>
      <c r="AF63" s="1"/>
      <c r="AG63" s="4">
        <v>49</v>
      </c>
      <c r="AH63" s="1">
        <f t="shared" si="2"/>
        <v>51140.662243940824</v>
      </c>
      <c r="AI63" s="1">
        <f t="shared" si="3"/>
        <v>491.88454170615609</v>
      </c>
    </row>
    <row r="64" spans="1:35" x14ac:dyDescent="0.25">
      <c r="A64" s="1">
        <v>1248.74980427782</v>
      </c>
      <c r="B64" s="2">
        <v>2208.9251968604599</v>
      </c>
      <c r="C64" s="2">
        <v>2252.2580137863702</v>
      </c>
      <c r="D64" s="2">
        <v>1172.7686881298</v>
      </c>
      <c r="E64" s="1">
        <v>61.158016501628097</v>
      </c>
      <c r="G64" s="1">
        <v>60.921208046596902</v>
      </c>
      <c r="H64" s="2">
        <v>342.03484571901402</v>
      </c>
      <c r="I64" s="2">
        <v>66.143929831932496</v>
      </c>
      <c r="J64" s="1">
        <v>110.225038212057</v>
      </c>
      <c r="K64" s="1">
        <v>156.82949888514199</v>
      </c>
      <c r="L64" s="1">
        <v>416.42039945310898</v>
      </c>
      <c r="N64" s="1">
        <v>559.29856394486603</v>
      </c>
      <c r="O64" s="1">
        <v>60.299773207728499</v>
      </c>
      <c r="P64" s="1">
        <v>301.39191823506297</v>
      </c>
      <c r="Q64" s="1">
        <v>408.06172904340502</v>
      </c>
      <c r="R64" s="1">
        <v>128.932683420731</v>
      </c>
      <c r="S64" s="1">
        <v>61.572426307490097</v>
      </c>
      <c r="T64" s="1">
        <v>158.80913089950599</v>
      </c>
      <c r="U64" s="1">
        <v>63.789469806416903</v>
      </c>
      <c r="V64" s="1">
        <v>1779.99361061898</v>
      </c>
      <c r="W64" s="1">
        <v>540.31652735457999</v>
      </c>
      <c r="X64" s="1">
        <v>976.54409832031399</v>
      </c>
      <c r="Y64" s="1">
        <v>2011.91711716694</v>
      </c>
      <c r="Z64" s="1">
        <v>1657.42924220038</v>
      </c>
      <c r="AA64" s="1">
        <v>61.995140014065598</v>
      </c>
      <c r="AB64" s="1">
        <v>63.834459650431</v>
      </c>
      <c r="AC64" s="3">
        <v>64</v>
      </c>
      <c r="AD64" s="1">
        <f t="shared" si="4"/>
        <v>16930.620529894833</v>
      </c>
      <c r="AE64" s="1">
        <f t="shared" si="5"/>
        <v>146.97549035273249</v>
      </c>
      <c r="AF64" s="1"/>
      <c r="AG64" s="4">
        <v>50</v>
      </c>
      <c r="AH64" s="1">
        <f t="shared" si="2"/>
        <v>39672.035245292362</v>
      </c>
      <c r="AI64" s="1">
        <f t="shared" si="3"/>
        <v>344.39475051561794</v>
      </c>
    </row>
    <row r="65" spans="1:35" x14ac:dyDescent="0.25">
      <c r="A65" s="1">
        <v>483.17895844184198</v>
      </c>
      <c r="B65" s="2">
        <v>2225.7524381012699</v>
      </c>
      <c r="C65" s="2">
        <v>2293.0541545678402</v>
      </c>
      <c r="D65" s="2">
        <v>1148.9031789230401</v>
      </c>
      <c r="E65" s="1">
        <v>71.864930057107401</v>
      </c>
      <c r="G65" s="1">
        <v>66.012451157988394</v>
      </c>
      <c r="H65" s="2">
        <v>390.32495542200098</v>
      </c>
      <c r="I65" s="2">
        <v>61.9927867747748</v>
      </c>
      <c r="J65" s="1">
        <v>60.570268994976999</v>
      </c>
      <c r="K65" s="1">
        <v>199.01678514882499</v>
      </c>
      <c r="L65" s="1">
        <v>367.29149625950402</v>
      </c>
      <c r="N65" s="1">
        <v>490.87377044503501</v>
      </c>
      <c r="O65" s="1">
        <v>81.042275713950303</v>
      </c>
      <c r="P65" s="1">
        <v>256.13896241821101</v>
      </c>
      <c r="Q65" s="1">
        <v>314.88442338505899</v>
      </c>
      <c r="R65" s="1">
        <v>183.53505048178801</v>
      </c>
      <c r="S65" s="1">
        <v>66.450610346040406</v>
      </c>
      <c r="T65" s="1">
        <v>148.16996636437401</v>
      </c>
      <c r="U65" s="1">
        <v>61.901512171003702</v>
      </c>
      <c r="V65" s="1">
        <v>1797.3717661865501</v>
      </c>
      <c r="W65" s="1">
        <v>519.48913024124602</v>
      </c>
      <c r="X65" s="1">
        <v>966.45043962852299</v>
      </c>
      <c r="Y65" s="1">
        <v>2002.8252374854301</v>
      </c>
      <c r="Z65" s="1">
        <v>1651.50642019938</v>
      </c>
      <c r="AA65" s="1">
        <v>75.820945363876305</v>
      </c>
      <c r="AB65" s="1">
        <v>108.439395373466</v>
      </c>
      <c r="AC65" s="3">
        <v>65</v>
      </c>
      <c r="AD65" s="1">
        <f t="shared" si="4"/>
        <v>16092.862309653103</v>
      </c>
      <c r="AE65" s="1">
        <f t="shared" si="5"/>
        <v>145.78981005275017</v>
      </c>
      <c r="AF65" s="1"/>
      <c r="AG65" s="4">
        <v>51</v>
      </c>
      <c r="AH65" s="1">
        <f t="shared" si="2"/>
        <v>37708.990028976834</v>
      </c>
      <c r="AI65" s="1">
        <f t="shared" si="3"/>
        <v>341.61645006481689</v>
      </c>
    </row>
    <row r="66" spans="1:35" x14ac:dyDescent="0.25">
      <c r="A66" s="1">
        <v>474.63487490192102</v>
      </c>
      <c r="B66" s="2">
        <v>2234.2867225494501</v>
      </c>
      <c r="C66" s="2">
        <v>2319.67414109627</v>
      </c>
      <c r="D66" s="2">
        <v>1132.5660928033501</v>
      </c>
      <c r="E66" s="1">
        <v>65.676369221389606</v>
      </c>
      <c r="G66" s="1">
        <v>100.96220320475901</v>
      </c>
      <c r="H66" s="2">
        <v>440.41103423154902</v>
      </c>
      <c r="I66" s="2">
        <v>67.900904337489706</v>
      </c>
      <c r="J66" s="1">
        <v>60.538343925398799</v>
      </c>
      <c r="K66" s="1">
        <v>249.570559051722</v>
      </c>
      <c r="L66" s="1">
        <v>373.68211614219399</v>
      </c>
      <c r="N66" s="1">
        <v>427.14040228858897</v>
      </c>
      <c r="O66" s="1">
        <v>62.304060799547997</v>
      </c>
      <c r="P66" s="1">
        <v>244.32232579001001</v>
      </c>
      <c r="Q66" s="1">
        <v>256.75122185224899</v>
      </c>
      <c r="R66" s="1">
        <v>212.74618751132999</v>
      </c>
      <c r="S66" s="1">
        <v>60.811999745673504</v>
      </c>
      <c r="T66" s="1">
        <v>180.74043697535899</v>
      </c>
      <c r="U66" s="1">
        <v>61.646225830133901</v>
      </c>
      <c r="V66" s="1">
        <v>1820.0092937125901</v>
      </c>
      <c r="W66" s="1">
        <v>471.78462492172901</v>
      </c>
      <c r="X66" s="1">
        <v>958.35431556865205</v>
      </c>
      <c r="Y66" s="1">
        <v>1996.3802663926899</v>
      </c>
      <c r="Z66" s="1">
        <v>1650.24369270121</v>
      </c>
      <c r="AA66" s="1">
        <v>62.722663259536802</v>
      </c>
      <c r="AB66" s="1">
        <v>81.153485559214005</v>
      </c>
      <c r="AC66" s="3">
        <v>66</v>
      </c>
      <c r="AD66" s="1">
        <f t="shared" si="4"/>
        <v>16067.014564374011</v>
      </c>
      <c r="AE66" s="1">
        <f t="shared" si="5"/>
        <v>146.45009127536559</v>
      </c>
      <c r="AF66" s="1"/>
      <c r="AG66" s="4">
        <v>52</v>
      </c>
      <c r="AH66" s="1">
        <f t="shared" si="2"/>
        <v>37648.423278932867</v>
      </c>
      <c r="AI66" s="1">
        <f t="shared" si="3"/>
        <v>343.16362902905809</v>
      </c>
    </row>
    <row r="67" spans="1:35" x14ac:dyDescent="0.25">
      <c r="A67" s="1">
        <v>471.57479727575799</v>
      </c>
      <c r="B67" s="2">
        <v>2244.4748890793599</v>
      </c>
      <c r="C67" s="2">
        <v>2413.2873180474699</v>
      </c>
      <c r="D67" s="2">
        <v>1117.2393538814499</v>
      </c>
      <c r="E67" s="1">
        <v>108.747168297049</v>
      </c>
      <c r="G67" s="1">
        <v>129.13948430996001</v>
      </c>
      <c r="H67" s="2">
        <v>412.16516338823101</v>
      </c>
      <c r="I67" s="2">
        <v>64.745564882303597</v>
      </c>
      <c r="J67" s="1">
        <v>72.217583932346599</v>
      </c>
      <c r="K67" s="1">
        <v>294.38612059201802</v>
      </c>
      <c r="L67" s="1">
        <v>405.603216088605</v>
      </c>
      <c r="N67" s="1">
        <v>299.70394877107498</v>
      </c>
      <c r="O67" s="1">
        <v>90.264971300298797</v>
      </c>
      <c r="P67" s="1">
        <v>194.97938781272501</v>
      </c>
      <c r="Q67" s="1">
        <v>177.198880481354</v>
      </c>
      <c r="R67" s="1">
        <v>149.71670735296499</v>
      </c>
      <c r="S67" s="1">
        <v>61.0482363757448</v>
      </c>
      <c r="T67" s="1">
        <v>183.375776525323</v>
      </c>
      <c r="U67" s="1">
        <v>60.678757612402499</v>
      </c>
      <c r="V67" s="1">
        <v>1847.4124274526901</v>
      </c>
      <c r="W67" s="1">
        <v>441.86227022946503</v>
      </c>
      <c r="X67" s="1">
        <v>945.12136335516402</v>
      </c>
      <c r="Y67" s="1">
        <v>1996.18220767926</v>
      </c>
      <c r="Z67" s="1">
        <v>1648.8550985358499</v>
      </c>
      <c r="AA67" s="1">
        <v>60.575745398491698</v>
      </c>
      <c r="AB67" s="1">
        <v>67.6379798495378</v>
      </c>
      <c r="AC67" s="3">
        <v>67</v>
      </c>
      <c r="AD67" s="1">
        <f t="shared" si="4"/>
        <v>15958.194418506897</v>
      </c>
      <c r="AE67" s="1">
        <f t="shared" si="5"/>
        <v>149.05036172663674</v>
      </c>
      <c r="AF67" s="1"/>
      <c r="AG67" s="4">
        <v>53</v>
      </c>
      <c r="AH67" s="1">
        <f t="shared" si="2"/>
        <v>37393.434594104976</v>
      </c>
      <c r="AI67" s="1">
        <f t="shared" si="3"/>
        <v>349.25661426890639</v>
      </c>
    </row>
    <row r="68" spans="1:35" x14ac:dyDescent="0.25">
      <c r="A68" s="1">
        <v>468.84483668843802</v>
      </c>
      <c r="B68" s="2">
        <v>2242.3042562720598</v>
      </c>
      <c r="C68" s="2">
        <v>2442.8347428402999</v>
      </c>
      <c r="D68" s="2">
        <v>1103.76365228277</v>
      </c>
      <c r="E68" s="1">
        <v>60.616809073161903</v>
      </c>
      <c r="G68" s="1">
        <v>97.208858549147095</v>
      </c>
      <c r="H68" s="2">
        <v>408.75140525950798</v>
      </c>
      <c r="I68" s="2">
        <v>64.245916950498994</v>
      </c>
      <c r="J68" s="1">
        <v>60.724951859238303</v>
      </c>
      <c r="K68" s="1">
        <v>303.66287655067998</v>
      </c>
      <c r="L68" s="1">
        <v>423.61968772693399</v>
      </c>
      <c r="N68" s="1">
        <v>229.411210604757</v>
      </c>
      <c r="O68" s="1">
        <v>176.37670083771999</v>
      </c>
      <c r="P68" s="1">
        <v>126.137567196159</v>
      </c>
      <c r="Q68" s="1">
        <v>115.639469371966</v>
      </c>
      <c r="R68" s="1">
        <v>80.297602675856695</v>
      </c>
      <c r="S68" s="1">
        <v>60.486542126943199</v>
      </c>
      <c r="T68" s="1">
        <v>163.02551931276901</v>
      </c>
      <c r="U68" s="1">
        <v>61.436386982082801</v>
      </c>
      <c r="V68" s="1">
        <v>1879.4664365834899</v>
      </c>
      <c r="W68" s="1">
        <v>436.26400571688799</v>
      </c>
      <c r="X68" s="1">
        <v>933.87721230116404</v>
      </c>
      <c r="Y68" s="1">
        <v>812.12093365104101</v>
      </c>
      <c r="Z68" s="1">
        <v>1652.2401613807799</v>
      </c>
      <c r="AA68" s="1">
        <v>74.922867587452501</v>
      </c>
      <c r="AB68" s="1">
        <v>62.826007814166601</v>
      </c>
      <c r="AC68" s="3">
        <v>68</v>
      </c>
      <c r="AD68" s="1">
        <f t="shared" si="4"/>
        <v>14541.106618195974</v>
      </c>
      <c r="AE68" s="1">
        <f>STDEV(A68:E68,G68:L68,N68:AB68)/SQRT(26)</f>
        <v>140.92023397824269</v>
      </c>
      <c r="AF68" s="1"/>
      <c r="AG68" s="4">
        <v>54</v>
      </c>
      <c r="AH68" s="1">
        <f t="shared" si="2"/>
        <v>34072.897283594604</v>
      </c>
      <c r="AI68" s="1">
        <f t="shared" si="3"/>
        <v>330.20600038186643</v>
      </c>
    </row>
    <row r="69" spans="1:35" x14ac:dyDescent="0.25">
      <c r="A69" s="1">
        <v>441.39560548685199</v>
      </c>
      <c r="B69" s="2">
        <v>2244.4637310376702</v>
      </c>
      <c r="C69" s="2">
        <v>2458.8550001874501</v>
      </c>
      <c r="D69" s="2">
        <v>1088.0025216787201</v>
      </c>
      <c r="E69" s="1">
        <v>61.338123319555201</v>
      </c>
      <c r="G69" s="1">
        <v>156.91002643379099</v>
      </c>
      <c r="H69" s="2">
        <v>423.635125028934</v>
      </c>
      <c r="I69" s="2">
        <v>67.094400268826107</v>
      </c>
      <c r="J69" s="1">
        <v>64.999708554090802</v>
      </c>
      <c r="K69" s="1">
        <v>346.81997905020103</v>
      </c>
      <c r="L69" s="1">
        <v>406.27833758123001</v>
      </c>
      <c r="N69" s="1">
        <v>147.10393876192899</v>
      </c>
      <c r="O69" s="1">
        <v>100.23616903769801</v>
      </c>
      <c r="P69" s="1">
        <v>107.887863068692</v>
      </c>
      <c r="Q69" s="1">
        <v>68.263996883293501</v>
      </c>
      <c r="R69" s="1">
        <v>71.644855788452602</v>
      </c>
      <c r="S69" s="1">
        <v>74.026539990057699</v>
      </c>
      <c r="T69" s="1">
        <v>85.019152094215301</v>
      </c>
      <c r="U69" s="1">
        <v>60.529507447152902</v>
      </c>
      <c r="V69" s="1">
        <v>1911.7711511775899</v>
      </c>
      <c r="W69" s="1">
        <v>455.40024579409601</v>
      </c>
      <c r="X69" s="1">
        <v>926.76907392971304</v>
      </c>
      <c r="Y69" s="1">
        <v>222.89254831146201</v>
      </c>
      <c r="Z69" s="1">
        <v>1568.55378580565</v>
      </c>
      <c r="AA69" s="1">
        <v>61.376908584797398</v>
      </c>
      <c r="AB69" s="1">
        <v>61.497223203005497</v>
      </c>
      <c r="AC69" s="3">
        <v>69</v>
      </c>
      <c r="AD69" s="1">
        <f t="shared" si="4"/>
        <v>13682.765518505128</v>
      </c>
      <c r="AE69" s="1">
        <f t="shared" si="5"/>
        <v>141.81046088141358</v>
      </c>
      <c r="AF69" s="1"/>
      <c r="AG69" s="4">
        <v>55</v>
      </c>
      <c r="AH69" s="1">
        <f t="shared" si="2"/>
        <v>32061.62201466447</v>
      </c>
      <c r="AI69" s="1">
        <f t="shared" si="3"/>
        <v>332.2919908520056</v>
      </c>
    </row>
    <row r="70" spans="1:35" x14ac:dyDescent="0.25">
      <c r="A70" s="1">
        <v>434.49951491488798</v>
      </c>
      <c r="B70" s="2">
        <v>2247.3938182919201</v>
      </c>
      <c r="C70" s="2">
        <v>2472.52936045056</v>
      </c>
      <c r="D70" s="2">
        <v>1080.0803239295401</v>
      </c>
      <c r="E70" s="1">
        <v>79.246876715642898</v>
      </c>
      <c r="G70" s="1">
        <v>175.24588640534901</v>
      </c>
      <c r="H70" s="2">
        <v>433.94076676636797</v>
      </c>
      <c r="I70" s="2">
        <v>63.2314895622699</v>
      </c>
      <c r="J70" s="1">
        <v>137.00929399452201</v>
      </c>
      <c r="K70" s="1">
        <v>348.89430381315702</v>
      </c>
      <c r="L70" s="1">
        <v>411.94062521050199</v>
      </c>
      <c r="N70" s="1">
        <v>105.21114048251999</v>
      </c>
      <c r="O70" s="1">
        <v>91.985173691096406</v>
      </c>
      <c r="P70" s="1">
        <v>162.458620442377</v>
      </c>
      <c r="Q70" s="1">
        <v>86.224984233579207</v>
      </c>
      <c r="R70" s="1">
        <v>71.130584210851296</v>
      </c>
      <c r="S70" s="1">
        <v>63.7619944483002</v>
      </c>
      <c r="T70" s="1">
        <v>73.175231999542405</v>
      </c>
      <c r="U70" s="1">
        <v>63.733816448210803</v>
      </c>
      <c r="V70" s="1">
        <v>1953.48090325004</v>
      </c>
      <c r="W70" s="1">
        <v>420.18113047596199</v>
      </c>
      <c r="X70" s="1">
        <v>920.97953756366803</v>
      </c>
      <c r="Y70" s="1">
        <v>95.229223507777306</v>
      </c>
      <c r="Z70" s="1">
        <v>486.78323061566903</v>
      </c>
      <c r="AA70" s="1">
        <v>81.211435201171597</v>
      </c>
      <c r="AB70" s="1">
        <v>60.915354801320198</v>
      </c>
      <c r="AC70" s="3">
        <v>70</v>
      </c>
      <c r="AD70" s="1">
        <f t="shared" si="4"/>
        <v>12620.474621426803</v>
      </c>
      <c r="AE70" s="1">
        <f t="shared" si="5"/>
        <v>136.45000551813857</v>
      </c>
      <c r="AF70" s="1"/>
      <c r="AG70" s="4">
        <v>56</v>
      </c>
      <c r="AH70" s="1">
        <f t="shared" si="2"/>
        <v>29572.449108377237</v>
      </c>
      <c r="AI70" s="1">
        <f t="shared" si="3"/>
        <v>319.73130686956307</v>
      </c>
    </row>
    <row r="71" spans="1:35" x14ac:dyDescent="0.25">
      <c r="A71" s="1">
        <v>452.08026719595301</v>
      </c>
      <c r="B71" s="2">
        <v>2253.8793476232599</v>
      </c>
      <c r="C71" s="2">
        <v>2491.3812371701902</v>
      </c>
      <c r="D71" s="2">
        <v>1081.0450434889699</v>
      </c>
      <c r="E71" s="1">
        <v>63.295334183930201</v>
      </c>
      <c r="G71" s="1">
        <v>226.79949194058901</v>
      </c>
      <c r="H71" s="2">
        <v>372.18978623282601</v>
      </c>
      <c r="I71" s="2">
        <v>65.524757046826593</v>
      </c>
      <c r="J71" s="1">
        <v>66.596883455656496</v>
      </c>
      <c r="K71" s="1">
        <v>319.42153961356098</v>
      </c>
      <c r="L71" s="1">
        <v>424.66955081895298</v>
      </c>
      <c r="N71" s="1">
        <v>82.981314267951603</v>
      </c>
      <c r="O71" s="1">
        <v>168.229561085157</v>
      </c>
      <c r="P71" s="1">
        <v>144.85294008317601</v>
      </c>
      <c r="Q71" s="1">
        <v>77.089035992553207</v>
      </c>
      <c r="R71" s="1">
        <v>61.457136854050901</v>
      </c>
      <c r="S71" s="1">
        <v>63.106921770519797</v>
      </c>
      <c r="T71" s="1">
        <v>63.275818706647797</v>
      </c>
      <c r="U71" s="1">
        <v>60.832171802189997</v>
      </c>
      <c r="V71" s="1">
        <v>2127.18772779965</v>
      </c>
      <c r="W71" s="1">
        <v>373.78796573531201</v>
      </c>
      <c r="X71" s="1">
        <v>887.204378811472</v>
      </c>
      <c r="Y71" s="1">
        <v>70.829891627851495</v>
      </c>
      <c r="Z71" s="1">
        <v>495.64253302101002</v>
      </c>
      <c r="AA71" s="1">
        <v>64.361695408506307</v>
      </c>
      <c r="AB71" s="1">
        <v>82.594820361395605</v>
      </c>
      <c r="AC71" s="3">
        <v>71</v>
      </c>
      <c r="AD71" s="1">
        <f t="shared" si="4"/>
        <v>12640.317152098156</v>
      </c>
      <c r="AE71" s="1">
        <f t="shared" si="5"/>
        <v>140.27863761684503</v>
      </c>
      <c r="AF71" s="1"/>
      <c r="AG71" s="4">
        <v>57</v>
      </c>
      <c r="AH71" s="1">
        <f t="shared" si="2"/>
        <v>29618.944366761876</v>
      </c>
      <c r="AI71" s="1">
        <f t="shared" si="3"/>
        <v>328.70260401091389</v>
      </c>
    </row>
    <row r="72" spans="1:35" x14ac:dyDescent="0.25">
      <c r="A72" s="1">
        <v>447.69577957740103</v>
      </c>
      <c r="B72" s="2">
        <v>2264.5729344453298</v>
      </c>
      <c r="C72" s="2">
        <v>2515.07761794115</v>
      </c>
      <c r="D72" s="2">
        <v>1089.1631943247401</v>
      </c>
      <c r="E72" s="1">
        <v>60.646632465987999</v>
      </c>
      <c r="G72" s="1">
        <v>292.25951231620201</v>
      </c>
      <c r="H72" s="2">
        <v>328.34589449870202</v>
      </c>
      <c r="I72" s="2">
        <v>79.487321342396598</v>
      </c>
      <c r="J72" s="1">
        <v>60.364607454747301</v>
      </c>
      <c r="K72" s="1">
        <v>319.87441284423198</v>
      </c>
      <c r="L72" s="1">
        <v>435.462814249578</v>
      </c>
      <c r="N72" s="1">
        <v>61.791158100884097</v>
      </c>
      <c r="O72" s="1">
        <v>101.398105439525</v>
      </c>
      <c r="P72" s="1">
        <v>102.056776086589</v>
      </c>
      <c r="Q72" s="1">
        <v>125.79354761592499</v>
      </c>
      <c r="R72" s="1">
        <v>68.258740644132402</v>
      </c>
      <c r="S72" s="1">
        <v>66.620256622155395</v>
      </c>
      <c r="T72" s="1">
        <v>64.689416274063404</v>
      </c>
      <c r="U72" s="1">
        <v>60.584665378084203</v>
      </c>
      <c r="V72" s="1">
        <v>2089.7037029265798</v>
      </c>
      <c r="W72" s="1">
        <v>325.65365331717197</v>
      </c>
      <c r="X72" s="1">
        <v>822.07325727354896</v>
      </c>
      <c r="Y72" s="1">
        <v>61.155561926793297</v>
      </c>
      <c r="Z72" s="1">
        <v>357.72403183524</v>
      </c>
      <c r="AA72" s="1">
        <v>66.106883192857794</v>
      </c>
      <c r="AB72" s="1">
        <v>60.884410394687798</v>
      </c>
      <c r="AC72" s="3">
        <v>72</v>
      </c>
      <c r="AD72" s="1">
        <f t="shared" si="4"/>
        <v>12327.444888488701</v>
      </c>
      <c r="AE72" s="1">
        <f t="shared" si="5"/>
        <v>140.55044501846294</v>
      </c>
      <c r="AF72" s="1"/>
      <c r="AG72" s="4">
        <v>58</v>
      </c>
      <c r="AH72" s="1">
        <f t="shared" si="2"/>
        <v>28885.818286281126</v>
      </c>
      <c r="AI72" s="1">
        <f t="shared" si="3"/>
        <v>329.33950640902015</v>
      </c>
    </row>
    <row r="73" spans="1:35" x14ac:dyDescent="0.25">
      <c r="A73" s="1">
        <v>413.54566776693002</v>
      </c>
      <c r="B73" s="2">
        <v>2278.82269681035</v>
      </c>
      <c r="C73" s="2">
        <v>2535.3417021334699</v>
      </c>
      <c r="D73" s="2">
        <v>1096.76239560879</v>
      </c>
      <c r="E73" s="1">
        <v>69.047842355399993</v>
      </c>
      <c r="G73" s="1">
        <v>306.34118972859699</v>
      </c>
      <c r="H73" s="2">
        <v>248.03772053604001</v>
      </c>
      <c r="I73" s="2">
        <v>62.682132241278502</v>
      </c>
      <c r="J73" s="1">
        <v>95.548036501241498</v>
      </c>
      <c r="K73" s="1">
        <v>317.04624882958899</v>
      </c>
      <c r="L73" s="1">
        <v>458.49032262058398</v>
      </c>
      <c r="N73" s="1">
        <v>63.387242737982902</v>
      </c>
      <c r="O73" s="1">
        <v>124.19432837407599</v>
      </c>
      <c r="P73" s="1">
        <v>100.891215673029</v>
      </c>
      <c r="Q73" s="1">
        <v>209.51894004448999</v>
      </c>
      <c r="R73" s="1">
        <v>73.119662461422394</v>
      </c>
      <c r="S73" s="1">
        <v>61.9556747483715</v>
      </c>
      <c r="T73" s="1">
        <v>73.635287344950697</v>
      </c>
      <c r="U73" s="1">
        <v>62.499812936015701</v>
      </c>
      <c r="V73" s="1">
        <v>2086.5607881071801</v>
      </c>
      <c r="W73" s="1">
        <v>302.65989378634799</v>
      </c>
      <c r="X73" s="1">
        <v>772.18855528923302</v>
      </c>
      <c r="Y73" s="1">
        <v>76.133329418730099</v>
      </c>
      <c r="Z73" s="1">
        <v>269.78544554489201</v>
      </c>
      <c r="AA73" s="1">
        <v>60.516228934250101</v>
      </c>
      <c r="AB73" s="1">
        <v>66.724740161942904</v>
      </c>
      <c r="AC73" s="3">
        <v>73</v>
      </c>
      <c r="AD73" s="1">
        <f t="shared" si="4"/>
        <v>12285.437100695182</v>
      </c>
      <c r="AE73" s="1">
        <f t="shared" si="5"/>
        <v>140.84410255148421</v>
      </c>
      <c r="AF73" s="1"/>
      <c r="AG73" s="4">
        <v>59</v>
      </c>
      <c r="AH73" s="1">
        <f t="shared" si="2"/>
        <v>28787.385128738049</v>
      </c>
      <c r="AI73" s="1">
        <f t="shared" si="3"/>
        <v>330.02760829988085</v>
      </c>
    </row>
    <row r="74" spans="1:35" x14ac:dyDescent="0.25">
      <c r="A74" s="1">
        <v>349.69520584712302</v>
      </c>
      <c r="B74" s="2">
        <v>2296.7431839600099</v>
      </c>
      <c r="C74" s="2">
        <v>2517.8652961747198</v>
      </c>
      <c r="D74" s="2">
        <v>1110.819268104</v>
      </c>
      <c r="E74" s="1">
        <v>61.699824740067001</v>
      </c>
      <c r="G74" s="1">
        <v>357.50911237521302</v>
      </c>
      <c r="H74" s="2">
        <v>178.30258880643601</v>
      </c>
      <c r="I74" s="2">
        <v>63.179847048575198</v>
      </c>
      <c r="J74" s="1">
        <v>60.383648178478502</v>
      </c>
      <c r="K74" s="1">
        <v>330.33991087960601</v>
      </c>
      <c r="L74" s="1">
        <v>496.51379239586402</v>
      </c>
      <c r="N74" s="1">
        <v>128.91208417957901</v>
      </c>
      <c r="O74" s="1">
        <v>201.126060826843</v>
      </c>
      <c r="P74" s="1">
        <v>131.441509102042</v>
      </c>
      <c r="Q74" s="1">
        <v>300.58385129913501</v>
      </c>
      <c r="R74" s="1">
        <v>104.34327499486299</v>
      </c>
      <c r="S74" s="1">
        <v>60.473002882069302</v>
      </c>
      <c r="T74" s="1">
        <v>120.871977618635</v>
      </c>
      <c r="U74" s="1">
        <v>61.8366971278558</v>
      </c>
      <c r="V74" s="1">
        <v>1987.00527271288</v>
      </c>
      <c r="W74" s="1">
        <v>315.66633033165698</v>
      </c>
      <c r="X74" s="1">
        <v>731.605253817978</v>
      </c>
      <c r="Y74" s="1">
        <v>63.667847499140898</v>
      </c>
      <c r="Z74" s="1">
        <v>163.59856326114999</v>
      </c>
      <c r="AA74" s="1">
        <v>61.660202500925102</v>
      </c>
      <c r="AB74" s="1">
        <v>113.652271373414</v>
      </c>
      <c r="AC74" s="3">
        <v>74</v>
      </c>
      <c r="AD74" s="1">
        <f t="shared" si="4"/>
        <v>12369.495878038259</v>
      </c>
      <c r="AE74" s="1">
        <f t="shared" si="5"/>
        <v>138.34788538207002</v>
      </c>
      <c r="AF74" s="1"/>
      <c r="AG74" s="4">
        <v>60</v>
      </c>
      <c r="AH74" s="1">
        <f t="shared" si="2"/>
        <v>28984.352674702612</v>
      </c>
      <c r="AI74" s="1">
        <f t="shared" si="3"/>
        <v>324.17844197133167</v>
      </c>
    </row>
    <row r="75" spans="1:35" x14ac:dyDescent="0.25">
      <c r="A75" s="1">
        <v>294.31620976020002</v>
      </c>
      <c r="B75" s="2">
        <v>2316.5209632117799</v>
      </c>
      <c r="C75" s="2">
        <v>2498.9590319942499</v>
      </c>
      <c r="D75" s="2">
        <v>1133.1995854500501</v>
      </c>
      <c r="E75" s="1">
        <v>61.783141374779497</v>
      </c>
      <c r="G75" s="1">
        <v>519.79040275653995</v>
      </c>
      <c r="H75" s="2">
        <v>120.340449840351</v>
      </c>
      <c r="I75" s="2">
        <v>65.109331643829705</v>
      </c>
      <c r="J75" s="1">
        <v>61.363539218014601</v>
      </c>
      <c r="K75" s="1">
        <v>288.64785081827199</v>
      </c>
      <c r="L75" s="1">
        <v>453.28748189363102</v>
      </c>
      <c r="N75" s="1">
        <v>65.503472809811001</v>
      </c>
      <c r="O75" s="1">
        <v>141.828887981657</v>
      </c>
      <c r="P75" s="1">
        <v>67.143142314036893</v>
      </c>
      <c r="Q75" s="1">
        <v>266.31718048565102</v>
      </c>
      <c r="R75" s="1">
        <v>69.066204496081895</v>
      </c>
      <c r="S75" s="1">
        <v>70.708859857206406</v>
      </c>
      <c r="T75" s="1">
        <v>184.219830496687</v>
      </c>
      <c r="U75" s="1">
        <v>61.317530099077104</v>
      </c>
      <c r="V75" s="1">
        <v>1975.6136853523899</v>
      </c>
      <c r="W75" s="1">
        <v>352.38259321760501</v>
      </c>
      <c r="X75" s="1">
        <v>678.44218083922794</v>
      </c>
      <c r="Y75" s="1">
        <v>64.924268802986902</v>
      </c>
      <c r="Z75" s="1">
        <v>134.86354050021501</v>
      </c>
      <c r="AA75" s="1">
        <v>61.104347322997597</v>
      </c>
      <c r="AB75" s="1">
        <v>77.178679078682407</v>
      </c>
      <c r="AC75" s="3">
        <v>75</v>
      </c>
      <c r="AD75" s="1">
        <f t="shared" si="4"/>
        <v>12083.93239161601</v>
      </c>
      <c r="AE75" s="1">
        <f>STDEV(A75:E75,G75:L75,N75:AB75)/SQRT(26)</f>
        <v>139.32695071138571</v>
      </c>
      <c r="AF75" s="1"/>
      <c r="AG75" s="4">
        <v>61</v>
      </c>
      <c r="AH75" s="1">
        <f t="shared" si="2"/>
        <v>28315.216851942412</v>
      </c>
      <c r="AI75" s="1">
        <f t="shared" si="3"/>
        <v>326.47259971844278</v>
      </c>
    </row>
    <row r="76" spans="1:35" x14ac:dyDescent="0.25">
      <c r="A76" s="1">
        <v>251.454829937021</v>
      </c>
      <c r="B76" s="2">
        <v>2332.6259447357302</v>
      </c>
      <c r="C76" s="2">
        <v>2418.9467616736001</v>
      </c>
      <c r="D76" s="2">
        <v>1158.4724465864799</v>
      </c>
      <c r="E76" s="1">
        <v>62.271996135254099</v>
      </c>
      <c r="G76" s="1">
        <v>279.28285419363903</v>
      </c>
      <c r="H76" s="2">
        <v>112.438002642904</v>
      </c>
      <c r="I76" s="2">
        <v>60.817457762017</v>
      </c>
      <c r="J76" s="1">
        <v>118.946773674954</v>
      </c>
      <c r="K76" s="1">
        <v>230.538345253551</v>
      </c>
      <c r="L76" s="1">
        <v>418.27301384035297</v>
      </c>
      <c r="N76" s="1">
        <v>65.394678806537897</v>
      </c>
      <c r="O76" s="1">
        <v>131.85433112106901</v>
      </c>
      <c r="P76" s="1">
        <v>61.426623144733</v>
      </c>
      <c r="Q76" s="1">
        <v>256.51347850182998</v>
      </c>
      <c r="R76" s="1">
        <v>73.429967870657194</v>
      </c>
      <c r="S76" s="1">
        <v>60.170902339728698</v>
      </c>
      <c r="T76" s="1">
        <v>136.32350523399501</v>
      </c>
      <c r="U76" s="1">
        <v>74.133263088131102</v>
      </c>
      <c r="V76" s="1">
        <v>1959.52784041224</v>
      </c>
      <c r="W76" s="1">
        <v>530.48269437986505</v>
      </c>
      <c r="X76" s="1">
        <v>626.59819297447405</v>
      </c>
      <c r="Y76" s="1">
        <v>61.526793989919497</v>
      </c>
      <c r="Z76" s="1">
        <v>143.19015168259801</v>
      </c>
      <c r="AA76" s="1">
        <v>61.397881433110499</v>
      </c>
      <c r="AB76" s="1">
        <v>104.760403506147</v>
      </c>
      <c r="AC76" s="3">
        <v>76</v>
      </c>
      <c r="AD76" s="1">
        <f t="shared" si="4"/>
        <v>11790.799134920539</v>
      </c>
      <c r="AE76" s="1">
        <f>STDEV(A76:E76,G76:L76,N76:AB76)/SQRT(26)</f>
        <v>137.94264096084629</v>
      </c>
      <c r="AF76" s="1"/>
      <c r="AG76" s="4">
        <v>62</v>
      </c>
      <c r="AH76" s="1">
        <f t="shared" si="2"/>
        <v>27628.343451723194</v>
      </c>
      <c r="AI76" s="1">
        <f t="shared" si="3"/>
        <v>323.22886833146663</v>
      </c>
    </row>
    <row r="77" spans="1:35" x14ac:dyDescent="0.25">
      <c r="A77" s="1">
        <v>224.47552860546401</v>
      </c>
      <c r="B77" s="2">
        <v>2351.09658053571</v>
      </c>
      <c r="C77" s="2">
        <v>2334.2633626389202</v>
      </c>
      <c r="D77" s="2">
        <v>1190.13875689264</v>
      </c>
      <c r="E77" s="1">
        <v>60.4092766251255</v>
      </c>
      <c r="G77" s="1">
        <v>202.94475297876599</v>
      </c>
      <c r="H77" s="2">
        <v>149.855354187968</v>
      </c>
      <c r="I77" s="2">
        <v>61.928811736738801</v>
      </c>
      <c r="J77" s="1">
        <v>62.182239028581101</v>
      </c>
      <c r="K77" s="1">
        <v>162.56348436327201</v>
      </c>
      <c r="L77" s="1">
        <v>186.301779934416</v>
      </c>
      <c r="O77" s="1">
        <v>196.93357044815801</v>
      </c>
      <c r="P77" s="1">
        <v>105.12037037738899</v>
      </c>
      <c r="Q77" s="1">
        <v>193.47383041626401</v>
      </c>
      <c r="R77" s="1">
        <v>105.315238671519</v>
      </c>
      <c r="S77" s="1">
        <v>93.365712978852002</v>
      </c>
      <c r="T77" s="1">
        <v>174.375013052605</v>
      </c>
      <c r="U77" s="1">
        <v>66.884825091689507</v>
      </c>
      <c r="V77" s="1">
        <v>1954.55901793565</v>
      </c>
      <c r="W77" s="1">
        <v>568.01230782102402</v>
      </c>
      <c r="X77" s="1">
        <v>575.30864949741897</v>
      </c>
      <c r="Y77" s="1">
        <v>63.814973847031197</v>
      </c>
      <c r="Z77" s="1">
        <v>97.605188831870194</v>
      </c>
      <c r="AA77" s="1">
        <v>67.037930851267603</v>
      </c>
      <c r="AB77" s="1">
        <v>62.873676613859601</v>
      </c>
      <c r="AC77" s="3">
        <v>77</v>
      </c>
      <c r="AD77" s="1">
        <f>SUM(A77,B77,C77,D77,E77,G77,H77,I77,J77,K77,L77,O77,P77,Q77,R77,S77,T77,U77,V77,W77,X77,Y77,Z77,AA77,AB77)</f>
        <v>11310.840233962201</v>
      </c>
      <c r="AE77" s="1">
        <f>STDEV(A77:E77,G77:L77,O77:AB77)/SQRT(25)</f>
        <v>142.00882936656575</v>
      </c>
      <c r="AF77" s="1"/>
      <c r="AG77" s="4">
        <v>63</v>
      </c>
      <c r="AH77" s="1">
        <f t="shared" si="2"/>
        <v>26503.697937313973</v>
      </c>
      <c r="AI77" s="1">
        <f t="shared" si="3"/>
        <v>332.75681029088065</v>
      </c>
    </row>
    <row r="78" spans="1:35" x14ac:dyDescent="0.25">
      <c r="A78" s="1">
        <v>201.69082163827801</v>
      </c>
      <c r="B78" s="2">
        <v>2373.25441359459</v>
      </c>
      <c r="C78" s="2">
        <v>2299.3703103039102</v>
      </c>
      <c r="D78" s="2">
        <v>1197.2572881881499</v>
      </c>
      <c r="E78" s="1">
        <v>77.373307213394696</v>
      </c>
      <c r="G78" s="1">
        <v>138.50205689985799</v>
      </c>
      <c r="H78" s="2">
        <v>144.97174105071801</v>
      </c>
      <c r="I78" s="2">
        <v>62.505532793034</v>
      </c>
      <c r="J78" s="1">
        <v>60.352454376636601</v>
      </c>
      <c r="K78" s="1">
        <v>129.03074494549</v>
      </c>
      <c r="L78" s="1">
        <v>123.694945964689</v>
      </c>
      <c r="O78" s="1">
        <v>124.939840674203</v>
      </c>
      <c r="P78" s="1">
        <v>60.542965362889099</v>
      </c>
      <c r="Q78" s="1">
        <v>164.91687198795</v>
      </c>
      <c r="R78" s="1">
        <v>74.002249524442504</v>
      </c>
      <c r="S78" s="1">
        <v>68.674755537467405</v>
      </c>
      <c r="T78" s="1">
        <v>117.04057201933</v>
      </c>
      <c r="U78" s="1">
        <v>61.432945639067597</v>
      </c>
      <c r="V78" s="1">
        <v>1955.24782285537</v>
      </c>
      <c r="W78" s="1">
        <v>556.32375678504297</v>
      </c>
      <c r="X78" s="1">
        <v>520.06583835020695</v>
      </c>
      <c r="Y78" s="1">
        <v>64.437444951732104</v>
      </c>
      <c r="Z78" s="1">
        <v>69.680411848209204</v>
      </c>
      <c r="AA78" s="1">
        <v>68.873671821872406</v>
      </c>
      <c r="AB78" s="1">
        <v>71.781853629849607</v>
      </c>
      <c r="AC78" s="3">
        <v>78</v>
      </c>
      <c r="AD78" s="1">
        <f>SUM(A78,B78,C78,D78,E78,G78,H78,I78,J78,K78,L78,O78,P78,Q78,R78,S78,T78,U78,V78,W78,X78,Y78,Z78,AA78,AB78)</f>
        <v>10785.964617956381</v>
      </c>
      <c r="AE78" s="1">
        <f t="shared" ref="AE78:AE80" si="6">STDEV(A78:E78,G78:L78,O78:AB78)/SQRT(25)</f>
        <v>143.30473747682097</v>
      </c>
      <c r="AF78" s="1"/>
      <c r="AG78" s="4">
        <v>64</v>
      </c>
      <c r="AH78" s="1">
        <f t="shared" si="2"/>
        <v>25273.803031760453</v>
      </c>
      <c r="AI78" s="1">
        <f t="shared" si="3"/>
        <v>335.79339788280782</v>
      </c>
    </row>
    <row r="79" spans="1:35" x14ac:dyDescent="0.25">
      <c r="A79" s="1">
        <v>214.237593697101</v>
      </c>
      <c r="B79" s="2">
        <v>2400.27132408528</v>
      </c>
      <c r="C79" s="2">
        <v>2271.9069595445599</v>
      </c>
      <c r="D79" s="2">
        <v>1206.7000117461901</v>
      </c>
      <c r="E79" s="1">
        <v>60.386560024954797</v>
      </c>
      <c r="G79" s="1">
        <v>102.310682992449</v>
      </c>
      <c r="H79" s="2">
        <v>186.69815479094001</v>
      </c>
      <c r="I79" s="2">
        <v>61.215163653996903</v>
      </c>
      <c r="J79" s="1">
        <v>103.307791372247</v>
      </c>
      <c r="K79" s="1">
        <v>116.911621390966</v>
      </c>
      <c r="L79" s="1">
        <v>79.229968883894401</v>
      </c>
      <c r="O79" s="1">
        <v>125.040557955811</v>
      </c>
      <c r="P79" s="1">
        <v>64.577159345927896</v>
      </c>
      <c r="Q79" s="1">
        <v>169.02781997654799</v>
      </c>
      <c r="R79" s="1">
        <v>112.00315091894799</v>
      </c>
      <c r="S79" s="1">
        <v>63.8768811972406</v>
      </c>
      <c r="T79" s="1">
        <v>67.123821756686596</v>
      </c>
      <c r="U79" s="1">
        <v>60.866201182956601</v>
      </c>
      <c r="V79" s="1">
        <v>1960.85816099314</v>
      </c>
      <c r="W79" s="1">
        <v>539.71642337015805</v>
      </c>
      <c r="X79" s="1">
        <v>472.816946090378</v>
      </c>
      <c r="Y79" s="1">
        <v>60.881940765171102</v>
      </c>
      <c r="Z79" s="1">
        <v>73.626880967771498</v>
      </c>
      <c r="AA79" s="1">
        <v>90.9751646956191</v>
      </c>
      <c r="AB79" s="1">
        <v>137.60127699614301</v>
      </c>
      <c r="AC79" s="3">
        <v>79</v>
      </c>
      <c r="AD79" s="1">
        <f>SUM(A79,B79,C79,D79,E79,G79,H79,I79,J79,K79,L79,O79,P79,Q79,R79,S79,T79,U79,V79,W79,X79,Y79,Z79,AA79,AB79)</f>
        <v>10802.16821839508</v>
      </c>
      <c r="AE79" s="1">
        <f t="shared" si="6"/>
        <v>143.23705334847057</v>
      </c>
      <c r="AF79" s="1"/>
      <c r="AG79" s="4">
        <v>65</v>
      </c>
      <c r="AH79" s="1">
        <f t="shared" si="2"/>
        <v>25311.771504715693</v>
      </c>
      <c r="AI79" s="1">
        <f t="shared" si="3"/>
        <v>335.63479961284344</v>
      </c>
    </row>
    <row r="80" spans="1:35" x14ac:dyDescent="0.25">
      <c r="A80" s="1">
        <v>237.49414871424901</v>
      </c>
      <c r="B80" s="2">
        <v>2427.5006521671999</v>
      </c>
      <c r="C80" s="2">
        <v>2223.97196220247</v>
      </c>
      <c r="D80" s="2">
        <v>1223.97932788609</v>
      </c>
      <c r="E80" s="1">
        <v>61.378862587980102</v>
      </c>
      <c r="G80" s="1">
        <v>76.199895659820001</v>
      </c>
      <c r="H80" s="2">
        <v>197.57544630852601</v>
      </c>
      <c r="I80" s="2">
        <v>60.686568879005897</v>
      </c>
      <c r="J80" s="1">
        <v>65.329373690945005</v>
      </c>
      <c r="K80" s="1">
        <v>124.347260164205</v>
      </c>
      <c r="L80" s="1">
        <v>63.197432083675402</v>
      </c>
      <c r="O80" s="1">
        <v>82.112350845847104</v>
      </c>
      <c r="P80" s="1">
        <v>62.809504365479199</v>
      </c>
      <c r="Q80" s="1">
        <v>183.47874906423201</v>
      </c>
      <c r="R80" s="1">
        <v>94.583727192401795</v>
      </c>
      <c r="S80" s="1">
        <v>78.848344309130994</v>
      </c>
      <c r="T80" s="1">
        <v>92.380423927193803</v>
      </c>
      <c r="U80" s="1">
        <v>79.258683874889698</v>
      </c>
      <c r="V80" s="1">
        <v>1971.7372580168501</v>
      </c>
      <c r="W80" s="1">
        <v>543.14644361023602</v>
      </c>
      <c r="X80" s="1">
        <v>325.27647100992903</v>
      </c>
      <c r="Y80" s="1">
        <v>60.955012837470001</v>
      </c>
      <c r="Z80" s="1">
        <v>68.115873270763799</v>
      </c>
      <c r="AA80" s="1">
        <v>1394.27879013299</v>
      </c>
      <c r="AB80" s="1">
        <v>128.48167512202301</v>
      </c>
      <c r="AC80" s="3">
        <v>80</v>
      </c>
      <c r="AD80" s="1">
        <f>SUM(A80,B80,C80,D80,E80,G80,H80,I80,J80,K80,L80,O80,P80,Q80,R80,S80,T80,U80,V80,W80,X80,Y80,Z80,AA80,AB80)</f>
        <v>11927.124237923603</v>
      </c>
      <c r="AE80" s="1">
        <f>STDEV(A80:E80,G80:L80,O80:AB80)/SQRT(25)</f>
        <v>147.82237444488845</v>
      </c>
      <c r="AF80" s="1"/>
      <c r="AG80" s="4">
        <v>66</v>
      </c>
      <c r="AH80" s="1">
        <f t="shared" ref="AH80:AH143" si="7">AD80/52800*65.6*1886</f>
        <v>27947.782085505463</v>
      </c>
      <c r="AI80" s="1">
        <f t="shared" ref="AI80:AI144" si="8">AE80/52800*65.6*1886</f>
        <v>346.37917958561951</v>
      </c>
    </row>
    <row r="81" spans="1:35" x14ac:dyDescent="0.25">
      <c r="A81" s="1">
        <v>265.02750719953002</v>
      </c>
      <c r="B81" s="2">
        <v>2453.6598895158099</v>
      </c>
      <c r="C81" s="2">
        <v>2193.6842371876401</v>
      </c>
      <c r="D81" s="2">
        <v>1246.5338147683501</v>
      </c>
      <c r="E81" s="1">
        <v>61.138735945978397</v>
      </c>
      <c r="G81" s="1">
        <v>61.420861431661102</v>
      </c>
      <c r="H81" s="2">
        <v>186.49280178840101</v>
      </c>
      <c r="I81" s="2">
        <v>100.53011485298801</v>
      </c>
      <c r="J81" s="1">
        <v>67.251976244056493</v>
      </c>
      <c r="K81" s="1">
        <v>68.098842531339201</v>
      </c>
      <c r="L81" s="1">
        <v>64.249086050201399</v>
      </c>
      <c r="O81" s="1">
        <v>61.931559336616701</v>
      </c>
      <c r="P81" s="1">
        <v>69.093926383700605</v>
      </c>
      <c r="Q81" s="1">
        <v>112.46789302546</v>
      </c>
      <c r="R81" s="1">
        <v>86.045949953898798</v>
      </c>
      <c r="S81" s="1">
        <v>75.159481351014307</v>
      </c>
      <c r="T81" s="1">
        <v>73.815492163054998</v>
      </c>
      <c r="U81" s="1">
        <v>89.630828477210898</v>
      </c>
      <c r="V81" s="1">
        <v>1997.5136168764</v>
      </c>
      <c r="W81" s="1">
        <v>564.96349497907499</v>
      </c>
      <c r="X81" s="1">
        <v>262.75351748710602</v>
      </c>
      <c r="Y81" s="1">
        <v>69.797092810845697</v>
      </c>
      <c r="Z81" s="1">
        <v>73.833218552558705</v>
      </c>
      <c r="AA81" s="1">
        <v>1381.0189581130201</v>
      </c>
      <c r="AB81" s="1">
        <v>148.03827150047101</v>
      </c>
      <c r="AC81" s="3">
        <v>81</v>
      </c>
      <c r="AD81" s="1">
        <f>SUM(A81,B81,C81,D81,E81,G81,H81,I81,J81,K81,L81,O81,P81,Q81,R81,S81,T81,U81,V81,W81,X81,Y81,Z81,AA81,AB81)</f>
        <v>11834.151168526387</v>
      </c>
      <c r="AE81" s="1">
        <f>STDEV(A81:E81,G81:L81,O81:AB81)/SQRT(25)</f>
        <v>148.80698900972908</v>
      </c>
      <c r="AF81" s="1"/>
      <c r="AG81" s="4">
        <v>67</v>
      </c>
      <c r="AH81" s="1">
        <f t="shared" si="7"/>
        <v>27729.926462347612</v>
      </c>
      <c r="AI81" s="1">
        <f t="shared" si="8"/>
        <v>348.68634036867604</v>
      </c>
    </row>
    <row r="82" spans="1:35" x14ac:dyDescent="0.25">
      <c r="A82" s="1">
        <v>286.25040342253698</v>
      </c>
      <c r="B82" s="2">
        <v>2489.3684196162999</v>
      </c>
      <c r="C82" s="2">
        <v>2168.71963068587</v>
      </c>
      <c r="D82" s="2">
        <v>1277.4981610325401</v>
      </c>
      <c r="E82" s="1">
        <v>61.608418900960203</v>
      </c>
      <c r="G82" s="1">
        <v>61.858483554152699</v>
      </c>
      <c r="H82" s="2">
        <v>174.07023059940201</v>
      </c>
      <c r="I82" s="2">
        <v>65.189500108404303</v>
      </c>
      <c r="K82" s="1">
        <v>64.534641347360903</v>
      </c>
      <c r="L82" s="1">
        <v>71.021422879135201</v>
      </c>
      <c r="O82" s="1">
        <v>105.623923518556</v>
      </c>
      <c r="P82" s="1">
        <v>69.406404722065901</v>
      </c>
      <c r="Q82" s="1">
        <v>69.733571085790203</v>
      </c>
      <c r="R82" s="1">
        <v>123.838444773528</v>
      </c>
      <c r="S82" s="1">
        <v>62.535577170924199</v>
      </c>
      <c r="T82" s="1">
        <v>94.942264578226897</v>
      </c>
      <c r="U82" s="1">
        <v>63.7912161372195</v>
      </c>
      <c r="V82" s="1">
        <v>2015.2036081103399</v>
      </c>
      <c r="X82" s="1">
        <v>233.418862252363</v>
      </c>
      <c r="Y82" s="1">
        <v>64.029845432665795</v>
      </c>
      <c r="Z82" s="1">
        <v>130.275663486019</v>
      </c>
      <c r="AA82" s="1">
        <v>1358.5667704451901</v>
      </c>
      <c r="AB82" s="1">
        <v>128.67671607458701</v>
      </c>
      <c r="AC82" s="3">
        <v>82</v>
      </c>
      <c r="AD82" s="1">
        <f t="shared" ref="AD82:AD89" si="9">SUM(A82,B82,C82,D82,E82,G82,H82,I82,K82,L82,O82,P82,Q82,R82,S82,T82,U82,V82,X82,Y82,Z82,AA82,AB82)</f>
        <v>11240.162179934141</v>
      </c>
      <c r="AE82" s="1">
        <f>STDEV(A82:E82,G82:I82,K82:L82,O82:V82,X82:AB82)/SQRT(23)</f>
        <v>161.66471819903526</v>
      </c>
      <c r="AF82" s="1"/>
      <c r="AG82" s="4">
        <v>68</v>
      </c>
      <c r="AH82" s="1">
        <f t="shared" si="7"/>
        <v>26338.084264411737</v>
      </c>
      <c r="AI82" s="1">
        <f t="shared" si="8"/>
        <v>378.81472725632119</v>
      </c>
    </row>
    <row r="83" spans="1:35" x14ac:dyDescent="0.25">
      <c r="A83" s="1">
        <v>315.24678043158201</v>
      </c>
      <c r="B83" s="2">
        <v>2570.8582939818498</v>
      </c>
      <c r="C83" s="2">
        <v>2143.2745253170801</v>
      </c>
      <c r="D83" s="2">
        <v>1284.0645818635701</v>
      </c>
      <c r="E83" s="1">
        <v>60.330952719845399</v>
      </c>
      <c r="G83" s="1">
        <v>66.139558077687695</v>
      </c>
      <c r="H83" s="2">
        <v>172.51761905118701</v>
      </c>
      <c r="I83" s="2">
        <v>62.7571132106996</v>
      </c>
      <c r="K83" s="1">
        <v>70.973702771450505</v>
      </c>
      <c r="L83" s="1">
        <v>63.0060972726735</v>
      </c>
      <c r="O83" s="1">
        <v>62.123826676114497</v>
      </c>
      <c r="P83" s="1">
        <v>125.617672407228</v>
      </c>
      <c r="Q83" s="1">
        <v>96.116024337988904</v>
      </c>
      <c r="R83" s="1">
        <v>68.461994228695104</v>
      </c>
      <c r="S83" s="1">
        <v>62.6802330910362</v>
      </c>
      <c r="T83" s="1">
        <v>86.179572126262499</v>
      </c>
      <c r="U83" s="1">
        <v>66.232914443818899</v>
      </c>
      <c r="V83" s="1">
        <v>2035.8412175440801</v>
      </c>
      <c r="X83" s="1">
        <v>237.033037562218</v>
      </c>
      <c r="Y83" s="1">
        <v>63.885587670136204</v>
      </c>
      <c r="Z83" s="1">
        <v>75.847842614002801</v>
      </c>
      <c r="AA83" s="1">
        <v>1344.8968034505599</v>
      </c>
      <c r="AB83" s="1">
        <v>86.158005087694093</v>
      </c>
      <c r="AC83" s="3">
        <v>83</v>
      </c>
      <c r="AD83" s="1">
        <f t="shared" si="9"/>
        <v>11220.243955937463</v>
      </c>
      <c r="AE83" s="1">
        <f>STDEV(A83:E83,G83:I83,K83:L83,O83:V83,X83:AB83)/SQRT(23)</f>
        <v>163.96978564496604</v>
      </c>
      <c r="AF83" s="1"/>
      <c r="AG83" s="4">
        <v>69</v>
      </c>
      <c r="AH83" s="1">
        <f t="shared" si="7"/>
        <v>26291.411640509705</v>
      </c>
      <c r="AI83" s="1">
        <f t="shared" si="8"/>
        <v>384.21598923583764</v>
      </c>
    </row>
    <row r="84" spans="1:35" x14ac:dyDescent="0.25">
      <c r="A84" s="1">
        <v>320.89129271801499</v>
      </c>
      <c r="B84" s="2">
        <v>2577.0149295247902</v>
      </c>
      <c r="C84" s="2">
        <v>2119.4442240836402</v>
      </c>
      <c r="D84" s="2">
        <v>1274.6528094763701</v>
      </c>
      <c r="E84" s="1">
        <v>69.715300364518399</v>
      </c>
      <c r="G84" s="1">
        <v>79.231081007394494</v>
      </c>
      <c r="H84" s="2">
        <v>153.88620716897799</v>
      </c>
      <c r="I84" s="2">
        <v>69.492486643021806</v>
      </c>
      <c r="K84" s="1">
        <v>90.260497071809795</v>
      </c>
      <c r="L84" s="1">
        <v>62.405650429861502</v>
      </c>
      <c r="O84" s="1">
        <v>75.307390500406797</v>
      </c>
      <c r="P84" s="1">
        <v>140.679572203617</v>
      </c>
      <c r="Q84" s="1">
        <v>113.33941791584</v>
      </c>
      <c r="R84" s="1">
        <v>75.848402619225595</v>
      </c>
      <c r="S84" s="1">
        <v>61.111838784755399</v>
      </c>
      <c r="T84" s="1">
        <v>67.184471036846205</v>
      </c>
      <c r="U84" s="1">
        <v>61.059967967355</v>
      </c>
      <c r="V84" s="1">
        <v>2060.0797377353301</v>
      </c>
      <c r="X84" s="1">
        <v>188.49969273867401</v>
      </c>
      <c r="Y84" s="1">
        <v>70.745548985317797</v>
      </c>
      <c r="Z84" s="1">
        <v>69.939187856702802</v>
      </c>
      <c r="AA84" s="1">
        <v>1340.8737359152001</v>
      </c>
      <c r="AB84" s="1">
        <v>87.243154797349007</v>
      </c>
      <c r="AC84" s="3">
        <v>84</v>
      </c>
      <c r="AD84" s="1">
        <f t="shared" si="9"/>
        <v>11228.906597545018</v>
      </c>
      <c r="AE84" s="1">
        <f>STDEV(A84:E84,G84:I84,K84:L84,O84:V84,X84:AB84)/SQRT(23)</f>
        <v>163.830726846223</v>
      </c>
      <c r="AF84" s="1"/>
      <c r="AG84" s="4">
        <v>70</v>
      </c>
      <c r="AH84" s="1">
        <f t="shared" si="7"/>
        <v>26311.71004732624</v>
      </c>
      <c r="AI84" s="1">
        <f t="shared" si="8"/>
        <v>383.89014497306181</v>
      </c>
    </row>
    <row r="85" spans="1:35" x14ac:dyDescent="0.25">
      <c r="A85" s="1">
        <v>288.70495901007098</v>
      </c>
      <c r="B85" s="2">
        <v>2586.5928587605099</v>
      </c>
      <c r="C85" s="2">
        <v>2100.1492899968698</v>
      </c>
      <c r="D85" s="2">
        <v>1268.9756524751999</v>
      </c>
      <c r="E85" s="1">
        <v>62.4531935166209</v>
      </c>
      <c r="G85" s="1">
        <v>60.576505732650098</v>
      </c>
      <c r="H85" s="2">
        <v>133.87988786375001</v>
      </c>
      <c r="I85" s="2">
        <v>120.791337875507</v>
      </c>
      <c r="K85" s="1">
        <v>63.453210889541197</v>
      </c>
      <c r="L85" s="1">
        <v>108.040599853027</v>
      </c>
      <c r="O85" s="1">
        <v>147.99657664153699</v>
      </c>
      <c r="P85" s="1">
        <v>92.9677387802043</v>
      </c>
      <c r="Q85" s="1">
        <v>96.602337662056698</v>
      </c>
      <c r="R85" s="1">
        <v>73.134777729919193</v>
      </c>
      <c r="S85" s="1">
        <v>63.523769955868801</v>
      </c>
      <c r="T85" s="1">
        <v>61.385270418441799</v>
      </c>
      <c r="U85" s="1">
        <v>60.820591541018203</v>
      </c>
      <c r="V85" s="1">
        <v>2103.7132059047799</v>
      </c>
      <c r="X85" s="1">
        <v>125.41770521554</v>
      </c>
      <c r="Y85" s="1">
        <v>63.435637455072801</v>
      </c>
      <c r="Z85" s="1">
        <v>85.111340410822905</v>
      </c>
      <c r="AA85" s="1">
        <v>1280.34137199968</v>
      </c>
      <c r="AB85" s="1">
        <v>129.352062172968</v>
      </c>
      <c r="AC85" s="3">
        <v>85</v>
      </c>
      <c r="AD85" s="1">
        <f t="shared" si="9"/>
        <v>11177.419881861655</v>
      </c>
      <c r="AE85" s="1">
        <f>STDEV(A85:E85,G85:I85,K85:L85,O85:V85,X85:AB85)/SQRT(23)</f>
        <v>163.84655384700935</v>
      </c>
      <c r="AF85" s="1"/>
      <c r="AG85" s="4">
        <v>71</v>
      </c>
      <c r="AH85" s="1">
        <f t="shared" si="7"/>
        <v>26191.065751055579</v>
      </c>
      <c r="AI85" s="1">
        <f t="shared" si="8"/>
        <v>383.92723099314679</v>
      </c>
    </row>
    <row r="86" spans="1:35" x14ac:dyDescent="0.25">
      <c r="A86" s="1">
        <v>216.43479353444599</v>
      </c>
      <c r="B86" s="2">
        <v>2584.1814190537302</v>
      </c>
      <c r="C86" s="2">
        <v>2080.4798352550902</v>
      </c>
      <c r="D86" s="2">
        <v>1155.7221583437099</v>
      </c>
      <c r="E86" s="1">
        <v>64.806171930149105</v>
      </c>
      <c r="G86" s="1">
        <v>63.555908357678099</v>
      </c>
      <c r="H86" s="2">
        <v>129.33730718663301</v>
      </c>
      <c r="I86" s="2">
        <v>183.29646250434499</v>
      </c>
      <c r="K86" s="1">
        <v>62.629572126937497</v>
      </c>
      <c r="L86" s="1">
        <v>69.027996866572394</v>
      </c>
      <c r="O86" s="1">
        <v>235.54864441855401</v>
      </c>
      <c r="P86" s="1">
        <v>125.134874819565</v>
      </c>
      <c r="Q86" s="1">
        <v>151.15377687124399</v>
      </c>
      <c r="R86" s="1">
        <v>100.713466896268</v>
      </c>
      <c r="S86" s="1">
        <v>61.265098523042298</v>
      </c>
      <c r="T86" s="1">
        <v>62.198641946341802</v>
      </c>
      <c r="U86" s="1">
        <v>68.293476131435895</v>
      </c>
      <c r="V86" s="1">
        <v>2118.5291020708401</v>
      </c>
      <c r="X86" s="1">
        <v>77.268242155856498</v>
      </c>
      <c r="Y86" s="1">
        <v>64.350573237949504</v>
      </c>
      <c r="Z86" s="1">
        <v>66.636471801726501</v>
      </c>
      <c r="AA86" s="1">
        <v>1030.79834261005</v>
      </c>
      <c r="AB86" s="1">
        <v>147.94824420781799</v>
      </c>
      <c r="AC86" s="3">
        <v>86</v>
      </c>
      <c r="AD86" s="1">
        <f t="shared" si="9"/>
        <v>10919.310580849982</v>
      </c>
      <c r="AE86" s="1">
        <f>STDEV(A86:E86,G86:I86,K86:L86,O86:V86,X86:AB86)/SQRT(23)</f>
        <v>160.13691265260067</v>
      </c>
      <c r="AF86" s="1"/>
      <c r="AG86" s="4">
        <v>72</v>
      </c>
      <c r="AH86" s="1">
        <f t="shared" si="7"/>
        <v>25586.260908327444</v>
      </c>
      <c r="AI86" s="1">
        <f t="shared" si="8"/>
        <v>375.23475478106053</v>
      </c>
    </row>
    <row r="87" spans="1:35" x14ac:dyDescent="0.25">
      <c r="A87" s="1">
        <v>130.03753467382199</v>
      </c>
      <c r="B87" s="2">
        <v>2585.8937272796302</v>
      </c>
      <c r="C87" s="2">
        <v>2064.6005834375701</v>
      </c>
      <c r="D87" s="2">
        <v>673.90369248672698</v>
      </c>
      <c r="E87" s="1">
        <v>62.894197278266802</v>
      </c>
      <c r="G87" s="1">
        <v>64.957601437310601</v>
      </c>
      <c r="H87" s="2">
        <v>78.547190529504903</v>
      </c>
      <c r="I87" s="2">
        <v>266.653912376042</v>
      </c>
      <c r="K87" s="1">
        <v>62.239481927454001</v>
      </c>
      <c r="L87" s="1">
        <v>65.082647086344394</v>
      </c>
      <c r="O87" s="1">
        <v>219.78907485289699</v>
      </c>
      <c r="P87" s="1">
        <v>168.61202826492999</v>
      </c>
      <c r="Q87" s="1">
        <v>77.743049994287304</v>
      </c>
      <c r="R87" s="1">
        <v>72.353140699863701</v>
      </c>
      <c r="S87" s="1">
        <v>60.745390121127002</v>
      </c>
      <c r="T87" s="1">
        <v>120.411440384682</v>
      </c>
      <c r="U87" s="1">
        <v>65.510111895596097</v>
      </c>
      <c r="V87" s="1">
        <v>2135.86214893945</v>
      </c>
      <c r="X87" s="1">
        <v>74.332374537215003</v>
      </c>
      <c r="Y87" s="1">
        <v>62.5090380475893</v>
      </c>
      <c r="Z87" s="1">
        <v>98.505235728583699</v>
      </c>
      <c r="AA87" s="1">
        <v>911.46087160129298</v>
      </c>
      <c r="AB87" s="1">
        <v>132.331667276254</v>
      </c>
      <c r="AC87" s="3">
        <v>87</v>
      </c>
      <c r="AD87" s="1">
        <f t="shared" si="9"/>
        <v>10254.976140856439</v>
      </c>
      <c r="AE87" s="1">
        <f>STDEV(A87:E87,G87:I87,K87:L87,O87:V87,X87:AB87)/SQRT(23)</f>
        <v>157.05716206987438</v>
      </c>
      <c r="AF87" s="1"/>
      <c r="AG87" s="4">
        <v>73</v>
      </c>
      <c r="AH87" s="1">
        <f t="shared" si="7"/>
        <v>24029.584395995909</v>
      </c>
      <c r="AI87" s="1">
        <f t="shared" si="8"/>
        <v>368.01824588530621</v>
      </c>
    </row>
    <row r="88" spans="1:35" x14ac:dyDescent="0.25">
      <c r="A88" s="1">
        <v>72.309627392781195</v>
      </c>
      <c r="B88" s="2">
        <v>2584.9797416013898</v>
      </c>
      <c r="C88" s="2">
        <v>2052.8441591201999</v>
      </c>
      <c r="D88" s="2">
        <v>263.970181172803</v>
      </c>
      <c r="E88" s="1">
        <v>62.974287357630899</v>
      </c>
      <c r="G88" s="1">
        <v>60.764704951485797</v>
      </c>
      <c r="H88" s="2">
        <v>113.208167244273</v>
      </c>
      <c r="I88" s="2">
        <v>253.23243328835801</v>
      </c>
      <c r="K88" s="1">
        <v>61.871842268746903</v>
      </c>
      <c r="L88" s="1">
        <v>63.403010815548299</v>
      </c>
      <c r="O88" s="1">
        <v>262.516174688729</v>
      </c>
      <c r="P88" s="1">
        <v>156.18658480583201</v>
      </c>
      <c r="Q88" s="1">
        <v>63.961015507150897</v>
      </c>
      <c r="R88" s="1">
        <v>61.480720817712601</v>
      </c>
      <c r="S88" s="1">
        <v>67.122574978253994</v>
      </c>
      <c r="T88" s="1">
        <v>66.236618499484393</v>
      </c>
      <c r="U88" s="1">
        <v>67.765867349451298</v>
      </c>
      <c r="V88" s="1">
        <v>2142.56881108384</v>
      </c>
      <c r="X88" s="1">
        <v>74.877332958211596</v>
      </c>
      <c r="Y88" s="1">
        <v>64.738933580363593</v>
      </c>
      <c r="Z88" s="1">
        <v>93.277955097591501</v>
      </c>
      <c r="AA88" s="1">
        <v>878.12509816808301</v>
      </c>
      <c r="AB88" s="1">
        <v>79.764544962161196</v>
      </c>
      <c r="AC88" s="3">
        <v>88</v>
      </c>
      <c r="AD88" s="1">
        <f t="shared" si="9"/>
        <v>9668.1803877100829</v>
      </c>
      <c r="AE88" s="1">
        <f>STDEV(A88:E88,G88:I88,K88:L88,O88:V88,X88:AB88)/SQRT(23)</f>
        <v>157.17870401289716</v>
      </c>
      <c r="AF88" s="1"/>
      <c r="AG88" s="4">
        <v>74</v>
      </c>
      <c r="AH88" s="1">
        <f t="shared" si="7"/>
        <v>22654.597474547572</v>
      </c>
      <c r="AI88" s="1">
        <f t="shared" si="8"/>
        <v>368.30304443943288</v>
      </c>
    </row>
    <row r="89" spans="1:35" x14ac:dyDescent="0.25">
      <c r="A89" s="1">
        <v>69.919124485538404</v>
      </c>
      <c r="B89" s="2">
        <v>2586.1501197837301</v>
      </c>
      <c r="C89" s="2">
        <v>2045.2864405499399</v>
      </c>
      <c r="D89" s="2">
        <v>270.86501779512099</v>
      </c>
      <c r="E89" s="1">
        <v>61.082860948239798</v>
      </c>
      <c r="G89" s="1">
        <v>65.387795110296906</v>
      </c>
      <c r="H89" s="2">
        <v>184.71592901489899</v>
      </c>
      <c r="I89" s="2">
        <v>271.503636394377</v>
      </c>
      <c r="K89" s="1">
        <v>65.080920498270203</v>
      </c>
      <c r="L89" s="1">
        <v>66.210643420185306</v>
      </c>
      <c r="O89" s="1">
        <v>180.34638593328901</v>
      </c>
      <c r="P89" s="1">
        <v>185.42695352406801</v>
      </c>
      <c r="Q89" s="1">
        <v>64.534885885360097</v>
      </c>
      <c r="R89" s="1">
        <v>63.518037472362501</v>
      </c>
      <c r="S89" s="1">
        <v>66.038803544458602</v>
      </c>
      <c r="T89" s="1">
        <v>91.001953822545801</v>
      </c>
      <c r="U89" s="1">
        <v>70.468780333114196</v>
      </c>
      <c r="V89" s="1">
        <v>2153.21553397663</v>
      </c>
      <c r="X89" s="1">
        <v>121.78851078194199</v>
      </c>
      <c r="Y89" s="1">
        <v>64.518665544868298</v>
      </c>
      <c r="Z89" s="1">
        <v>73.491255937431603</v>
      </c>
      <c r="AA89" s="1">
        <v>856.809668628395</v>
      </c>
      <c r="AB89" s="1">
        <v>117.551889649104</v>
      </c>
      <c r="AC89" s="3">
        <v>89</v>
      </c>
      <c r="AD89" s="1">
        <f t="shared" si="9"/>
        <v>9794.9138130341689</v>
      </c>
      <c r="AE89" s="1">
        <f>STDEV(A89:E89,G89:I89,K89:L89,O89:V89,X89:AB89)/SQRT(23)</f>
        <v>156.56993366657943</v>
      </c>
      <c r="AF89" s="1"/>
      <c r="AG89" s="4">
        <v>75</v>
      </c>
      <c r="AH89" s="1">
        <f t="shared" si="7"/>
        <v>22951.560772929701</v>
      </c>
      <c r="AI89" s="1">
        <f t="shared" si="8"/>
        <v>366.87656638490665</v>
      </c>
    </row>
    <row r="90" spans="1:35" x14ac:dyDescent="0.25">
      <c r="A90" s="1">
        <v>62.210113287020597</v>
      </c>
      <c r="B90" s="2">
        <v>2588.3652145289602</v>
      </c>
      <c r="C90" s="2">
        <v>2027.5284556951101</v>
      </c>
      <c r="D90" s="2">
        <v>256.64701417546098</v>
      </c>
      <c r="E90" s="1">
        <v>60.576697431675797</v>
      </c>
      <c r="G90" s="1">
        <v>59.9378745662843</v>
      </c>
      <c r="H90" s="2">
        <v>235.67091139922599</v>
      </c>
      <c r="I90" s="2">
        <v>201.401044404098</v>
      </c>
      <c r="K90" s="1">
        <v>63.670396408224697</v>
      </c>
      <c r="L90" s="1">
        <v>63.509770201828402</v>
      </c>
      <c r="O90" s="1">
        <v>111.44307431999501</v>
      </c>
      <c r="P90" s="1">
        <v>118.30534838177</v>
      </c>
      <c r="Q90" s="1">
        <v>64.459788923692201</v>
      </c>
      <c r="R90" s="1">
        <v>61.3598132477238</v>
      </c>
      <c r="T90" s="1">
        <v>66.531220839471899</v>
      </c>
      <c r="U90" s="1">
        <v>75.3371342309933</v>
      </c>
      <c r="V90" s="1">
        <v>2171.9143111041599</v>
      </c>
      <c r="X90" s="1">
        <v>165.15954149644301</v>
      </c>
      <c r="Y90" s="1">
        <v>63.8035583733812</v>
      </c>
      <c r="Z90" s="1">
        <v>129.44006160712999</v>
      </c>
      <c r="AA90" s="1">
        <v>954.68078078496603</v>
      </c>
      <c r="AB90" s="1">
        <v>126.538126953861</v>
      </c>
      <c r="AC90" s="3">
        <v>90</v>
      </c>
      <c r="AD90" s="1">
        <f>SUM(A90,B90,C90,D90,E90,G90,H90,I90,K90,L90,O90,P90,Q90,R90,T90,U90,V90,X90,Y90,Z90,AA90,AB90)</f>
        <v>9728.4902523614746</v>
      </c>
      <c r="AE90" s="1">
        <f>STDEV(A90:E90,G90:I90,K90:L90,O90:R90,T90:V90,X90:AB90)/SQRT(22)</f>
        <v>164.00624606205733</v>
      </c>
      <c r="AF90" s="1"/>
      <c r="AG90" s="4">
        <v>76</v>
      </c>
      <c r="AH90" s="1">
        <f t="shared" si="7"/>
        <v>22795.916280427373</v>
      </c>
      <c r="AI90" s="1">
        <f t="shared" si="8"/>
        <v>384.30142372711043</v>
      </c>
    </row>
    <row r="91" spans="1:35" x14ac:dyDescent="0.25">
      <c r="A91" s="1">
        <v>87.594435066953594</v>
      </c>
      <c r="B91" s="2">
        <v>2593.5853548663899</v>
      </c>
      <c r="C91" s="2">
        <v>2014.35670360935</v>
      </c>
      <c r="D91" s="2">
        <v>208.49801122515501</v>
      </c>
      <c r="E91" s="1">
        <v>64.497321417435899</v>
      </c>
      <c r="G91" s="1">
        <v>80.418259495381704</v>
      </c>
      <c r="H91" s="2">
        <v>176.10602122229</v>
      </c>
      <c r="I91" s="2">
        <v>129.30108908777399</v>
      </c>
      <c r="K91" s="1">
        <v>61.003048507550702</v>
      </c>
      <c r="L91" s="1">
        <v>63.547806964052</v>
      </c>
      <c r="O91" s="1">
        <v>131.83393825601999</v>
      </c>
      <c r="P91" s="1">
        <v>98.903850793446097</v>
      </c>
      <c r="Q91" s="1">
        <v>66.608766292661201</v>
      </c>
      <c r="R91" s="1">
        <v>68.010081322778007</v>
      </c>
      <c r="T91" s="1">
        <v>104.48937099281</v>
      </c>
      <c r="U91" s="1">
        <v>67.145283787008907</v>
      </c>
      <c r="V91" s="1">
        <v>2237.9573869068099</v>
      </c>
      <c r="X91" s="1">
        <v>166.06078464101901</v>
      </c>
      <c r="Y91" s="1">
        <v>64.354711780135005</v>
      </c>
      <c r="Z91" s="1">
        <v>143.386501399384</v>
      </c>
      <c r="AA91" s="1">
        <v>925.43007265762299</v>
      </c>
      <c r="AB91" s="1">
        <v>66.2473123047114</v>
      </c>
      <c r="AC91" s="3">
        <v>91</v>
      </c>
      <c r="AD91" s="1">
        <f>SUM(A91,B91,C91,D91,E91,G91,H91,I91,K91,L91,O91,P91,Q91,R91,T91,U91,V91,X91,Y91,Z91,AA91,AB91)</f>
        <v>9619.3361125967403</v>
      </c>
      <c r="AE91" s="1">
        <f>STDEV(A91:E91,G91:I91,K91:L91,O91:R91,T91:V91,X91:AB91)/SQRT(22)</f>
        <v>165.5947489033783</v>
      </c>
      <c r="AF91" s="1"/>
      <c r="AG91" s="4">
        <v>77</v>
      </c>
      <c r="AH91" s="1">
        <f t="shared" si="7"/>
        <v>22540.144977050164</v>
      </c>
      <c r="AI91" s="1">
        <f t="shared" si="8"/>
        <v>388.02362283947366</v>
      </c>
    </row>
    <row r="92" spans="1:35" x14ac:dyDescent="0.25">
      <c r="A92" s="1">
        <v>160.77658396905099</v>
      </c>
      <c r="B92" s="2">
        <v>2601.2068150621799</v>
      </c>
      <c r="C92" s="2">
        <v>2004.48148633446</v>
      </c>
      <c r="D92" s="2">
        <v>180.319911256262</v>
      </c>
      <c r="E92" s="1">
        <v>63.670820440767201</v>
      </c>
      <c r="G92" s="1">
        <v>60.728428258931501</v>
      </c>
      <c r="H92" s="2">
        <v>128.461164043053</v>
      </c>
      <c r="I92" s="2">
        <v>70.366344441348801</v>
      </c>
      <c r="K92" s="1">
        <v>60.878909105806699</v>
      </c>
      <c r="L92" s="1">
        <v>64.789988187431405</v>
      </c>
      <c r="O92" s="1">
        <v>66.669429323046998</v>
      </c>
      <c r="P92" s="1">
        <v>85.3122665673353</v>
      </c>
      <c r="Q92" s="1">
        <v>64.456252963410805</v>
      </c>
      <c r="R92" s="1">
        <v>70.771541484122807</v>
      </c>
      <c r="V92" s="1">
        <v>1699.9906072573699</v>
      </c>
      <c r="X92" s="1">
        <v>223.06690428830001</v>
      </c>
      <c r="Y92" s="1">
        <v>61.448164586078498</v>
      </c>
      <c r="Z92" s="1">
        <v>109.64968811670199</v>
      </c>
      <c r="AA92" s="1">
        <v>906.09883838047995</v>
      </c>
      <c r="AB92" s="1">
        <v>61.120096728657103</v>
      </c>
      <c r="AC92" s="3">
        <v>92</v>
      </c>
      <c r="AD92" s="1">
        <f t="shared" ref="AD92:AD103" si="10">SUM(A92,B92,C92,D92,E92,G92,H92,I92,K92,L92,O92,P92,Q92,R92,V92,X92,Y92,Z92,AA92,AB92)</f>
        <v>8744.2642407947951</v>
      </c>
      <c r="AE92" s="1">
        <f>STDEV(A92:E92,G92:I92,K92:L92,O92:R92,V92,X92:AB92)/SQRT(20)</f>
        <v>169.03551376383626</v>
      </c>
      <c r="AF92" s="1"/>
      <c r="AG92" s="4">
        <v>78</v>
      </c>
      <c r="AH92" s="1">
        <f t="shared" si="7"/>
        <v>20489.66596011207</v>
      </c>
      <c r="AI92" s="1">
        <f t="shared" si="8"/>
        <v>396.08606476673941</v>
      </c>
    </row>
    <row r="93" spans="1:35" x14ac:dyDescent="0.25">
      <c r="A93" s="1">
        <v>82.4870755545235</v>
      </c>
      <c r="B93" s="2">
        <v>2606.4928071290901</v>
      </c>
      <c r="C93" s="2">
        <v>1998.60992430756</v>
      </c>
      <c r="D93" s="2">
        <v>188.69021934786599</v>
      </c>
      <c r="E93" s="1">
        <v>61.829714853351199</v>
      </c>
      <c r="G93" s="1">
        <v>60.606729901814099</v>
      </c>
      <c r="H93" s="2">
        <v>119.100863151951</v>
      </c>
      <c r="I93" s="2">
        <v>70.123913344467894</v>
      </c>
      <c r="K93" s="1">
        <v>61.154663914202096</v>
      </c>
      <c r="L93" s="1">
        <v>61.152434732690097</v>
      </c>
      <c r="O93" s="1">
        <v>61.726355852057097</v>
      </c>
      <c r="P93" s="1">
        <v>64.672098847633407</v>
      </c>
      <c r="Q93" s="1">
        <v>88.428532025896899</v>
      </c>
      <c r="R93" s="1">
        <v>97.116918861276304</v>
      </c>
      <c r="V93" s="1">
        <v>509.874618199981</v>
      </c>
      <c r="X93" s="1">
        <v>167.346662355398</v>
      </c>
      <c r="Y93" s="1">
        <v>61.174499933348898</v>
      </c>
      <c r="Z93" s="1">
        <v>77.861860137133206</v>
      </c>
      <c r="AA93" s="1">
        <v>895.27443280201805</v>
      </c>
      <c r="AB93" s="1">
        <v>72.691487057455703</v>
      </c>
      <c r="AC93" s="3">
        <v>93</v>
      </c>
      <c r="AD93" s="1">
        <f t="shared" si="10"/>
        <v>7406.4158123097159</v>
      </c>
      <c r="AE93" s="1">
        <f t="shared" ref="AE93:AE104" si="11">STDEV(A93:E93,G93:I93,K93:L93,O93:R93,V93,X93:AB93)/SQRT(20)</f>
        <v>156.0348209205228</v>
      </c>
      <c r="AF93" s="1"/>
      <c r="AG93" s="4">
        <v>79</v>
      </c>
      <c r="AH93" s="1">
        <f t="shared" si="7"/>
        <v>17354.803306141243</v>
      </c>
      <c r="AI93" s="1">
        <f t="shared" si="8"/>
        <v>365.62268371213167</v>
      </c>
    </row>
    <row r="94" spans="1:35" x14ac:dyDescent="0.25">
      <c r="A94" s="1">
        <v>63.142824076578002</v>
      </c>
      <c r="B94" s="2">
        <v>2617.3775842656601</v>
      </c>
      <c r="C94" s="2">
        <v>1996.6627667969699</v>
      </c>
      <c r="D94" s="2">
        <v>174.922415735058</v>
      </c>
      <c r="E94" s="1">
        <v>62.030714096279098</v>
      </c>
      <c r="G94" s="1">
        <v>63.727293030911802</v>
      </c>
      <c r="H94" s="2">
        <v>63.9824990967833</v>
      </c>
      <c r="I94" s="2">
        <v>60.548359375616997</v>
      </c>
      <c r="K94" s="1">
        <v>61.0251307067048</v>
      </c>
      <c r="L94" s="1">
        <v>61.183128079663398</v>
      </c>
      <c r="O94" s="1">
        <v>69.675715892218406</v>
      </c>
      <c r="P94" s="1">
        <v>107.938054079864</v>
      </c>
      <c r="Q94" s="1">
        <v>166.908761300885</v>
      </c>
      <c r="R94" s="1">
        <v>68.870689107968602</v>
      </c>
      <c r="V94" s="1">
        <v>386.95346947001701</v>
      </c>
      <c r="X94" s="1">
        <v>169.70513811137701</v>
      </c>
      <c r="Y94" s="1">
        <v>62.871915397148797</v>
      </c>
      <c r="Z94" s="1">
        <v>131.40613772461899</v>
      </c>
      <c r="AA94" s="1">
        <v>895.90662489299905</v>
      </c>
      <c r="AB94" s="1">
        <v>60.858099386710002</v>
      </c>
      <c r="AC94" s="3">
        <v>94</v>
      </c>
      <c r="AD94" s="1">
        <f t="shared" si="10"/>
        <v>7345.6973206240318</v>
      </c>
      <c r="AE94" s="1">
        <f t="shared" si="11"/>
        <v>156.03894599731052</v>
      </c>
      <c r="AF94" s="1"/>
      <c r="AG94" s="4">
        <v>80</v>
      </c>
      <c r="AH94" s="1">
        <f t="shared" si="7"/>
        <v>17212.527000441631</v>
      </c>
      <c r="AI94" s="1">
        <f t="shared" si="8"/>
        <v>365.63234964206157</v>
      </c>
    </row>
    <row r="95" spans="1:35" x14ac:dyDescent="0.25">
      <c r="A95" s="1">
        <v>61.220183618111299</v>
      </c>
      <c r="B95" s="2">
        <v>2567.7887833591899</v>
      </c>
      <c r="C95" s="2">
        <v>1999.6021357106799</v>
      </c>
      <c r="D95" s="2">
        <v>126.499511139745</v>
      </c>
      <c r="E95" s="1">
        <v>62.667818361277703</v>
      </c>
      <c r="G95" s="1">
        <v>60.689693009191402</v>
      </c>
      <c r="H95" s="2">
        <v>60.968012783181202</v>
      </c>
      <c r="I95" s="2">
        <v>63.2512682754803</v>
      </c>
      <c r="K95" s="1">
        <v>62.677813956617499</v>
      </c>
      <c r="L95" s="1">
        <v>61.598487970569899</v>
      </c>
      <c r="O95" s="1">
        <v>127.062071630221</v>
      </c>
      <c r="P95" s="1">
        <v>81.617036742348205</v>
      </c>
      <c r="Q95" s="1">
        <v>96.566211088733198</v>
      </c>
      <c r="R95" s="1">
        <v>60.908451973812198</v>
      </c>
      <c r="V95" s="1">
        <v>395.73008194021401</v>
      </c>
      <c r="X95" s="1">
        <v>99.4411628724461</v>
      </c>
      <c r="Y95" s="1">
        <v>60.9967083152738</v>
      </c>
      <c r="Z95" s="1">
        <v>180.20766490825699</v>
      </c>
      <c r="AA95" s="1">
        <v>908.22259966813101</v>
      </c>
      <c r="AB95" s="1">
        <v>64.927962176120303</v>
      </c>
      <c r="AC95" s="3">
        <v>95</v>
      </c>
      <c r="AD95" s="1">
        <f t="shared" si="10"/>
        <v>7202.6436594996039</v>
      </c>
      <c r="AE95" s="1">
        <f t="shared" si="11"/>
        <v>154.82125980797139</v>
      </c>
      <c r="AF95" s="1"/>
      <c r="AG95" s="4">
        <v>81</v>
      </c>
      <c r="AH95" s="1">
        <f t="shared" si="7"/>
        <v>16877.321927711098</v>
      </c>
      <c r="AI95" s="1">
        <f t="shared" si="8"/>
        <v>362.77905260336951</v>
      </c>
    </row>
    <row r="96" spans="1:35" x14ac:dyDescent="0.25">
      <c r="A96" s="1">
        <v>61.022092836698803</v>
      </c>
      <c r="B96" s="2">
        <v>2553.4547594360602</v>
      </c>
      <c r="C96" s="2">
        <v>2007.50155152864</v>
      </c>
      <c r="D96" s="2">
        <v>67.030810383913405</v>
      </c>
      <c r="E96" s="1">
        <v>60.645463949978101</v>
      </c>
      <c r="G96" s="1">
        <v>62.327306530880101</v>
      </c>
      <c r="H96" s="2">
        <v>61.676951515226499</v>
      </c>
      <c r="I96" s="2">
        <v>60.804722912835402</v>
      </c>
      <c r="K96" s="1">
        <v>60.709206783637299</v>
      </c>
      <c r="L96" s="1">
        <v>61.357961156767502</v>
      </c>
      <c r="O96" s="1">
        <v>67.517034358073701</v>
      </c>
      <c r="P96" s="1">
        <v>61.279081007402503</v>
      </c>
      <c r="Q96" s="1">
        <v>66.087998465108896</v>
      </c>
      <c r="R96" s="1">
        <v>68.761401403257295</v>
      </c>
      <c r="V96" s="1">
        <v>408.29730096405001</v>
      </c>
      <c r="X96" s="1">
        <v>65.331617771595603</v>
      </c>
      <c r="Y96" s="1">
        <v>60.678109547301801</v>
      </c>
      <c r="Z96" s="1">
        <v>97.195908561513605</v>
      </c>
      <c r="AA96" s="1">
        <v>892.69446981466206</v>
      </c>
      <c r="AB96" s="1">
        <v>81.8813858679585</v>
      </c>
      <c r="AC96" s="3">
        <v>96</v>
      </c>
      <c r="AD96" s="1">
        <f t="shared" si="10"/>
        <v>6926.2551347955605</v>
      </c>
      <c r="AE96" s="1">
        <f t="shared" si="11"/>
        <v>155.49069550892187</v>
      </c>
      <c r="AF96" s="1"/>
      <c r="AG96" s="4">
        <v>82</v>
      </c>
      <c r="AH96" s="1">
        <f t="shared" si="7"/>
        <v>16229.68498646065</v>
      </c>
      <c r="AI96" s="1">
        <f t="shared" si="8"/>
        <v>364.34768245220886</v>
      </c>
    </row>
    <row r="97" spans="1:35" x14ac:dyDescent="0.25">
      <c r="A97" s="1">
        <v>66.0476555780822</v>
      </c>
      <c r="B97" s="2">
        <v>2515.4789561217499</v>
      </c>
      <c r="C97" s="2">
        <v>2011.4432482791501</v>
      </c>
      <c r="D97" s="2">
        <v>61.988943900294899</v>
      </c>
      <c r="E97" s="1">
        <v>61.402133429381998</v>
      </c>
      <c r="G97" s="1">
        <v>60.791424482219703</v>
      </c>
      <c r="H97" s="2">
        <v>61.301044743100498</v>
      </c>
      <c r="I97" s="2">
        <v>63.596039698290099</v>
      </c>
      <c r="K97" s="1">
        <v>61.678964575273497</v>
      </c>
      <c r="L97" s="1">
        <v>60.560626742956899</v>
      </c>
      <c r="O97" s="1">
        <v>112.996410108433</v>
      </c>
      <c r="P97" s="1">
        <v>60.328125783525699</v>
      </c>
      <c r="Q97" s="1">
        <v>88.922453379354494</v>
      </c>
      <c r="R97" s="1">
        <v>77.810817590577599</v>
      </c>
      <c r="V97" s="1">
        <v>359.35774193239303</v>
      </c>
      <c r="X97" s="1">
        <v>64.022101906510002</v>
      </c>
      <c r="Y97" s="1">
        <v>71.401540587222001</v>
      </c>
      <c r="Z97" s="1">
        <v>69.138034947980401</v>
      </c>
      <c r="AA97" s="1">
        <v>882.86190446737498</v>
      </c>
      <c r="AB97" s="1">
        <v>61.021199421779698</v>
      </c>
      <c r="AC97" s="3">
        <v>97</v>
      </c>
      <c r="AD97" s="1">
        <f t="shared" si="10"/>
        <v>6872.1493676756518</v>
      </c>
      <c r="AE97" s="1">
        <f t="shared" si="11"/>
        <v>153.89516735756183</v>
      </c>
      <c r="AF97" s="1"/>
      <c r="AG97" s="4">
        <v>83</v>
      </c>
      <c r="AH97" s="1">
        <f t="shared" si="7"/>
        <v>16102.903697117799</v>
      </c>
      <c r="AI97" s="1">
        <f t="shared" si="8"/>
        <v>360.60902154820684</v>
      </c>
    </row>
    <row r="98" spans="1:35" x14ac:dyDescent="0.25">
      <c r="A98" s="1">
        <v>60.917944395325797</v>
      </c>
      <c r="B98" s="2">
        <v>1380.8893621601101</v>
      </c>
      <c r="C98" s="2">
        <v>2015.7580009747801</v>
      </c>
      <c r="D98" s="2">
        <v>61.797430480704698</v>
      </c>
      <c r="E98" s="1">
        <v>60.6346639738804</v>
      </c>
      <c r="G98" s="1">
        <v>60.582178044445897</v>
      </c>
      <c r="H98" s="2">
        <v>60.432894549081901</v>
      </c>
      <c r="I98" s="2">
        <v>92.039464568932701</v>
      </c>
      <c r="K98" s="1">
        <v>61.263608510039298</v>
      </c>
      <c r="L98" s="1">
        <v>95.365508870968796</v>
      </c>
      <c r="O98" s="1">
        <v>60.934096039052903</v>
      </c>
      <c r="P98" s="1">
        <v>72.181049319166505</v>
      </c>
      <c r="Q98" s="1">
        <v>169.97760524547499</v>
      </c>
      <c r="R98" s="1">
        <v>60.3682549574239</v>
      </c>
      <c r="V98" s="1">
        <v>333.579765031862</v>
      </c>
      <c r="X98" s="1">
        <v>60.819720910153698</v>
      </c>
      <c r="Y98" s="1">
        <v>65.943268886892497</v>
      </c>
      <c r="Z98" s="1">
        <v>72.7272685475819</v>
      </c>
      <c r="AA98" s="1">
        <v>878.22368545969903</v>
      </c>
      <c r="AB98" s="1">
        <v>79.0208066123202</v>
      </c>
      <c r="AC98" s="3">
        <v>98</v>
      </c>
      <c r="AD98" s="1">
        <f t="shared" si="10"/>
        <v>5803.4565775378987</v>
      </c>
      <c r="AE98" s="1">
        <f t="shared" si="11"/>
        <v>117.75947167161921</v>
      </c>
      <c r="AF98" s="1"/>
      <c r="AG98" s="4">
        <v>84</v>
      </c>
      <c r="AH98" s="1">
        <f t="shared" si="7"/>
        <v>13598.729797415015</v>
      </c>
      <c r="AI98" s="1">
        <f t="shared" si="8"/>
        <v>275.93542140847353</v>
      </c>
    </row>
    <row r="99" spans="1:35" x14ac:dyDescent="0.25">
      <c r="A99" s="1">
        <v>65.723865186507297</v>
      </c>
      <c r="B99" s="2">
        <v>1379.35820829713</v>
      </c>
      <c r="C99" s="2">
        <v>1893.52310443129</v>
      </c>
      <c r="D99" s="2">
        <v>62.360335520920202</v>
      </c>
      <c r="E99" s="1">
        <v>60.601289452081303</v>
      </c>
      <c r="G99" s="1">
        <v>60.685105806916503</v>
      </c>
      <c r="H99" s="2">
        <v>64.8489573453178</v>
      </c>
      <c r="I99" s="2">
        <v>177.78583393380401</v>
      </c>
      <c r="K99" s="1">
        <v>60.643455587314001</v>
      </c>
      <c r="L99" s="1">
        <v>70.533916726215196</v>
      </c>
      <c r="O99" s="1">
        <v>60.144415267756997</v>
      </c>
      <c r="P99" s="1">
        <v>60.424673707273797</v>
      </c>
      <c r="Q99" s="1">
        <v>163.71115008707099</v>
      </c>
      <c r="R99" s="1">
        <v>72.226174465689496</v>
      </c>
      <c r="V99" s="1">
        <v>250.35508832984499</v>
      </c>
      <c r="X99" s="1">
        <v>61.200320162659096</v>
      </c>
      <c r="Y99" s="1">
        <v>62.926779990450797</v>
      </c>
      <c r="Z99" s="1">
        <v>82.664500088967301</v>
      </c>
      <c r="AA99" s="1">
        <v>885.60262772340104</v>
      </c>
      <c r="AB99" s="1">
        <v>75.4807246704855</v>
      </c>
      <c r="AC99" s="3">
        <v>99</v>
      </c>
      <c r="AD99" s="1">
        <f t="shared" si="10"/>
        <v>5670.8005267810977</v>
      </c>
      <c r="AE99" s="1">
        <f t="shared" si="11"/>
        <v>112.93549075014624</v>
      </c>
      <c r="AF99" s="1"/>
      <c r="AG99" s="4">
        <v>85</v>
      </c>
      <c r="AH99" s="1">
        <f t="shared" si="7"/>
        <v>13287.888531329549</v>
      </c>
      <c r="AI99" s="1">
        <f t="shared" si="8"/>
        <v>264.63181084078201</v>
      </c>
    </row>
    <row r="100" spans="1:35" x14ac:dyDescent="0.25">
      <c r="A100" s="1">
        <v>60.891879109862501</v>
      </c>
      <c r="B100" s="2">
        <v>1235.67446521641</v>
      </c>
      <c r="C100" s="2">
        <v>1805.9715891753001</v>
      </c>
      <c r="D100" s="2">
        <v>61.4735353187736</v>
      </c>
      <c r="E100" s="1">
        <v>61.8023824540902</v>
      </c>
      <c r="G100" s="1">
        <v>60.207200082655604</v>
      </c>
      <c r="H100" s="2">
        <v>61.432069452262802</v>
      </c>
      <c r="I100" s="2">
        <v>158.93658750511301</v>
      </c>
      <c r="K100" s="1">
        <v>60.725350926825698</v>
      </c>
      <c r="L100" s="1">
        <v>61.447634716858303</v>
      </c>
      <c r="O100" s="1">
        <v>88.481523868203993</v>
      </c>
      <c r="P100" s="1">
        <v>60.112633009015198</v>
      </c>
      <c r="Q100" s="1">
        <v>194.80858234203299</v>
      </c>
      <c r="R100" s="1">
        <v>60.286880594529102</v>
      </c>
      <c r="V100" s="1">
        <v>167.09516236087501</v>
      </c>
      <c r="X100" s="1">
        <v>64.108904717732401</v>
      </c>
      <c r="Y100" s="1">
        <v>67.1169751079414</v>
      </c>
      <c r="Z100" s="1">
        <v>63.824492829904997</v>
      </c>
      <c r="AA100" s="1">
        <v>895.24441360154003</v>
      </c>
      <c r="AB100" s="1">
        <v>64.026319877525907</v>
      </c>
      <c r="AC100" s="3">
        <v>100</v>
      </c>
      <c r="AD100" s="1">
        <f t="shared" si="10"/>
        <v>5353.6685822674517</v>
      </c>
      <c r="AE100" s="1">
        <f t="shared" si="11"/>
        <v>106.44944569542359</v>
      </c>
      <c r="AF100" s="1"/>
      <c r="AG100" s="4">
        <v>86</v>
      </c>
      <c r="AH100" s="1">
        <f t="shared" si="7"/>
        <v>12544.781114921603</v>
      </c>
      <c r="AI100" s="1">
        <f t="shared" si="8"/>
        <v>249.43363144982797</v>
      </c>
    </row>
    <row r="101" spans="1:35" x14ac:dyDescent="0.25">
      <c r="A101" s="1">
        <v>62.695211629322401</v>
      </c>
      <c r="B101" s="2">
        <v>408.33818124717601</v>
      </c>
      <c r="C101" s="2">
        <v>250.05512914440999</v>
      </c>
      <c r="D101" s="2">
        <v>61.938047800616701</v>
      </c>
      <c r="E101" s="1">
        <v>64.988628794789605</v>
      </c>
      <c r="G101" s="1">
        <v>74.142754485519504</v>
      </c>
      <c r="H101" s="2">
        <v>76.0050445989</v>
      </c>
      <c r="I101" s="2">
        <v>159.91974708048599</v>
      </c>
      <c r="K101" s="1">
        <v>64.264439777987107</v>
      </c>
      <c r="L101" s="1">
        <v>62.711656112976897</v>
      </c>
      <c r="O101" s="1">
        <v>60.162594382117703</v>
      </c>
      <c r="P101" s="1">
        <v>76.974092432565996</v>
      </c>
      <c r="Q101" s="1">
        <v>154.18951748278599</v>
      </c>
      <c r="R101" s="1">
        <v>74.494681844416405</v>
      </c>
      <c r="V101" s="1">
        <v>93.752327317757803</v>
      </c>
      <c r="X101" s="1">
        <v>60.944985382091701</v>
      </c>
      <c r="Y101" s="1">
        <v>62.7133468397858</v>
      </c>
      <c r="Z101" s="1">
        <v>87.112249099438202</v>
      </c>
      <c r="AA101" s="1">
        <v>891.90699538253205</v>
      </c>
      <c r="AB101" s="1">
        <v>67.2258210841253</v>
      </c>
      <c r="AC101" s="3">
        <v>101</v>
      </c>
      <c r="AD101" s="1">
        <f t="shared" si="10"/>
        <v>2914.5354519198017</v>
      </c>
      <c r="AE101" s="1">
        <f t="shared" si="11"/>
        <v>43.660000584590627</v>
      </c>
      <c r="AF101" s="1"/>
      <c r="AG101" s="4">
        <v>87</v>
      </c>
      <c r="AH101" s="1">
        <f t="shared" si="7"/>
        <v>6829.3747986409262</v>
      </c>
      <c r="AI101" s="1">
        <f t="shared" si="8"/>
        <v>102.30464258194104</v>
      </c>
    </row>
    <row r="102" spans="1:35" x14ac:dyDescent="0.25">
      <c r="A102" s="1">
        <v>60.558757908335799</v>
      </c>
      <c r="B102" s="2">
        <v>117.79557733425401</v>
      </c>
      <c r="C102" s="2">
        <v>210.59176657215099</v>
      </c>
      <c r="D102" s="2">
        <v>61.876472855171102</v>
      </c>
      <c r="E102" s="1">
        <v>62.083574403949697</v>
      </c>
      <c r="G102" s="1">
        <v>65.668963163675997</v>
      </c>
      <c r="H102" s="2">
        <v>145.17812707988699</v>
      </c>
      <c r="I102" s="2">
        <v>99.227350985849199</v>
      </c>
      <c r="K102" s="1">
        <v>60.8924875989482</v>
      </c>
      <c r="L102" s="1">
        <v>68.761027889145694</v>
      </c>
      <c r="O102" s="1">
        <v>59.933794329195102</v>
      </c>
      <c r="P102" s="1">
        <v>60.259242399999799</v>
      </c>
      <c r="Q102" s="1">
        <v>86.341983561704794</v>
      </c>
      <c r="R102" s="1">
        <v>64.002723770833299</v>
      </c>
      <c r="V102" s="1">
        <v>66.166011080606793</v>
      </c>
      <c r="X102" s="1">
        <v>62.990044608536799</v>
      </c>
      <c r="Y102" s="1">
        <v>61.652467057345298</v>
      </c>
      <c r="Z102" s="1">
        <v>99.158189042812495</v>
      </c>
      <c r="AA102" s="1">
        <v>894.578239573102</v>
      </c>
      <c r="AB102" s="1">
        <v>101.452203885068</v>
      </c>
      <c r="AC102" s="3">
        <v>102</v>
      </c>
      <c r="AD102" s="1">
        <f t="shared" si="10"/>
        <v>2509.1690051005717</v>
      </c>
      <c r="AE102" s="1">
        <f t="shared" si="11"/>
        <v>41.35106974332114</v>
      </c>
      <c r="AF102" s="1"/>
      <c r="AG102" s="4">
        <v>88</v>
      </c>
      <c r="AH102" s="1">
        <f t="shared" si="7"/>
        <v>5879.5152269214177</v>
      </c>
      <c r="AI102" s="1">
        <f t="shared" si="8"/>
        <v>96.894327847637882</v>
      </c>
    </row>
    <row r="103" spans="1:35" x14ac:dyDescent="0.25">
      <c r="A103" s="1">
        <v>60.550201867665102</v>
      </c>
      <c r="B103" s="2">
        <v>74.165870197102194</v>
      </c>
      <c r="C103" s="2">
        <v>179.51923316318201</v>
      </c>
      <c r="D103" s="2">
        <v>66.887467635712994</v>
      </c>
      <c r="E103" s="1">
        <v>61.100987218087703</v>
      </c>
      <c r="G103" s="1">
        <v>66.981115754415796</v>
      </c>
      <c r="H103" s="2">
        <v>95.230568046803398</v>
      </c>
      <c r="I103" s="2">
        <v>63.820048376700903</v>
      </c>
      <c r="K103" s="1">
        <v>61.520800707572597</v>
      </c>
      <c r="L103" s="1">
        <v>65.630287862579394</v>
      </c>
      <c r="O103" s="1">
        <v>106.92170541791</v>
      </c>
      <c r="P103" s="1">
        <v>60.404256213767503</v>
      </c>
      <c r="Q103" s="1">
        <v>62.765330169696902</v>
      </c>
      <c r="R103" s="1">
        <v>91.9869674105434</v>
      </c>
      <c r="V103" s="1">
        <v>61.455303846333798</v>
      </c>
      <c r="X103" s="1">
        <v>63.101933851237099</v>
      </c>
      <c r="Y103" s="1">
        <v>61.938628983481301</v>
      </c>
      <c r="Z103" s="1">
        <v>65.222867093442005</v>
      </c>
      <c r="AA103" s="1">
        <v>908.39443543914297</v>
      </c>
      <c r="AB103" s="1">
        <v>60.630507184759097</v>
      </c>
      <c r="AC103" s="3">
        <v>103</v>
      </c>
      <c r="AD103" s="1">
        <f t="shared" si="10"/>
        <v>2338.2285164401364</v>
      </c>
      <c r="AE103" s="1">
        <f>STDEV(A103:E103,G103:I103,K103:L103,O103:R103,V103,X103:AB103)/SQRT(20)</f>
        <v>42.119620165371245</v>
      </c>
      <c r="AF103" s="1"/>
      <c r="AG103" s="4">
        <v>89</v>
      </c>
      <c r="AH103" s="1">
        <f t="shared" si="7"/>
        <v>5478.965401886363</v>
      </c>
      <c r="AI103" s="1">
        <f t="shared" si="8"/>
        <v>98.695204512348383</v>
      </c>
    </row>
    <row r="104" spans="1:35" x14ac:dyDescent="0.25">
      <c r="A104" s="1">
        <v>63.050593318819999</v>
      </c>
      <c r="B104" s="2">
        <v>62.153121290904402</v>
      </c>
      <c r="C104" s="2">
        <v>184.26596377570399</v>
      </c>
      <c r="D104" s="2">
        <v>72.059364577412396</v>
      </c>
      <c r="E104" s="1">
        <v>61.009418157858597</v>
      </c>
      <c r="G104" s="1">
        <v>63.605954554005201</v>
      </c>
      <c r="H104" s="2">
        <v>104.47071952122199</v>
      </c>
      <c r="I104" s="2">
        <v>64.344862190157798</v>
      </c>
      <c r="K104" s="1">
        <v>60.810806307708503</v>
      </c>
      <c r="O104" s="1">
        <v>61.6255555237151</v>
      </c>
      <c r="P104" s="1">
        <v>68.869455047997704</v>
      </c>
      <c r="Q104" s="1">
        <v>69.965986688790096</v>
      </c>
      <c r="R104" s="1">
        <v>62.600379457806604</v>
      </c>
      <c r="V104" s="1">
        <v>61.157678141434197</v>
      </c>
      <c r="X104" s="1">
        <v>60.725897837895097</v>
      </c>
      <c r="Y104" s="1">
        <v>60.896688293502201</v>
      </c>
      <c r="Z104" s="1">
        <v>79.180559775163204</v>
      </c>
      <c r="AA104" s="1">
        <v>933.63636683049799</v>
      </c>
      <c r="AB104" s="1">
        <v>65.454020420570401</v>
      </c>
      <c r="AC104" s="3">
        <v>104</v>
      </c>
      <c r="AD104" s="1">
        <f>SUM(A104,B104,C104,D104,E104,G104,H104,I104,K104,O104,P104,Q104,R104,V104,X104,Y104,Z104,AA104,AB104)</f>
        <v>2259.8833917111651</v>
      </c>
      <c r="AE104" s="1">
        <f>STDEV(A104:E104,G104:I104,K104,O104:R104,V104,X104:AB104)/SQRT(19)</f>
        <v>45.737411637926606</v>
      </c>
      <c r="AF104" s="1"/>
      <c r="AG104" s="4">
        <v>90</v>
      </c>
      <c r="AH104" s="1">
        <f t="shared" si="7"/>
        <v>5295.3861559835623</v>
      </c>
      <c r="AI104" s="1">
        <f t="shared" si="8"/>
        <v>107.17245734285795</v>
      </c>
    </row>
    <row r="105" spans="1:35" x14ac:dyDescent="0.25">
      <c r="A105" s="1">
        <v>64.557324483817297</v>
      </c>
      <c r="B105" s="2">
        <v>67.190115961960203</v>
      </c>
      <c r="C105" s="2">
        <v>212.597811155111</v>
      </c>
      <c r="D105" s="2">
        <v>60.626472113583901</v>
      </c>
      <c r="E105" s="1">
        <v>60.804239481236202</v>
      </c>
      <c r="G105" s="1">
        <v>64.998132439747707</v>
      </c>
      <c r="H105" s="2">
        <v>75.3748896179697</v>
      </c>
      <c r="I105" s="2">
        <v>70.052237047266104</v>
      </c>
      <c r="K105" s="1">
        <v>60.989138516161198</v>
      </c>
      <c r="O105" s="1">
        <v>77.381681517049003</v>
      </c>
      <c r="P105" s="1">
        <v>60.465640273564802</v>
      </c>
      <c r="Q105" s="1">
        <v>61.562200270559501</v>
      </c>
      <c r="R105" s="1">
        <v>68.363954405099904</v>
      </c>
      <c r="V105" s="1">
        <v>60.8604740559447</v>
      </c>
      <c r="X105" s="1">
        <v>62.036400912004403</v>
      </c>
      <c r="Y105" s="1">
        <v>61.011966809024798</v>
      </c>
      <c r="Z105" s="1">
        <v>60.623159451568903</v>
      </c>
      <c r="AA105" s="1">
        <v>990.34698551286203</v>
      </c>
      <c r="AB105" s="1">
        <v>69.229265081844204</v>
      </c>
      <c r="AC105" s="3">
        <v>105</v>
      </c>
      <c r="AD105" s="1">
        <f>SUM(A105,B105,C105,D105,E105,G105,H105,I105,K105,O105,P105,Q105,R105,V105,X105,Y105,Z105,AA105,AB105)</f>
        <v>2309.0720891063756</v>
      </c>
      <c r="AE105" s="1">
        <f>STDEV(A105:E105,G105:I105,K105,O105:R105,V105,X105:AB105)/SQRT(19)</f>
        <v>48.900232209270875</v>
      </c>
      <c r="AF105" s="1"/>
      <c r="AG105" s="4">
        <v>91</v>
      </c>
      <c r="AH105" s="1">
        <f t="shared" si="7"/>
        <v>5410.6457079466536</v>
      </c>
      <c r="AI105" s="1">
        <f t="shared" si="8"/>
        <v>114.58361684285089</v>
      </c>
    </row>
    <row r="106" spans="1:35" x14ac:dyDescent="0.25">
      <c r="A106" s="1">
        <v>60.575420758453603</v>
      </c>
      <c r="B106" s="2">
        <v>82.115400344623694</v>
      </c>
      <c r="C106" s="2">
        <v>189.949466215233</v>
      </c>
      <c r="D106" s="2">
        <v>60.9536937240687</v>
      </c>
      <c r="E106" s="1">
        <v>69.306462205965701</v>
      </c>
      <c r="G106" s="1">
        <v>60.304257837336301</v>
      </c>
      <c r="H106" s="2">
        <v>61.108059244274699</v>
      </c>
      <c r="I106" s="2">
        <v>63.9209910725776</v>
      </c>
      <c r="K106" s="1">
        <v>60.690379584624303</v>
      </c>
      <c r="O106" s="1">
        <v>157.90587459634901</v>
      </c>
      <c r="P106" s="1">
        <v>60.2510839389982</v>
      </c>
      <c r="Q106" s="1">
        <v>82.073527857447303</v>
      </c>
      <c r="R106" s="1">
        <v>62.243560105294002</v>
      </c>
      <c r="V106" s="1">
        <v>61.125685319026097</v>
      </c>
      <c r="X106" s="1">
        <v>61.514687730772401</v>
      </c>
      <c r="Y106" s="1">
        <v>60.750121335382303</v>
      </c>
      <c r="Z106" s="1">
        <v>73.151948406955</v>
      </c>
      <c r="AA106" s="1">
        <v>1004.13645550184</v>
      </c>
      <c r="AB106" s="1">
        <v>62.993325312371802</v>
      </c>
      <c r="AC106" s="3">
        <v>106</v>
      </c>
      <c r="AD106" s="1">
        <f>SUM(A106,B106,C106,D106,E106,G106,H106,I106,K106,O106,P106,Q106,R106,V106,X106,Y106,Z106,AA106,AB106)</f>
        <v>2395.0704010915938</v>
      </c>
      <c r="AE106" s="1">
        <f>STDEV(A106:E106,G106:I106,K106,O106:R106,V106,X106:AB106)/SQRT(19)</f>
        <v>49.448219283757439</v>
      </c>
      <c r="AF106" s="1"/>
      <c r="AG106" s="4">
        <v>92</v>
      </c>
      <c r="AH106" s="1">
        <f t="shared" si="7"/>
        <v>5612.1579949941988</v>
      </c>
      <c r="AI106" s="1">
        <f t="shared" si="8"/>
        <v>115.86766679805538</v>
      </c>
    </row>
    <row r="107" spans="1:35" x14ac:dyDescent="0.25">
      <c r="A107" s="1">
        <v>61.819914973798198</v>
      </c>
      <c r="B107" s="2">
        <v>79.666704466421507</v>
      </c>
      <c r="C107" s="2">
        <v>211.524065866597</v>
      </c>
      <c r="D107" s="2">
        <v>61.032622951701299</v>
      </c>
      <c r="E107" s="1">
        <v>60.592741530208997</v>
      </c>
      <c r="G107" s="1">
        <v>67.295980734431097</v>
      </c>
      <c r="H107" s="2">
        <v>60.573663392711303</v>
      </c>
      <c r="I107" s="2">
        <v>66.823776210154193</v>
      </c>
      <c r="K107" s="1">
        <v>60.825314168592698</v>
      </c>
      <c r="O107" s="1">
        <v>118.007881005537</v>
      </c>
      <c r="P107" s="1">
        <v>71.691253465333602</v>
      </c>
      <c r="Q107" s="1">
        <v>61.1455981274379</v>
      </c>
      <c r="R107" s="1">
        <v>60.976065475037402</v>
      </c>
      <c r="V107" s="1">
        <v>62.474943697583697</v>
      </c>
      <c r="X107" s="1">
        <v>60.782303176686</v>
      </c>
      <c r="Y107" s="1">
        <v>60.486849667732997</v>
      </c>
      <c r="Z107" s="1">
        <v>62.501577496862303</v>
      </c>
      <c r="AB107" s="1">
        <v>65.305365498880803</v>
      </c>
      <c r="AC107" s="3">
        <v>107</v>
      </c>
      <c r="AD107" s="1">
        <f>SUM(A107,B107,C107,D107,E107,G107,H107,I107,K107,O107,P107,Q107,R107,V107,X107,Y107,Z107,AB107)</f>
        <v>1353.5266219057078</v>
      </c>
      <c r="AE107" s="1">
        <f>STDEV(A107:E107,G107:I107,K107,O107:R107,V107,X107:Z107,AB107)/SQRT(18)</f>
        <v>8.6395903124493305</v>
      </c>
      <c r="AF107" s="1"/>
      <c r="AG107" s="4">
        <v>93</v>
      </c>
      <c r="AH107" s="1">
        <f t="shared" si="7"/>
        <v>3171.5999868327503</v>
      </c>
      <c r="AI107" s="1">
        <f t="shared" si="8"/>
        <v>20.244392742438087</v>
      </c>
    </row>
    <row r="108" spans="1:35" x14ac:dyDescent="0.25">
      <c r="A108" s="1">
        <v>64.554426282652202</v>
      </c>
      <c r="B108" s="2">
        <v>109.29633217872301</v>
      </c>
      <c r="C108" s="2">
        <v>158.21883063182599</v>
      </c>
      <c r="D108" s="2">
        <v>63.311654415605602</v>
      </c>
      <c r="E108" s="1">
        <v>67.275868095175397</v>
      </c>
      <c r="G108" s="1">
        <v>61.711436587506299</v>
      </c>
      <c r="H108" s="2">
        <v>63.407724066104798</v>
      </c>
      <c r="I108" s="2">
        <v>68.293930892254707</v>
      </c>
      <c r="K108" s="1">
        <v>64.298094267072301</v>
      </c>
      <c r="O108" s="1">
        <v>64.512095286638399</v>
      </c>
      <c r="P108" s="1">
        <v>60.369169097763901</v>
      </c>
      <c r="Q108" s="1">
        <v>60.788510308505302</v>
      </c>
      <c r="R108" s="1">
        <v>61.002434309873202</v>
      </c>
      <c r="V108" s="1">
        <v>69.279583843525202</v>
      </c>
      <c r="X108" s="1">
        <v>60.653699483686601</v>
      </c>
      <c r="Y108" s="1">
        <v>63.472862769679899</v>
      </c>
      <c r="Z108" s="1">
        <v>66.720825646583094</v>
      </c>
      <c r="AB108" s="1">
        <v>64.333957239583498</v>
      </c>
      <c r="AC108" s="3">
        <v>108</v>
      </c>
      <c r="AD108" s="1">
        <f>SUM(A108,B108,C108,D108,E108,G108,H108,I108,K108,O108,P108,Q108,R108,V108,X108,Y108,Z108,AB108)</f>
        <v>1291.5014354027596</v>
      </c>
      <c r="AE108" s="1">
        <f>STDEV(A108:E108,G108:I108,K108,O108:R108,V108,X108:Z108,AB108)/SQRT(18)</f>
        <v>5.7060437825048318</v>
      </c>
      <c r="AF108" s="1"/>
      <c r="AG108" s="4">
        <v>94</v>
      </c>
      <c r="AH108" s="1">
        <f t="shared" si="7"/>
        <v>3026.2618179985993</v>
      </c>
      <c r="AI108" s="1">
        <f t="shared" si="8"/>
        <v>13.370470955332381</v>
      </c>
    </row>
    <row r="109" spans="1:35" x14ac:dyDescent="0.25">
      <c r="B109" s="2">
        <v>120.016205215128</v>
      </c>
      <c r="C109" s="2">
        <v>119.29900431132999</v>
      </c>
      <c r="D109" s="2">
        <v>76.115732607732596</v>
      </c>
      <c r="E109" s="1">
        <v>61.624597410034497</v>
      </c>
      <c r="G109" s="1">
        <v>59.681416632058102</v>
      </c>
      <c r="H109" s="2">
        <v>60.531864368525603</v>
      </c>
      <c r="I109" s="2">
        <v>61.836857277047798</v>
      </c>
      <c r="K109" s="1">
        <v>61.880109681110198</v>
      </c>
      <c r="O109" s="1">
        <v>74.448095701290896</v>
      </c>
      <c r="P109" s="1">
        <v>60.447190786763102</v>
      </c>
      <c r="Q109" s="1">
        <v>60.607319215359396</v>
      </c>
      <c r="R109" s="1">
        <v>80.800268608398596</v>
      </c>
      <c r="V109" s="1">
        <v>68.994145293962703</v>
      </c>
      <c r="X109" s="1">
        <v>60.928460144770902</v>
      </c>
      <c r="Y109" s="1">
        <v>60.910400424986001</v>
      </c>
      <c r="Z109" s="1">
        <v>63.636801766450297</v>
      </c>
      <c r="AB109" s="1">
        <v>60.715786154443499</v>
      </c>
      <c r="AC109" s="3">
        <v>109</v>
      </c>
      <c r="AD109" s="1">
        <f t="shared" ref="AD109:AD115" si="12">SUM(B109,C109,D109,E109,G109,H109,I109,K109,O109,P109,Q109,R109,V109,X109,Y109,Z109,AB109)</f>
        <v>1212.4742555993921</v>
      </c>
      <c r="AE109" s="1">
        <f>STDEV(B109:E109,G109:I109,K109,O109:R109,V109,X109:Z109,AB109)/SQRT(17)</f>
        <v>4.6759166389677622</v>
      </c>
      <c r="AF109" s="1"/>
      <c r="AG109" s="4">
        <v>95</v>
      </c>
      <c r="AH109" s="1">
        <f t="shared" si="7"/>
        <v>2841.0843723781391</v>
      </c>
      <c r="AI109" s="1">
        <f t="shared" si="8"/>
        <v>10.956664546206701</v>
      </c>
    </row>
    <row r="110" spans="1:35" x14ac:dyDescent="0.25">
      <c r="B110" s="2">
        <v>71.147118789112099</v>
      </c>
      <c r="C110" s="2">
        <v>77.926856819749403</v>
      </c>
      <c r="D110" s="2">
        <v>60.782867901731599</v>
      </c>
      <c r="E110" s="1">
        <v>61.059645172282004</v>
      </c>
      <c r="G110" s="1">
        <v>96.494085569117502</v>
      </c>
      <c r="H110" s="2">
        <v>60.582961377355502</v>
      </c>
      <c r="I110" s="2">
        <v>62.703484098539697</v>
      </c>
      <c r="K110" s="1">
        <v>60.876220263482502</v>
      </c>
      <c r="O110" s="1">
        <v>60.563018464512197</v>
      </c>
      <c r="P110" s="1">
        <v>66.557449343058096</v>
      </c>
      <c r="Q110" s="1">
        <v>61.145778824469197</v>
      </c>
      <c r="R110" s="1">
        <v>61.707621207379702</v>
      </c>
      <c r="V110" s="1">
        <v>90.192441718825094</v>
      </c>
      <c r="X110" s="1">
        <v>62.007218255934902</v>
      </c>
      <c r="Y110" s="1">
        <v>63.717658006525802</v>
      </c>
      <c r="Z110" s="1">
        <v>77.536144308851505</v>
      </c>
      <c r="AB110" s="1">
        <v>60.954143351106701</v>
      </c>
      <c r="AC110" s="3">
        <v>110</v>
      </c>
      <c r="AD110" s="1">
        <f t="shared" si="12"/>
        <v>1155.9547134720335</v>
      </c>
      <c r="AE110" s="1">
        <f>STDEV(B110:E110,G110:I110,K110,O110:R110,V110,X110:Z110,AB110)/SQRT(17)</f>
        <v>2.7019406568412583</v>
      </c>
      <c r="AF110" s="1"/>
      <c r="AG110" s="4">
        <v>96</v>
      </c>
      <c r="AH110" s="1">
        <f t="shared" si="7"/>
        <v>2708.6470961799532</v>
      </c>
      <c r="AI110" s="1">
        <f t="shared" si="8"/>
        <v>6.3312200979062769</v>
      </c>
    </row>
    <row r="111" spans="1:35" x14ac:dyDescent="0.25">
      <c r="B111" s="2">
        <v>66.152552945110301</v>
      </c>
      <c r="C111" s="2">
        <v>70.698126848591897</v>
      </c>
      <c r="D111" s="2">
        <v>62.206582820916601</v>
      </c>
      <c r="E111" s="1">
        <v>62.327617270676001</v>
      </c>
      <c r="G111" s="1">
        <v>59.895251628085099</v>
      </c>
      <c r="H111" s="2">
        <v>61.142200802887103</v>
      </c>
      <c r="I111" s="2">
        <v>60.567206574420702</v>
      </c>
      <c r="K111" s="1">
        <v>60.917284273574097</v>
      </c>
      <c r="O111" s="1">
        <v>59.704120736257302</v>
      </c>
      <c r="P111" s="1">
        <v>60.693045260133403</v>
      </c>
      <c r="Q111" s="1">
        <v>65.137757233041896</v>
      </c>
      <c r="R111" s="1">
        <v>63.295971494380296</v>
      </c>
      <c r="V111" s="1">
        <v>106.390820409905</v>
      </c>
      <c r="X111" s="1">
        <v>60.677246712879501</v>
      </c>
      <c r="Y111" s="1">
        <v>65.303375660445198</v>
      </c>
      <c r="Z111" s="1">
        <v>60.6759270744529</v>
      </c>
      <c r="AB111" s="1">
        <v>60.586437532561902</v>
      </c>
      <c r="AC111" s="3">
        <v>111</v>
      </c>
      <c r="AD111" s="1">
        <f t="shared" si="12"/>
        <v>1106.3715252783193</v>
      </c>
      <c r="AE111" s="1">
        <f>STDEV(B111:E111,G111:I111,K111,O111:R111,V111,X111:Z111,AB111)/SQRT(17)</f>
        <v>2.6744740787664814</v>
      </c>
      <c r="AF111" s="1"/>
      <c r="AG111" s="4">
        <v>97</v>
      </c>
      <c r="AH111" s="1">
        <f t="shared" si="7"/>
        <v>2592.4631685960999</v>
      </c>
      <c r="AI111" s="1">
        <f t="shared" si="8"/>
        <v>6.2668600792332398</v>
      </c>
    </row>
    <row r="112" spans="1:35" x14ac:dyDescent="0.25">
      <c r="B112" s="2">
        <v>71.7694961769119</v>
      </c>
      <c r="C112" s="2">
        <v>86.237943478325107</v>
      </c>
      <c r="D112" s="2">
        <v>62.197019209407301</v>
      </c>
      <c r="E112" s="1">
        <v>61.317435682664403</v>
      </c>
      <c r="G112" s="1">
        <v>60.831498496664402</v>
      </c>
      <c r="H112" s="2">
        <v>60.8102407763324</v>
      </c>
      <c r="I112" s="2">
        <v>60.616241832371699</v>
      </c>
      <c r="K112" s="1">
        <v>61.382939099041302</v>
      </c>
      <c r="O112" s="1">
        <v>104.039420685458</v>
      </c>
      <c r="P112" s="1">
        <v>60.097073998049197</v>
      </c>
      <c r="Q112" s="1">
        <v>64.021381555368706</v>
      </c>
      <c r="R112" s="1">
        <v>63.085964340563301</v>
      </c>
      <c r="V112" s="1">
        <v>63.032101756429903</v>
      </c>
      <c r="X112" s="1">
        <v>62.417387364594497</v>
      </c>
      <c r="Y112" s="1">
        <v>60.572897365422101</v>
      </c>
      <c r="Z112" s="1">
        <v>64.732310732133499</v>
      </c>
      <c r="AB112" s="1">
        <v>61.264440101145702</v>
      </c>
      <c r="AC112" s="3">
        <v>112</v>
      </c>
      <c r="AD112" s="1">
        <f t="shared" si="12"/>
        <v>1128.4257926508835</v>
      </c>
      <c r="AE112" s="1">
        <f>STDEV(B112:E112,G112:I112,K112,O112:R112,V112,X112:Z112,AB112)/SQRT(17)</f>
        <v>2.8115759205611255</v>
      </c>
      <c r="AF112" s="1"/>
      <c r="AG112" s="4">
        <v>98</v>
      </c>
      <c r="AH112" s="1">
        <f t="shared" si="7"/>
        <v>2644.140995227946</v>
      </c>
      <c r="AI112" s="1">
        <f t="shared" si="8"/>
        <v>6.5881187767669571</v>
      </c>
    </row>
    <row r="113" spans="2:35" x14ac:dyDescent="0.25">
      <c r="B113" s="2">
        <v>126.17854735229101</v>
      </c>
      <c r="C113" s="2">
        <v>146.219435034084</v>
      </c>
      <c r="D113" s="2">
        <v>61.565728638462097</v>
      </c>
      <c r="E113" s="1">
        <v>60.891055256338397</v>
      </c>
      <c r="G113" s="1">
        <v>60.843471659427401</v>
      </c>
      <c r="H113" s="2">
        <v>59.660391026536601</v>
      </c>
      <c r="I113" s="2">
        <v>60.799508969199003</v>
      </c>
      <c r="K113" s="1">
        <v>60.534873833759697</v>
      </c>
      <c r="O113" s="1">
        <v>59.983244209435398</v>
      </c>
      <c r="P113" s="1">
        <v>76.306862004384399</v>
      </c>
      <c r="Q113" s="1">
        <v>62.351456881603099</v>
      </c>
      <c r="R113" s="1">
        <v>60.669761070137099</v>
      </c>
      <c r="V113" s="1">
        <v>72.742878841740605</v>
      </c>
      <c r="X113" s="1">
        <v>61.4949416133746</v>
      </c>
      <c r="Y113" s="1">
        <v>63.196442305759298</v>
      </c>
      <c r="Z113" s="1">
        <v>61.766064716964401</v>
      </c>
      <c r="AB113" s="1">
        <v>64.348687360308304</v>
      </c>
      <c r="AC113" s="3">
        <v>113</v>
      </c>
      <c r="AD113" s="1">
        <f t="shared" si="12"/>
        <v>1219.5533507738051</v>
      </c>
      <c r="AE113" s="1">
        <f>STDEV(B113:E113,G113:I113,K113,O113:R113,V113,X113:Z113,AB113)/SQRT(17)</f>
        <v>6.0466021809282537</v>
      </c>
      <c r="AF113" s="1"/>
      <c r="AG113" s="4">
        <v>99</v>
      </c>
      <c r="AH113" s="1">
        <f t="shared" si="7"/>
        <v>2857.6721939980375</v>
      </c>
      <c r="AI113" s="1">
        <f t="shared" si="8"/>
        <v>14.168471522498729</v>
      </c>
    </row>
    <row r="114" spans="2:35" x14ac:dyDescent="0.25">
      <c r="B114" s="2">
        <v>143.55136053398101</v>
      </c>
      <c r="C114" s="2">
        <v>232.46371995773001</v>
      </c>
      <c r="D114" s="2">
        <v>60.944604187409396</v>
      </c>
      <c r="E114" s="1">
        <v>60.561568968400501</v>
      </c>
      <c r="G114" s="1">
        <v>60.5918729232476</v>
      </c>
      <c r="H114" s="2">
        <v>93.313946480515696</v>
      </c>
      <c r="I114" s="2">
        <v>61.0004246376281</v>
      </c>
      <c r="K114" s="1">
        <v>62.6808553890017</v>
      </c>
      <c r="O114" s="1">
        <v>61.862651332947799</v>
      </c>
      <c r="P114" s="1">
        <v>60.2676632396633</v>
      </c>
      <c r="Q114" s="1">
        <v>63.602561367631203</v>
      </c>
      <c r="R114" s="1">
        <v>63.014445109717997</v>
      </c>
      <c r="V114" s="1">
        <v>64.587966897252201</v>
      </c>
      <c r="X114" s="1">
        <v>60.506919684755601</v>
      </c>
      <c r="Y114" s="1">
        <v>61.783208165947897</v>
      </c>
      <c r="Z114" s="1">
        <v>64.759507787431005</v>
      </c>
      <c r="AB114" s="1">
        <v>62.173735297680999</v>
      </c>
      <c r="AC114" s="3">
        <v>114</v>
      </c>
      <c r="AD114" s="1">
        <f t="shared" si="12"/>
        <v>1337.6670119609421</v>
      </c>
      <c r="AE114" s="1">
        <f>STDEV(B114:E114,G114:I114,K114,O114:R114,V114,X114:Z114,AB114)/SQRT(17)</f>
        <v>10.844078867499471</v>
      </c>
      <c r="AF114" s="1"/>
      <c r="AG114" s="4">
        <v>100</v>
      </c>
      <c r="AH114" s="1">
        <f t="shared" si="7"/>
        <v>3134.4375565724786</v>
      </c>
      <c r="AI114" s="1">
        <f t="shared" si="8"/>
        <v>25.409977045704974</v>
      </c>
    </row>
    <row r="115" spans="2:35" x14ac:dyDescent="0.25">
      <c r="B115" s="2">
        <v>213.455278388811</v>
      </c>
      <c r="C115" s="2">
        <v>246.34347971960401</v>
      </c>
      <c r="D115" s="2">
        <v>61.437133020847902</v>
      </c>
      <c r="E115" s="1">
        <v>69.826488171643803</v>
      </c>
      <c r="G115" s="1">
        <v>60.570295592802999</v>
      </c>
      <c r="H115" s="2">
        <v>60.093373591150801</v>
      </c>
      <c r="I115" s="2">
        <v>64.021755494366701</v>
      </c>
      <c r="K115" s="1">
        <v>62.085821814358603</v>
      </c>
      <c r="O115" s="1">
        <v>76.2343147001842</v>
      </c>
      <c r="P115" s="1">
        <v>60.484924986609798</v>
      </c>
      <c r="Q115" s="1">
        <v>60.706630113505597</v>
      </c>
      <c r="R115" s="1">
        <v>63.484660090864999</v>
      </c>
      <c r="V115" s="1">
        <v>60.527528431954998</v>
      </c>
      <c r="X115" s="1">
        <v>62.787464977370803</v>
      </c>
      <c r="Y115" s="1">
        <v>62.2007333271332</v>
      </c>
      <c r="Z115" s="1">
        <v>70.631471094262906</v>
      </c>
      <c r="AB115" s="1">
        <v>61.325076961060603</v>
      </c>
      <c r="AC115" s="3">
        <v>115</v>
      </c>
      <c r="AD115" s="1">
        <f t="shared" si="12"/>
        <v>1416.2164304765329</v>
      </c>
      <c r="AE115">
        <f>STDEV(B115:E115,G115:I115,K115,O115:R115,V115,X115:Z115,AB115)/SQRT(17)</f>
        <v>13.498563183012184</v>
      </c>
      <c r="AF115" s="1"/>
      <c r="AG115" s="4">
        <v>101</v>
      </c>
      <c r="AH115" s="1">
        <f t="shared" si="7"/>
        <v>3318.4955061523747</v>
      </c>
      <c r="AI115" s="1">
        <f t="shared" si="8"/>
        <v>31.629996869381824</v>
      </c>
    </row>
    <row r="116" spans="2:35" x14ac:dyDescent="0.25">
      <c r="B116" s="2">
        <v>193.30267182096401</v>
      </c>
      <c r="C116" s="2">
        <v>191.86145248074899</v>
      </c>
      <c r="D116" s="2">
        <v>61.088657212570297</v>
      </c>
      <c r="E116" s="1">
        <v>63.435449244409803</v>
      </c>
      <c r="G116" s="1">
        <v>61.105255426349501</v>
      </c>
      <c r="H116" s="2">
        <v>60.802912065292901</v>
      </c>
      <c r="K116" s="1">
        <v>62.9044053950538</v>
      </c>
      <c r="O116" s="1">
        <v>138.027731028658</v>
      </c>
      <c r="P116" s="1">
        <v>66.371898757855206</v>
      </c>
      <c r="Q116" s="1">
        <v>60.7205320184936</v>
      </c>
      <c r="R116" s="1">
        <v>62.587857061736202</v>
      </c>
      <c r="V116" s="1">
        <v>72.522060138251803</v>
      </c>
      <c r="X116" s="1">
        <v>61.227128434963497</v>
      </c>
      <c r="Y116" s="1">
        <v>60.643494439477401</v>
      </c>
      <c r="Z116" s="1">
        <v>62.391922656796297</v>
      </c>
      <c r="AB116" s="1">
        <v>62.186724262374902</v>
      </c>
      <c r="AC116" s="3">
        <v>116</v>
      </c>
      <c r="AD116" s="1">
        <f>SUM(B116,C116,D116,E116,G116,H116,K116,O116,P116,Q116,R116,V116,X116,Y116,Z116,AB116)</f>
        <v>1341.1801524439963</v>
      </c>
      <c r="AE116">
        <f>STDEV(B116:E116,G116:H116,K116,O116:R116,V116,X116:Z116,AB116)/SQRT(16)</f>
        <v>11.61976746767046</v>
      </c>
      <c r="AF116" s="1"/>
      <c r="AG116" s="4">
        <v>102</v>
      </c>
      <c r="AH116" s="1">
        <f t="shared" si="7"/>
        <v>3142.6695899358924</v>
      </c>
      <c r="AI116" s="1">
        <f t="shared" si="8"/>
        <v>27.227579975911695</v>
      </c>
    </row>
    <row r="117" spans="2:35" x14ac:dyDescent="0.25">
      <c r="B117" s="2">
        <v>162.89722792513601</v>
      </c>
      <c r="C117" s="2">
        <v>156.71875313102001</v>
      </c>
      <c r="D117" s="2">
        <v>61.788527509758801</v>
      </c>
      <c r="E117" s="1">
        <v>60.9582749604185</v>
      </c>
      <c r="G117" s="1">
        <v>61.663384585380498</v>
      </c>
      <c r="H117" s="2">
        <v>60.949799141555602</v>
      </c>
      <c r="K117" s="1">
        <v>61.379465830263896</v>
      </c>
      <c r="O117" s="1">
        <v>220.30962460836901</v>
      </c>
      <c r="P117" s="1">
        <v>60.586735203975898</v>
      </c>
      <c r="Q117" s="1">
        <v>61.267790096051101</v>
      </c>
      <c r="R117" s="1">
        <v>61.515488429348601</v>
      </c>
      <c r="V117" s="1">
        <v>67.373218376641802</v>
      </c>
      <c r="X117" s="1">
        <v>61.209941423438799</v>
      </c>
      <c r="Y117" s="1">
        <v>61.212600547851103</v>
      </c>
      <c r="Z117" s="1">
        <v>62.110888515069199</v>
      </c>
      <c r="AB117" s="1">
        <v>60.842522241770702</v>
      </c>
      <c r="AC117" s="3">
        <v>117</v>
      </c>
      <c r="AD117" s="1">
        <f>SUM(B117,C117,D117,E117,G117,H117,K117,O117,P117,Q117,R117,V117,X117,Y117,Z117,AB117)</f>
        <v>1342.7842425260494</v>
      </c>
      <c r="AE117">
        <f t="shared" ref="AE117:AE119" si="13">STDEV(B117:E117,G117:H117,K117,O117:R117,V117,X117:Z117,AB117)/SQRT(16)</f>
        <v>12.342372495210144</v>
      </c>
      <c r="AF117" s="1"/>
      <c r="AG117" s="4">
        <v>103</v>
      </c>
      <c r="AH117" s="1">
        <f t="shared" si="7"/>
        <v>3146.4283132596752</v>
      </c>
      <c r="AI117" s="1">
        <f t="shared" si="8"/>
        <v>28.920796835291501</v>
      </c>
    </row>
    <row r="118" spans="2:35" x14ac:dyDescent="0.25">
      <c r="B118" s="2">
        <v>121.567867360652</v>
      </c>
      <c r="C118" s="2">
        <v>158.74539819030801</v>
      </c>
      <c r="D118" s="2">
        <v>61.024401800695799</v>
      </c>
      <c r="E118" s="1">
        <v>60.073789467692698</v>
      </c>
      <c r="G118" s="1">
        <v>60.402169265690397</v>
      </c>
      <c r="H118" s="2">
        <v>60.629879701190902</v>
      </c>
      <c r="K118" s="1">
        <v>60.741163977732299</v>
      </c>
      <c r="O118" s="1">
        <v>184.42238787504601</v>
      </c>
      <c r="P118" s="1">
        <v>61.8941335719189</v>
      </c>
      <c r="Q118" s="1">
        <v>61.044674025095503</v>
      </c>
      <c r="R118" s="1">
        <v>60.7780350007897</v>
      </c>
      <c r="V118" s="1">
        <v>63.3703284491475</v>
      </c>
      <c r="X118" s="1">
        <v>62.095110257673198</v>
      </c>
      <c r="Y118" s="1">
        <v>60.492984131222002</v>
      </c>
      <c r="Z118" s="1">
        <v>113.821500252455</v>
      </c>
      <c r="AB118" s="1">
        <v>65.680129963825706</v>
      </c>
      <c r="AC118" s="3">
        <v>118</v>
      </c>
      <c r="AD118" s="1">
        <f>SUM(B118,C118,D118,E118,G118,H118,K118,O118,P118,Q118,R118,V118,X118,Y118,Z118,AB118)</f>
        <v>1316.7839532911357</v>
      </c>
      <c r="AE118">
        <f t="shared" si="13"/>
        <v>10.003898970648361</v>
      </c>
      <c r="AF118" s="1"/>
      <c r="AG118" s="4">
        <v>104</v>
      </c>
      <c r="AH118" s="1">
        <f t="shared" si="7"/>
        <v>3085.5041203694045</v>
      </c>
      <c r="AI118" s="1">
        <f t="shared" si="8"/>
        <v>23.441257327404699</v>
      </c>
    </row>
    <row r="119" spans="2:35" x14ac:dyDescent="0.25">
      <c r="B119" s="2">
        <v>106.725696369833</v>
      </c>
      <c r="C119" s="2">
        <v>221.92537456930401</v>
      </c>
      <c r="D119" s="2">
        <v>60.652254722989198</v>
      </c>
      <c r="E119" s="1">
        <v>107.72348831583</v>
      </c>
      <c r="G119" s="1">
        <v>65.226523160747504</v>
      </c>
      <c r="H119" s="2">
        <v>60.335395676254599</v>
      </c>
      <c r="K119" s="1">
        <v>60.595604877869398</v>
      </c>
      <c r="O119" s="1">
        <v>205.12497606246899</v>
      </c>
      <c r="P119" s="1">
        <v>83.375753800682205</v>
      </c>
      <c r="Q119" s="1">
        <v>60.7487579704623</v>
      </c>
      <c r="R119" s="1">
        <v>61.855812726489198</v>
      </c>
      <c r="V119" s="1">
        <v>64.529822384537596</v>
      </c>
      <c r="X119" s="1">
        <v>61.184780633874396</v>
      </c>
      <c r="Y119" s="1">
        <v>64.069229986874802</v>
      </c>
      <c r="Z119" s="1">
        <v>67.577011459249206</v>
      </c>
      <c r="AB119" s="1">
        <v>61.250505383340197</v>
      </c>
      <c r="AC119" s="3">
        <v>119</v>
      </c>
      <c r="AD119" s="1">
        <f>SUM(B119,C119,D119,E119,G119,H119,K119,O119,P119,Q119,R119,V119,X119,Y119,Z119,AB119)</f>
        <v>1412.9009881008064</v>
      </c>
      <c r="AE119">
        <f t="shared" si="13"/>
        <v>12.844915877671195</v>
      </c>
      <c r="AF119" s="1"/>
      <c r="AG119" s="4">
        <v>105</v>
      </c>
      <c r="AH119" s="1">
        <f t="shared" si="7"/>
        <v>3310.7267213903924</v>
      </c>
      <c r="AI119" s="1">
        <f t="shared" si="8"/>
        <v>30.098362580509175</v>
      </c>
    </row>
    <row r="120" spans="2:35" x14ac:dyDescent="0.25">
      <c r="B120" s="2">
        <v>76.430361771026298</v>
      </c>
      <c r="C120" s="2">
        <v>268.97403677097702</v>
      </c>
      <c r="D120" s="2">
        <v>61.154147020519403</v>
      </c>
      <c r="E120" s="1">
        <v>64.985589443444297</v>
      </c>
      <c r="G120" s="1">
        <v>60.521530874490097</v>
      </c>
      <c r="H120" s="2">
        <v>67.569009240027796</v>
      </c>
      <c r="K120" s="1">
        <v>66.256575176190793</v>
      </c>
      <c r="O120" s="1">
        <v>267.45050289289202</v>
      </c>
      <c r="P120" s="1">
        <v>60.514328007661703</v>
      </c>
      <c r="Q120" s="1">
        <v>61.772170683832002</v>
      </c>
      <c r="R120" s="1">
        <v>61.378494740504401</v>
      </c>
      <c r="V120" s="1">
        <v>73.687903835502993</v>
      </c>
      <c r="X120" s="1">
        <v>60.688026801817102</v>
      </c>
      <c r="Y120" s="1">
        <v>61.244815394161797</v>
      </c>
      <c r="Z120" s="1">
        <v>64.458400083979996</v>
      </c>
      <c r="AB120" s="1">
        <v>62.358216279256297</v>
      </c>
      <c r="AC120" s="3">
        <v>120</v>
      </c>
      <c r="AD120" s="1">
        <f>SUM(B120,C120,D120,E120,G120,H120,K120,O120,P120,Q120,R120,V120,X120,Y120,Z120,AB120)</f>
        <v>1439.4441090162843</v>
      </c>
      <c r="AE120">
        <f>STDEV(B120:E120,G120:H120,K120,O120:R120,V120,X120:Z120,AB120)/SQRT(16)</f>
        <v>17.43466021763717</v>
      </c>
      <c r="AF120" s="1"/>
      <c r="AG120" s="4">
        <v>106</v>
      </c>
      <c r="AH120" s="1">
        <f t="shared" si="7"/>
        <v>3372.9228840543392</v>
      </c>
      <c r="AI120" s="1">
        <f t="shared" si="8"/>
        <v>40.853107151182165</v>
      </c>
    </row>
    <row r="121" spans="2:35" x14ac:dyDescent="0.25">
      <c r="B121" s="2">
        <v>137.91081131481999</v>
      </c>
      <c r="D121" s="2">
        <v>72.867900192863701</v>
      </c>
      <c r="E121" s="1">
        <v>77.666321051533401</v>
      </c>
      <c r="G121" s="1">
        <v>60.356083786494402</v>
      </c>
      <c r="H121" s="2">
        <v>60.754747623994703</v>
      </c>
      <c r="K121" s="1">
        <v>61.229111917070497</v>
      </c>
      <c r="O121" s="1">
        <v>350.83317997051103</v>
      </c>
      <c r="P121" s="1">
        <v>60.3832888996509</v>
      </c>
      <c r="Q121" s="1">
        <v>62.4679274320888</v>
      </c>
      <c r="R121" s="1">
        <v>61.4961113180415</v>
      </c>
      <c r="V121" s="1">
        <v>61.2646003288448</v>
      </c>
      <c r="X121" s="1">
        <v>61.3030118638762</v>
      </c>
      <c r="Y121" s="1">
        <v>62.0111855767354</v>
      </c>
      <c r="Z121" s="1">
        <v>113.608508390981</v>
      </c>
      <c r="AB121" s="1">
        <v>62.008793307091899</v>
      </c>
      <c r="AC121" s="3">
        <v>121</v>
      </c>
      <c r="AD121" s="1">
        <f>SUM(B121,D121,E121,G121,H121,K121,O121,P121,Q121,R121,V121,X121,Y121,Z121,AB121)</f>
        <v>1366.1615829745986</v>
      </c>
      <c r="AE121">
        <f>STDEV(B121,D121:E121,G121:H121,K121,O121:R121,V121,X121:Z121,AB121)/SQRT(15)</f>
        <v>19.461872270216929</v>
      </c>
      <c r="AF121" s="1"/>
      <c r="AG121" s="4">
        <v>107</v>
      </c>
      <c r="AH121" s="1">
        <f t="shared" si="7"/>
        <v>3201.2063807604181</v>
      </c>
      <c r="AI121" s="1">
        <f t="shared" si="8"/>
        <v>45.60329500505437</v>
      </c>
    </row>
    <row r="122" spans="2:35" x14ac:dyDescent="0.25">
      <c r="B122" s="2">
        <v>70.742168442027406</v>
      </c>
      <c r="D122" s="2">
        <v>62.938094253084301</v>
      </c>
      <c r="E122" s="1">
        <v>63.1714684954799</v>
      </c>
      <c r="G122" s="1">
        <v>67.739390172968797</v>
      </c>
      <c r="H122" s="2">
        <v>59.8946286469303</v>
      </c>
      <c r="K122" s="1">
        <v>60.764003369385499</v>
      </c>
      <c r="O122" s="1">
        <v>302.04931303516702</v>
      </c>
      <c r="P122" s="1">
        <v>113.160223315761</v>
      </c>
      <c r="Q122" s="1">
        <v>61.594065589427998</v>
      </c>
      <c r="R122" s="1">
        <v>64.205486391156299</v>
      </c>
      <c r="V122" s="1">
        <v>61.436173439491398</v>
      </c>
      <c r="X122" s="1">
        <v>60.880197320918199</v>
      </c>
      <c r="Y122" s="1">
        <v>61.056422551780599</v>
      </c>
      <c r="Z122" s="1">
        <v>122.831364842467</v>
      </c>
      <c r="AB122" s="1">
        <v>61.7236275354024</v>
      </c>
      <c r="AC122" s="3">
        <v>122</v>
      </c>
      <c r="AD122" s="1">
        <f>SUM(B122,D122,E122,G122,H122,K122,O122,P122,Q122,R122,V122,X122,Y122,Z122,AB122)</f>
        <v>1294.186627401448</v>
      </c>
      <c r="AE122">
        <f>STDEV(B122,D122:E122,G122:H122,K122,O122:R122,V122,X122:Z122,AB122)/SQRT(15)</f>
        <v>16.216469541806092</v>
      </c>
      <c r="AF122" s="1"/>
      <c r="AG122" s="4">
        <v>108</v>
      </c>
      <c r="AH122" s="1">
        <f t="shared" si="7"/>
        <v>3032.5537924377081</v>
      </c>
      <c r="AI122" s="1">
        <f t="shared" si="8"/>
        <v>37.998627993627203</v>
      </c>
    </row>
    <row r="123" spans="2:35" x14ac:dyDescent="0.25">
      <c r="B123" s="2">
        <v>61.165589023593597</v>
      </c>
      <c r="D123" s="2">
        <v>73.335322736067596</v>
      </c>
      <c r="E123" s="1">
        <v>60.743306714545803</v>
      </c>
      <c r="G123" s="1">
        <v>60.429827446380997</v>
      </c>
      <c r="H123" s="2">
        <v>103.265312310184</v>
      </c>
      <c r="K123" s="1">
        <v>61.806668775890302</v>
      </c>
      <c r="O123" s="1">
        <v>283.41395652636697</v>
      </c>
      <c r="P123" s="1">
        <v>64.357746555667504</v>
      </c>
      <c r="Q123" s="1">
        <v>60.563636316176797</v>
      </c>
      <c r="V123" s="1">
        <v>63.7833907194928</v>
      </c>
      <c r="X123" s="1">
        <v>63.317536576791703</v>
      </c>
      <c r="Y123" s="1">
        <v>60.872808490813398</v>
      </c>
      <c r="Z123" s="1">
        <v>190.61791838130901</v>
      </c>
      <c r="AB123" s="1">
        <v>68.217397305325306</v>
      </c>
      <c r="AC123" s="3">
        <v>123</v>
      </c>
      <c r="AD123" s="1">
        <f>SUM(B123,D123,E123,G123,H123,K123,O123,P123,Q123,V123,X123,Y123,Z123,AB123)</f>
        <v>1275.8904178786058</v>
      </c>
      <c r="AE123">
        <f>STDEV(B123,D123:E123,G123:H123,K123,O123:Q123,V123,X123:Z123,AB123)/SQRT(14)</f>
        <v>17.473900244943767</v>
      </c>
      <c r="AF123" s="1"/>
      <c r="AG123" s="4">
        <v>109</v>
      </c>
      <c r="AH123" s="1">
        <f t="shared" si="7"/>
        <v>2989.6818925115476</v>
      </c>
      <c r="AI123" s="1">
        <f t="shared" si="8"/>
        <v>40.945054858803687</v>
      </c>
    </row>
    <row r="124" spans="2:35" x14ac:dyDescent="0.25">
      <c r="B124" s="2">
        <v>90.115645636954397</v>
      </c>
      <c r="D124" s="2">
        <v>61.407355192603703</v>
      </c>
      <c r="E124" s="1">
        <v>62.997583959454197</v>
      </c>
      <c r="G124" s="1">
        <v>60.481119096673801</v>
      </c>
      <c r="H124" s="2">
        <v>65.287416042464002</v>
      </c>
      <c r="K124" s="1">
        <v>60.7674630956231</v>
      </c>
      <c r="O124" s="1">
        <v>307.55229289452802</v>
      </c>
      <c r="P124" s="1">
        <v>79.514800096756105</v>
      </c>
      <c r="Q124" s="1">
        <v>67.442224595378605</v>
      </c>
      <c r="V124" s="1">
        <v>62.070442911258397</v>
      </c>
      <c r="X124" s="1">
        <v>65.662465913586303</v>
      </c>
      <c r="Y124" s="1">
        <v>62.280106106939698</v>
      </c>
      <c r="Z124" s="1">
        <v>160.764205607403</v>
      </c>
      <c r="AB124" s="1">
        <v>119.331215024117</v>
      </c>
      <c r="AC124" s="3">
        <v>124</v>
      </c>
      <c r="AD124" s="1">
        <f>SUM(B124,D124,E124,G124,H124,K124,O124,P124,Q124,V124,X124,Y124,Z124,AB124)</f>
        <v>1325.6743361737404</v>
      </c>
      <c r="AE124">
        <f t="shared" ref="AE124:AE125" si="14">STDEV(B124,D124:E124,G124:H124,K124,O124:Q124,V124,X124:Z124,AB124)/SQRT(14)</f>
        <v>18.085826313807484</v>
      </c>
      <c r="AF124" s="1"/>
      <c r="AG124" s="4">
        <v>110</v>
      </c>
      <c r="AH124" s="1">
        <f t="shared" si="7"/>
        <v>3106.3361733021407</v>
      </c>
      <c r="AI124" s="1">
        <f t="shared" si="8"/>
        <v>42.378927440650827</v>
      </c>
    </row>
    <row r="125" spans="2:35" x14ac:dyDescent="0.25">
      <c r="B125" s="2">
        <v>61.957171682009403</v>
      </c>
      <c r="D125" s="2">
        <v>60.887579428942701</v>
      </c>
      <c r="E125" s="1">
        <v>61.748492716884101</v>
      </c>
      <c r="G125" s="1">
        <v>64.733488520477195</v>
      </c>
      <c r="H125" s="2">
        <v>61.073262308045599</v>
      </c>
      <c r="K125" s="1">
        <v>62.656364701340202</v>
      </c>
      <c r="O125" s="1">
        <v>219.95152228130101</v>
      </c>
      <c r="P125" s="1">
        <v>158.52368296612801</v>
      </c>
      <c r="Q125" s="1">
        <v>67.371537222830995</v>
      </c>
      <c r="V125" s="1">
        <v>62.897615054466698</v>
      </c>
      <c r="X125" s="1">
        <v>60.411685128227802</v>
      </c>
      <c r="Y125" s="1">
        <v>61.860995188615</v>
      </c>
      <c r="Z125" s="1">
        <v>202.15389638039599</v>
      </c>
      <c r="AB125" s="1">
        <v>77.454604378006707</v>
      </c>
      <c r="AC125" s="3">
        <v>125</v>
      </c>
      <c r="AD125" s="1">
        <f>SUM(B125,D125,E125,G125,H125,K125,O125,P125,Q125,V125,X125,Y125,Z125,AB125)</f>
        <v>1283.6818979576713</v>
      </c>
      <c r="AE125">
        <f>STDEV(B125,D125:E125,G125:H125,K125,O125:Q125,V125,X125:Z125,AB125)/SQRT(14)</f>
        <v>15.163483441448813</v>
      </c>
      <c r="AF125" s="1"/>
      <c r="AG125" s="4">
        <v>111</v>
      </c>
      <c r="AH125" s="1">
        <f t="shared" si="7"/>
        <v>3007.9389830749965</v>
      </c>
      <c r="AI125" s="1">
        <f t="shared" si="8"/>
        <v>35.531258199802146</v>
      </c>
    </row>
    <row r="126" spans="2:35" x14ac:dyDescent="0.25">
      <c r="B126" s="2">
        <v>95.3881956909933</v>
      </c>
      <c r="D126" s="2">
        <v>66.251427435821697</v>
      </c>
      <c r="E126" s="1">
        <v>61.454031652680797</v>
      </c>
      <c r="G126" s="1">
        <v>60.6352421432303</v>
      </c>
      <c r="H126" s="2">
        <v>62.267766512115799</v>
      </c>
      <c r="K126" s="1">
        <v>61.562862260238902</v>
      </c>
      <c r="O126" s="1">
        <v>145.06219318478301</v>
      </c>
      <c r="Q126" s="1">
        <v>60.892167815073499</v>
      </c>
      <c r="V126" s="1">
        <v>60.660087066358997</v>
      </c>
      <c r="X126" s="1">
        <v>68.449162414486395</v>
      </c>
      <c r="Y126" s="1">
        <v>64.043130855102604</v>
      </c>
      <c r="Z126" s="1">
        <v>178.920088283556</v>
      </c>
      <c r="AB126" s="1">
        <v>76.083042438203194</v>
      </c>
      <c r="AC126" s="3">
        <v>126</v>
      </c>
      <c r="AD126" s="1">
        <f>SUM(B126,D126,E126,G126,H126,K126,O126,Q126,V126,X126,Y126,Z126,AB126)</f>
        <v>1061.6693977526445</v>
      </c>
      <c r="AE126">
        <f>STDEV(B126,D126:E126,G126:H126,K126,O126,Q126,V126,X126:Z126,AB126)/SQRT(13)</f>
        <v>10.415658499829414</v>
      </c>
      <c r="AF126" s="1"/>
      <c r="AG126" s="4">
        <v>112</v>
      </c>
      <c r="AH126" s="1">
        <f t="shared" si="7"/>
        <v>2487.7166015339694</v>
      </c>
      <c r="AI126" s="1">
        <f t="shared" si="8"/>
        <v>24.40609724720634</v>
      </c>
    </row>
    <row r="127" spans="2:35" x14ac:dyDescent="0.25">
      <c r="B127" s="2">
        <v>74.451560277715004</v>
      </c>
      <c r="D127" s="2">
        <v>61.564954192596602</v>
      </c>
      <c r="E127" s="1">
        <v>66.1995261840474</v>
      </c>
      <c r="G127" s="1">
        <v>59.928356334793897</v>
      </c>
      <c r="H127" s="2">
        <v>72.199896411721596</v>
      </c>
      <c r="K127" s="1">
        <v>61.008862801944197</v>
      </c>
      <c r="O127" s="1">
        <v>128.01322132201901</v>
      </c>
      <c r="Q127" s="1">
        <v>61.767391201775098</v>
      </c>
      <c r="V127" s="1">
        <v>61.965294080149697</v>
      </c>
      <c r="X127" s="1">
        <v>62.703470373357902</v>
      </c>
      <c r="Y127" s="1">
        <v>62.775678256526199</v>
      </c>
      <c r="Z127" s="1">
        <v>214.09677564875801</v>
      </c>
      <c r="AB127" s="1">
        <v>61.144645996233599</v>
      </c>
      <c r="AC127" s="3">
        <v>127</v>
      </c>
      <c r="AD127" s="1">
        <f>SUM(B127,D127,E127,G127,H127,K127,O127,Q127,V127,X127,Y127,Z127,AB127)</f>
        <v>1047.8196330816381</v>
      </c>
      <c r="AE127">
        <f t="shared" ref="AE127:AE128" si="15">STDEV(B127,D127:E127,G127:H127,K127,O127,Q127,V127,X127:Z127,AB127)/SQRT(13)</f>
        <v>12.215224382241166</v>
      </c>
      <c r="AF127" s="1"/>
      <c r="AG127" s="4">
        <v>113</v>
      </c>
      <c r="AH127" s="1">
        <f t="shared" si="7"/>
        <v>2455.2636650809318</v>
      </c>
      <c r="AI127" s="1">
        <f t="shared" si="8"/>
        <v>28.622861835793344</v>
      </c>
    </row>
    <row r="128" spans="2:35" x14ac:dyDescent="0.25">
      <c r="B128" s="2">
        <v>64.670298416496195</v>
      </c>
      <c r="D128" s="2">
        <v>67.111125042026302</v>
      </c>
      <c r="E128" s="1">
        <v>68.293010056713698</v>
      </c>
      <c r="G128" s="1">
        <v>81.939200920452294</v>
      </c>
      <c r="H128" s="2">
        <v>59.946876837884901</v>
      </c>
      <c r="K128" s="1">
        <v>60.765525372190403</v>
      </c>
      <c r="O128" s="1">
        <v>66.362407657456899</v>
      </c>
      <c r="Q128" s="1">
        <v>61.626569440032299</v>
      </c>
      <c r="V128" s="1">
        <v>62.294808025322098</v>
      </c>
      <c r="X128" s="1">
        <v>60.883807641197301</v>
      </c>
      <c r="Y128" s="1">
        <v>60.647153903224698</v>
      </c>
      <c r="Z128" s="1">
        <v>139.984757357879</v>
      </c>
      <c r="AB128" s="1">
        <v>60.551760791584599</v>
      </c>
      <c r="AC128" s="3">
        <v>128</v>
      </c>
      <c r="AD128" s="1">
        <f>SUM(B128,D128,E128,G128,H128,K128,O128,Q128,V128,X128,Y128,Z128,AB128)</f>
        <v>915.0773014624607</v>
      </c>
      <c r="AE128">
        <f>STDEV(B128,D128:E128,G128:H128,K128,O128,Q128,V128,X128:Z128,AB128)/SQRT(13)</f>
        <v>6.0271820386804578</v>
      </c>
      <c r="AF128" s="1"/>
      <c r="AG128" s="4">
        <v>114</v>
      </c>
      <c r="AH128" s="1">
        <f t="shared" si="7"/>
        <v>2144.2202246329157</v>
      </c>
      <c r="AI128" s="1">
        <f t="shared" si="8"/>
        <v>14.122966009788032</v>
      </c>
    </row>
    <row r="129" spans="2:35" x14ac:dyDescent="0.25">
      <c r="B129" s="2">
        <v>67.363135764070094</v>
      </c>
      <c r="D129" s="2">
        <v>63.2489400241355</v>
      </c>
      <c r="E129" s="1">
        <v>65.701609787650497</v>
      </c>
      <c r="G129" s="1">
        <v>60.3709992076747</v>
      </c>
      <c r="H129" s="2">
        <v>87.868801703798496</v>
      </c>
      <c r="K129" s="1">
        <v>62.7888952236043</v>
      </c>
      <c r="O129" s="1">
        <v>60.822711596654003</v>
      </c>
      <c r="Q129" s="1">
        <v>60.754005615971003</v>
      </c>
      <c r="V129" s="1">
        <v>69.362980402055399</v>
      </c>
      <c r="X129" s="1">
        <v>63.092814674208498</v>
      </c>
      <c r="Y129" s="1">
        <v>64.064416626488807</v>
      </c>
      <c r="Z129" s="1">
        <v>82.924891086227305</v>
      </c>
      <c r="AB129" s="1">
        <v>69.923887078051706</v>
      </c>
      <c r="AC129" s="3">
        <v>129</v>
      </c>
      <c r="AD129" s="1">
        <f>SUM(B129,D129,E129,G129,H129,K129,O129,Q129,V129,X129,Y129,Z129,AB129)</f>
        <v>878.28808879059034</v>
      </c>
      <c r="AE129">
        <f>STDEV(B129,D129:E129,G129:H129,K129,O129,Q129,V129,X129:Z129,AB129)/SQRT(13)</f>
        <v>2.372081531541772</v>
      </c>
      <c r="AF129" s="1"/>
      <c r="AG129" s="4">
        <v>115</v>
      </c>
      <c r="AH129" s="1">
        <f t="shared" si="7"/>
        <v>2058.0152955703388</v>
      </c>
      <c r="AI129" s="1">
        <f t="shared" si="8"/>
        <v>5.5582901972120924</v>
      </c>
    </row>
    <row r="130" spans="2:35" x14ac:dyDescent="0.25">
      <c r="B130" s="2">
        <v>61.260067378090902</v>
      </c>
      <c r="D130" s="2">
        <v>60.369865385905101</v>
      </c>
      <c r="E130" s="1">
        <v>61.5943657370197</v>
      </c>
      <c r="G130" s="1">
        <v>59.742290177690101</v>
      </c>
      <c r="H130" s="2">
        <v>60.248365234998197</v>
      </c>
      <c r="K130" s="1">
        <v>61.643926815419299</v>
      </c>
      <c r="O130" s="1">
        <v>73.855024918251004</v>
      </c>
      <c r="Q130" s="1">
        <v>62.689507155196203</v>
      </c>
      <c r="X130" s="1">
        <v>60.948206378803498</v>
      </c>
      <c r="Y130" s="1">
        <v>60.611228996047203</v>
      </c>
      <c r="Z130" s="1">
        <v>73.351806851359896</v>
      </c>
      <c r="AB130" s="1">
        <v>69.924520898839901</v>
      </c>
      <c r="AC130" s="3">
        <v>130</v>
      </c>
      <c r="AD130" s="1">
        <f>SUM(B130,D130,E130,G130,H130,K130,O130,Q130,X130,Y130,Z130,AB130)</f>
        <v>766.23917592762109</v>
      </c>
      <c r="AE130">
        <f>STDEV(B130,D130:E130,G130:H130,K130,O130,Q130,X130:Z130,AB130)/SQRT(12)</f>
        <v>1.5229559239122636</v>
      </c>
      <c r="AF130" s="1"/>
      <c r="AG130" s="4">
        <v>116</v>
      </c>
      <c r="AH130" s="1">
        <f t="shared" si="7"/>
        <v>1795.4609247811886</v>
      </c>
      <c r="AI130" s="1">
        <f t="shared" si="8"/>
        <v>3.5686087809830211</v>
      </c>
    </row>
    <row r="131" spans="2:35" x14ac:dyDescent="0.25">
      <c r="B131" s="2">
        <v>107.564258883639</v>
      </c>
      <c r="D131" s="2">
        <v>74.434007277527499</v>
      </c>
      <c r="E131" s="1">
        <v>62.865524211748898</v>
      </c>
      <c r="G131" s="1">
        <v>99.180482174328702</v>
      </c>
      <c r="H131" s="2">
        <v>60.321434142057001</v>
      </c>
      <c r="K131" s="1">
        <v>61.076869462934397</v>
      </c>
      <c r="O131" s="1">
        <v>60.6938799867144</v>
      </c>
      <c r="Q131" s="1">
        <v>66.415017442087802</v>
      </c>
      <c r="X131" s="1">
        <v>62.1796026775055</v>
      </c>
      <c r="Y131" s="1">
        <v>60.8427663168736</v>
      </c>
      <c r="Z131" s="1">
        <v>67.301677899923902</v>
      </c>
      <c r="AB131" s="1">
        <v>60.901803654049502</v>
      </c>
      <c r="AC131" s="3">
        <v>131</v>
      </c>
      <c r="AD131" s="1">
        <f>SUM(B131,D131,E131,G131,H131,K131,O131,Q131,X131,Y131,Z131,AB131)</f>
        <v>843.77732412939008</v>
      </c>
      <c r="AE131">
        <f t="shared" ref="AE131:AE132" si="16">STDEV(B131,D131:E131,G131:H131,K131,O131,Q131,X131:Z131,AB131)/SQRT(12)</f>
        <v>4.6382555850364167</v>
      </c>
      <c r="AF131" s="1"/>
      <c r="AG131" s="4">
        <v>117</v>
      </c>
      <c r="AH131" s="1">
        <f t="shared" si="7"/>
        <v>1977.1492535039154</v>
      </c>
      <c r="AI131" s="1">
        <f t="shared" si="8"/>
        <v>10.868416708137151</v>
      </c>
    </row>
    <row r="132" spans="2:35" x14ac:dyDescent="0.25">
      <c r="B132" s="2">
        <v>65.8444504059471</v>
      </c>
      <c r="D132" s="2">
        <v>62.238090027991703</v>
      </c>
      <c r="E132" s="1">
        <v>61.933313001714303</v>
      </c>
      <c r="G132" s="1">
        <v>59.968091358284397</v>
      </c>
      <c r="H132" s="2">
        <v>73.804654186128204</v>
      </c>
      <c r="K132" s="1">
        <v>61.287395494933698</v>
      </c>
      <c r="O132" s="1">
        <v>64.117307460237399</v>
      </c>
      <c r="Q132" s="1">
        <v>64.6649494344625</v>
      </c>
      <c r="X132" s="1">
        <v>65.203413496927993</v>
      </c>
      <c r="Y132" s="1">
        <v>62.099966432948101</v>
      </c>
      <c r="Z132" s="1">
        <v>67.392669261940497</v>
      </c>
      <c r="AB132" s="1">
        <v>69.726776375782606</v>
      </c>
      <c r="AC132" s="3">
        <v>132</v>
      </c>
      <c r="AD132" s="1">
        <f>SUM(B132,D132,E132,G132,H132,K132,O132,Q132,X132,Y132,Z132,AB132)</f>
        <v>778.28107693729839</v>
      </c>
      <c r="AE132">
        <f>STDEV(B132,D132:E132,G132:H132,K132,O132,Q132,X132:Z132,AB132)/SQRT(12)</f>
        <v>1.1399605176299112</v>
      </c>
      <c r="AF132" s="1"/>
      <c r="AG132" s="4">
        <v>118</v>
      </c>
      <c r="AH132" s="1">
        <f t="shared" si="7"/>
        <v>1823.6776531895009</v>
      </c>
      <c r="AI132" s="1">
        <f t="shared" si="8"/>
        <v>2.6711693026136518</v>
      </c>
    </row>
    <row r="133" spans="2:35" x14ac:dyDescent="0.25">
      <c r="B133" s="2">
        <v>61.761901464036697</v>
      </c>
      <c r="D133" s="2">
        <v>64.413161187270006</v>
      </c>
      <c r="E133" s="1">
        <v>60.607841522835798</v>
      </c>
      <c r="G133" s="1">
        <v>60.814572061349601</v>
      </c>
      <c r="H133" s="2">
        <v>60.378663202455201</v>
      </c>
      <c r="K133" s="1">
        <v>60.568941875184201</v>
      </c>
      <c r="Q133" s="1">
        <v>63.5059907986656</v>
      </c>
      <c r="Y133" s="1">
        <v>62.5148137555856</v>
      </c>
      <c r="Z133" s="1">
        <v>68.569605679583404</v>
      </c>
      <c r="AB133" s="1">
        <v>95.184125366711996</v>
      </c>
      <c r="AC133" s="3">
        <v>133</v>
      </c>
      <c r="AD133" s="1">
        <f t="shared" ref="AD133:AD138" si="17">SUM(B133,D133,E133,G133,H133,K133,Q133,Y133,Z133,AB133)</f>
        <v>658.31961691367815</v>
      </c>
      <c r="AE133">
        <f>STDEV(B133,D133:E133,G133:H133,K133,Q133,Y133:Z133,AB133)/SQRT(10)</f>
        <v>3.3564857207202397</v>
      </c>
      <c r="AF133" s="1"/>
      <c r="AG133" s="4">
        <v>119</v>
      </c>
      <c r="AH133" s="1">
        <f t="shared" si="7"/>
        <v>1542.5825059838508</v>
      </c>
      <c r="AI133" s="1">
        <f t="shared" si="8"/>
        <v>7.8649580254670672</v>
      </c>
    </row>
    <row r="134" spans="2:35" x14ac:dyDescent="0.25">
      <c r="B134" s="2">
        <v>62.735859201833897</v>
      </c>
      <c r="D134" s="2">
        <v>63.495784250089699</v>
      </c>
      <c r="E134" s="1">
        <v>61.562603438599403</v>
      </c>
      <c r="G134" s="1">
        <v>61.746817447536202</v>
      </c>
      <c r="H134" s="2">
        <v>60.552201197568799</v>
      </c>
      <c r="K134" s="1">
        <v>60.965358970166299</v>
      </c>
      <c r="Q134" s="1">
        <v>61.646071973086997</v>
      </c>
      <c r="Y134" s="1">
        <v>60.6985635556562</v>
      </c>
      <c r="Z134" s="1">
        <v>72.266728665371801</v>
      </c>
      <c r="AB134" s="1">
        <v>60.705323738196199</v>
      </c>
      <c r="AC134" s="3">
        <v>134</v>
      </c>
      <c r="AD134" s="1">
        <f t="shared" si="17"/>
        <v>626.37531243810542</v>
      </c>
      <c r="AE134">
        <f t="shared" ref="AE134:AE137" si="18">STDEV(B134,D134:E134,G134:H134,K134,Q134,Y134:Z134,AB134)/SQRT(10)</f>
        <v>1.1107421192221667</v>
      </c>
      <c r="AF134" s="1"/>
      <c r="AG134" s="4">
        <v>120</v>
      </c>
      <c r="AH134" s="1">
        <f t="shared" si="7"/>
        <v>1467.7302245329981</v>
      </c>
      <c r="AI134" s="1">
        <f t="shared" si="8"/>
        <v>2.6027043973022201</v>
      </c>
    </row>
    <row r="135" spans="2:35" x14ac:dyDescent="0.25">
      <c r="B135" s="2">
        <v>63.0349914138285</v>
      </c>
      <c r="D135" s="2">
        <v>60.699756989377804</v>
      </c>
      <c r="E135" s="1">
        <v>60.578368231020399</v>
      </c>
      <c r="G135" s="1">
        <v>60.589231827388403</v>
      </c>
      <c r="H135" s="2">
        <v>64.019593566711606</v>
      </c>
      <c r="K135" s="1">
        <v>60.8119730262137</v>
      </c>
      <c r="Q135" s="1">
        <v>60.610961733795897</v>
      </c>
      <c r="Y135" s="1">
        <v>60.8379739740774</v>
      </c>
      <c r="Z135" s="1">
        <v>125.873819096453</v>
      </c>
      <c r="AB135" s="1">
        <v>74.256993636876402</v>
      </c>
      <c r="AC135" s="3">
        <v>135</v>
      </c>
      <c r="AD135" s="1">
        <f t="shared" si="17"/>
        <v>691.31366349574307</v>
      </c>
      <c r="AE135">
        <f t="shared" si="18"/>
        <v>6.4438410213459507</v>
      </c>
      <c r="AF135" s="1"/>
      <c r="AG135" s="4">
        <v>121</v>
      </c>
      <c r="AH135" s="1">
        <f t="shared" si="7"/>
        <v>1619.8945558627827</v>
      </c>
      <c r="AI135" s="1">
        <f t="shared" si="8"/>
        <v>15.099286388381726</v>
      </c>
    </row>
    <row r="136" spans="2:35" x14ac:dyDescent="0.25">
      <c r="B136" s="2">
        <v>77.9839752816588</v>
      </c>
      <c r="D136" s="2">
        <v>73.276346388606797</v>
      </c>
      <c r="E136" s="1">
        <v>60.863422978620299</v>
      </c>
      <c r="G136" s="1">
        <v>60.441567835974702</v>
      </c>
      <c r="H136" s="2">
        <v>60.928694426724597</v>
      </c>
      <c r="K136" s="1">
        <v>60.673180262856299</v>
      </c>
      <c r="Q136" s="1">
        <v>62.861717471218803</v>
      </c>
      <c r="Y136" s="1">
        <v>60.657927307183897</v>
      </c>
      <c r="Z136" s="1">
        <v>80.300802508900205</v>
      </c>
      <c r="AB136" s="1">
        <v>63.2398240581702</v>
      </c>
      <c r="AC136" s="3">
        <v>136</v>
      </c>
      <c r="AD136" s="1">
        <f t="shared" si="17"/>
        <v>661.22745851991453</v>
      </c>
      <c r="AE136">
        <f t="shared" si="18"/>
        <v>2.4906537221714955</v>
      </c>
      <c r="AF136" s="1"/>
      <c r="AG136" s="4">
        <v>122</v>
      </c>
      <c r="AH136" s="1">
        <f t="shared" si="7"/>
        <v>1549.3961956821488</v>
      </c>
      <c r="AI136" s="1">
        <f t="shared" si="8"/>
        <v>5.8361299915343343</v>
      </c>
    </row>
    <row r="137" spans="2:35" x14ac:dyDescent="0.25">
      <c r="B137" s="2">
        <v>62.229070102983002</v>
      </c>
      <c r="D137" s="2">
        <v>62.252876205794003</v>
      </c>
      <c r="E137" s="1">
        <v>60.9684890982927</v>
      </c>
      <c r="G137" s="1">
        <v>64.971137315862606</v>
      </c>
      <c r="H137" s="2">
        <v>62.310035313269701</v>
      </c>
      <c r="K137" s="1">
        <v>61.682570711941999</v>
      </c>
      <c r="Q137" s="1">
        <v>65.912264306134801</v>
      </c>
      <c r="Y137" s="1">
        <v>74.344169784203402</v>
      </c>
      <c r="Z137" s="1">
        <v>108.135173642056</v>
      </c>
      <c r="AB137" s="1">
        <v>70.919741351690703</v>
      </c>
      <c r="AC137" s="3">
        <v>137</v>
      </c>
      <c r="AD137" s="1">
        <f t="shared" si="17"/>
        <v>693.72552783222886</v>
      </c>
      <c r="AE137">
        <f>STDEV(B137,D137:E137,G137:H137,K137,Q137,Y137:Z137,AB137)/SQRT(10)</f>
        <v>4.5244520864568365</v>
      </c>
      <c r="AF137" s="1"/>
      <c r="AG137" s="4">
        <v>123</v>
      </c>
      <c r="AH137" s="1">
        <f t="shared" si="7"/>
        <v>1625.5460656107552</v>
      </c>
      <c r="AI137" s="1">
        <f t="shared" si="8"/>
        <v>10.601750970829132</v>
      </c>
    </row>
    <row r="138" spans="2:35" x14ac:dyDescent="0.25">
      <c r="B138" s="2">
        <v>60.968715157631102</v>
      </c>
      <c r="D138" s="2">
        <v>63.207557764439102</v>
      </c>
      <c r="E138" s="1">
        <v>61.577969795426803</v>
      </c>
      <c r="G138" s="1">
        <v>60.538195635128403</v>
      </c>
      <c r="H138" s="2">
        <v>107.947904126124</v>
      </c>
      <c r="K138" s="1">
        <v>64.149687928284393</v>
      </c>
      <c r="Q138" s="1">
        <v>60.916270152276098</v>
      </c>
      <c r="Y138" s="1">
        <v>60.523542341206799</v>
      </c>
      <c r="Z138" s="1">
        <v>74.209586960856498</v>
      </c>
      <c r="AB138" s="1">
        <v>63.7852157464038</v>
      </c>
      <c r="AC138" s="3">
        <v>138</v>
      </c>
      <c r="AD138" s="1">
        <f t="shared" si="17"/>
        <v>677.82464560777703</v>
      </c>
      <c r="AE138">
        <f>STDEV(B138,D138:E138,G138:H138,K138,Q138,Y138:Z138,AB138)/SQRT(10)</f>
        <v>4.6450860775402694</v>
      </c>
      <c r="AF138" s="1"/>
      <c r="AG138" s="4">
        <v>124</v>
      </c>
      <c r="AH138" s="1">
        <f t="shared" si="7"/>
        <v>1588.2869256444535</v>
      </c>
      <c r="AI138" s="1">
        <f t="shared" si="8"/>
        <v>10.884422000966026</v>
      </c>
    </row>
    <row r="139" spans="2:35" x14ac:dyDescent="0.25">
      <c r="B139" s="2">
        <v>60.943935892020399</v>
      </c>
      <c r="D139" s="2">
        <v>61.608980403763901</v>
      </c>
      <c r="E139" s="1">
        <v>64.840861251392695</v>
      </c>
      <c r="G139" s="1">
        <v>60.331693934130598</v>
      </c>
      <c r="Q139" s="1">
        <v>61.783618024607001</v>
      </c>
      <c r="Y139" s="1">
        <v>62.631588378988198</v>
      </c>
      <c r="AB139" s="1">
        <v>63.445213367073698</v>
      </c>
      <c r="AC139" s="3">
        <v>139</v>
      </c>
      <c r="AD139" s="1">
        <f>SUM(B139,D139,E139,G139,Q139,Y139,AB139)</f>
        <v>435.58589125197642</v>
      </c>
      <c r="AE139">
        <f>STDEV(B139,D139:E139,G139,Q139,Y139,AB139)/SQRT(7)</f>
        <v>0.58344174253156433</v>
      </c>
      <c r="AF139" s="1"/>
      <c r="AG139" s="4">
        <v>125</v>
      </c>
      <c r="AH139" s="1">
        <f t="shared" si="7"/>
        <v>1020.6701402106158</v>
      </c>
      <c r="AI139" s="1">
        <f t="shared" si="8"/>
        <v>1.367127763121083</v>
      </c>
    </row>
    <row r="140" spans="2:35" x14ac:dyDescent="0.25">
      <c r="B140" s="2">
        <v>61.139536281158698</v>
      </c>
      <c r="D140" s="2">
        <v>60.750048868891703</v>
      </c>
      <c r="E140" s="1">
        <v>61.129828845892703</v>
      </c>
      <c r="G140" s="1">
        <v>68.604717128324495</v>
      </c>
      <c r="Q140" s="1">
        <v>61.883000611291699</v>
      </c>
      <c r="Y140" s="1">
        <v>71.078174757223906</v>
      </c>
      <c r="AB140" s="1">
        <v>69.0335896699697</v>
      </c>
      <c r="AC140" s="3">
        <v>140</v>
      </c>
      <c r="AD140" s="1">
        <f>SUM(B140,D140,E140,G140,Q140,Y140,AB140)</f>
        <v>453.61889616275289</v>
      </c>
      <c r="AE140">
        <f>STDEV(B140,D140:E140,G140,Q140,Y140,AB140)/SQRT(7)</f>
        <v>1.7154391477783895</v>
      </c>
      <c r="AF140" s="1"/>
      <c r="AG140" s="4">
        <v>126</v>
      </c>
      <c r="AH140" s="1">
        <f t="shared" si="7"/>
        <v>1062.925295899425</v>
      </c>
      <c r="AI140" s="1">
        <f t="shared" si="8"/>
        <v>4.0196378042761127</v>
      </c>
    </row>
    <row r="141" spans="2:35" x14ac:dyDescent="0.25">
      <c r="B141" s="2">
        <v>67.697618401011795</v>
      </c>
      <c r="D141" s="2">
        <v>62.391073438390002</v>
      </c>
      <c r="E141" s="1">
        <v>64.196244169379895</v>
      </c>
      <c r="G141" s="1">
        <v>60.848595111767402</v>
      </c>
      <c r="Q141" s="1">
        <v>60.751202402599198</v>
      </c>
      <c r="Y141" s="1">
        <v>62.716423147607998</v>
      </c>
      <c r="AB141" s="1">
        <v>66.335798825373104</v>
      </c>
      <c r="AC141" s="3">
        <v>141</v>
      </c>
      <c r="AD141" s="1">
        <f>SUM(B141,D141,E141,G141,Q141,Y141,AB141)</f>
        <v>444.93695549612937</v>
      </c>
      <c r="AE141">
        <f>STDEV(B141,D141:E141,G141,Q141,Y141,AB141)/SQRT(7)</f>
        <v>1.00651192063522</v>
      </c>
      <c r="AF141" s="1"/>
      <c r="AG141" s="4">
        <v>127</v>
      </c>
      <c r="AH141" s="1">
        <f t="shared" si="7"/>
        <v>1042.5816672937483</v>
      </c>
      <c r="AI141" s="1">
        <f t="shared" si="8"/>
        <v>2.3584709325769402</v>
      </c>
    </row>
    <row r="142" spans="2:35" x14ac:dyDescent="0.25">
      <c r="B142" s="2">
        <v>68.981906846779594</v>
      </c>
      <c r="D142" s="2">
        <v>61.210931729254902</v>
      </c>
      <c r="E142" s="1">
        <v>64.9183233642499</v>
      </c>
      <c r="G142" s="1">
        <v>62.7863731571709</v>
      </c>
      <c r="Q142" s="1">
        <v>63.326911955893003</v>
      </c>
      <c r="Y142" s="1">
        <v>86.275517353177094</v>
      </c>
      <c r="AB142" s="1">
        <v>95.094065993327902</v>
      </c>
      <c r="AC142" s="3">
        <v>142</v>
      </c>
      <c r="AD142" s="1">
        <f>SUM(B142,D142,E142,G142,Q142,Y142,AB142)</f>
        <v>502.59403039985324</v>
      </c>
      <c r="AE142">
        <f>STDEV(B142,D142:E142,G142,Q142,Y142,AB142)/SQRT(7)</f>
        <v>5.0535708429064021</v>
      </c>
      <c r="AF142" s="1"/>
      <c r="AG142" s="4">
        <v>128</v>
      </c>
      <c r="AH142" s="1">
        <f t="shared" si="7"/>
        <v>1177.6844240817893</v>
      </c>
      <c r="AI142" s="1">
        <f t="shared" si="8"/>
        <v>11.841588454502437</v>
      </c>
    </row>
    <row r="143" spans="2:35" x14ac:dyDescent="0.25">
      <c r="B143" s="2">
        <v>98.742481461211298</v>
      </c>
      <c r="D143" s="2">
        <v>61.882403612682097</v>
      </c>
      <c r="E143" s="1">
        <v>109.185212212265</v>
      </c>
      <c r="G143" s="1">
        <v>112.960269920266</v>
      </c>
      <c r="Q143" s="1">
        <v>66.488995200835305</v>
      </c>
      <c r="AC143" s="3">
        <v>143</v>
      </c>
      <c r="AD143" s="1">
        <f>SUM(B143,D143,E143,G143,Q143)</f>
        <v>449.25936240725969</v>
      </c>
      <c r="AE143">
        <f>STDEV(B143,D143:E143,G143,Q143)/SQRT(5)</f>
        <v>10.758564516231806</v>
      </c>
      <c r="AF143" s="1"/>
      <c r="AG143" s="4">
        <v>129</v>
      </c>
      <c r="AH143" s="1">
        <f t="shared" si="7"/>
        <v>1052.70998356072</v>
      </c>
      <c r="AI143" s="1">
        <f t="shared" si="8"/>
        <v>25.209598781276988</v>
      </c>
    </row>
    <row r="144" spans="2:35" x14ac:dyDescent="0.25">
      <c r="D144" s="2">
        <v>65.7955755263865</v>
      </c>
      <c r="AC144" s="3">
        <v>144</v>
      </c>
      <c r="AD144" s="1">
        <f>SUM(D144)</f>
        <v>65.7955755263865</v>
      </c>
      <c r="AE144">
        <f>STDEV(,D144)/SQRT(1)</f>
        <v>46.524497626779542</v>
      </c>
      <c r="AF144" s="1"/>
      <c r="AG144" s="4">
        <v>130</v>
      </c>
      <c r="AH144" s="1">
        <f t="shared" ref="AH144" si="19">AD144/52800*65.6*1886</f>
        <v>154.17299009555643</v>
      </c>
      <c r="AI144" s="1">
        <f>AE144/52800*65.6*1886</f>
        <v>109.01676677237437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2019-05-26T09:08:39Z</dcterms:modified>
</cp:coreProperties>
</file>