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6" i="1" l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5" i="1"/>
  <c r="S15" i="1"/>
  <c r="O84" i="1"/>
  <c r="P84" i="1"/>
  <c r="O55" i="1"/>
  <c r="O54" i="1"/>
  <c r="P16" i="1" l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5" i="1"/>
  <c r="N15" i="1"/>
  <c r="O143" i="1"/>
  <c r="O142" i="1"/>
  <c r="O140" i="1"/>
  <c r="O141" i="1"/>
  <c r="O136" i="1"/>
  <c r="O137" i="1"/>
  <c r="O138" i="1"/>
  <c r="O139" i="1"/>
  <c r="O135" i="1"/>
  <c r="O132" i="1"/>
  <c r="O125" i="1"/>
  <c r="O134" i="1"/>
  <c r="O130" i="1"/>
  <c r="O131" i="1"/>
  <c r="O133" i="1"/>
  <c r="O129" i="1"/>
  <c r="O128" i="1"/>
  <c r="O127" i="1"/>
  <c r="O118" i="1"/>
  <c r="O119" i="1"/>
  <c r="O120" i="1"/>
  <c r="O121" i="1"/>
  <c r="O122" i="1"/>
  <c r="O123" i="1"/>
  <c r="O124" i="1"/>
  <c r="O126" i="1"/>
  <c r="O117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93" i="1"/>
  <c r="O94" i="1"/>
  <c r="O95" i="1"/>
  <c r="O96" i="1"/>
  <c r="O97" i="1"/>
  <c r="O98" i="1"/>
  <c r="O99" i="1"/>
  <c r="O100" i="1"/>
  <c r="O101" i="1"/>
  <c r="O92" i="1"/>
  <c r="O91" i="1"/>
  <c r="O90" i="1"/>
  <c r="O89" i="1"/>
  <c r="O88" i="1"/>
  <c r="O87" i="1"/>
  <c r="O86" i="1"/>
  <c r="O85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49" i="1"/>
  <c r="O50" i="1"/>
  <c r="O51" i="1"/>
  <c r="O52" i="1"/>
  <c r="O53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15" i="1"/>
  <c r="L1" i="1"/>
  <c r="N16" i="1" l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K66" i="1"/>
  <c r="K130" i="1"/>
  <c r="K119" i="1"/>
  <c r="K133" i="1"/>
  <c r="K141" i="1"/>
  <c r="K61" i="1"/>
  <c r="K135" i="1"/>
  <c r="K89" i="1"/>
  <c r="K19" i="1"/>
  <c r="K1" i="1"/>
  <c r="K143" i="1"/>
  <c r="K142" i="1"/>
  <c r="K140" i="1"/>
  <c r="K139" i="1"/>
  <c r="K138" i="1"/>
  <c r="K137" i="1"/>
  <c r="K136" i="1"/>
  <c r="K134" i="1"/>
  <c r="K132" i="1"/>
  <c r="K131" i="1"/>
  <c r="K129" i="1"/>
  <c r="K128" i="1"/>
  <c r="K127" i="1"/>
  <c r="K126" i="1"/>
  <c r="K125" i="1"/>
  <c r="K124" i="1"/>
  <c r="K123" i="1"/>
  <c r="K122" i="1"/>
  <c r="K121" i="1"/>
  <c r="K120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5" i="1"/>
  <c r="K64" i="1"/>
  <c r="K63" i="1"/>
  <c r="K62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L143" i="1" l="1"/>
  <c r="L136" i="1"/>
  <c r="L137" i="1"/>
  <c r="L138" i="1"/>
  <c r="L139" i="1"/>
  <c r="L140" i="1"/>
  <c r="L141" i="1"/>
  <c r="L142" i="1"/>
  <c r="L135" i="1"/>
  <c r="L130" i="1"/>
  <c r="L131" i="1"/>
  <c r="L132" i="1"/>
  <c r="L133" i="1"/>
  <c r="L134" i="1"/>
  <c r="L129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85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69" i="1"/>
  <c r="L61" i="1"/>
  <c r="L62" i="1"/>
  <c r="L63" i="1"/>
  <c r="L64" i="1"/>
  <c r="L65" i="1"/>
  <c r="L66" i="1"/>
  <c r="L67" i="1"/>
  <c r="L68" i="1"/>
  <c r="L60" i="1"/>
  <c r="L59" i="1"/>
  <c r="L55" i="1"/>
  <c r="L56" i="1"/>
  <c r="L57" i="1"/>
  <c r="L58" i="1"/>
  <c r="L5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4"/>
  <sheetViews>
    <sheetView tabSelected="1" topLeftCell="A122" workbookViewId="0">
      <selection activeCell="S15" sqref="S15:S143"/>
    </sheetView>
  </sheetViews>
  <sheetFormatPr defaultRowHeight="15" x14ac:dyDescent="0.25"/>
  <sheetData>
    <row r="1" spans="1:19" x14ac:dyDescent="0.25">
      <c r="A1" s="1">
        <v>274.241534622404</v>
      </c>
      <c r="B1" s="1">
        <v>3010.01761275225</v>
      </c>
      <c r="C1" s="1">
        <v>981.48062152850605</v>
      </c>
      <c r="D1" s="1">
        <v>223.27214349664101</v>
      </c>
      <c r="E1" s="1">
        <v>4149.9992788667396</v>
      </c>
      <c r="F1" s="1">
        <v>6593.39364746927</v>
      </c>
      <c r="G1" s="1">
        <v>3482.6413522855601</v>
      </c>
      <c r="H1" s="1">
        <v>4022.6490372169301</v>
      </c>
      <c r="I1" s="1">
        <v>4090.5835099956298</v>
      </c>
      <c r="J1" s="2">
        <v>1</v>
      </c>
      <c r="K1" s="1">
        <f t="shared" ref="K1:K32" si="0">SUM(A1,B1,C1,D1,E1,F1,G1,H1,I1)</f>
        <v>26828.27873823393</v>
      </c>
      <c r="L1" s="1">
        <f>STDEV(A1:I1)/SQRT(9)</f>
        <v>706.26485762481934</v>
      </c>
    </row>
    <row r="2" spans="1:19" x14ac:dyDescent="0.25">
      <c r="A2" s="1">
        <v>187.78774145932201</v>
      </c>
      <c r="B2" s="1">
        <v>3010.3094535974401</v>
      </c>
      <c r="C2" s="1">
        <v>990.49440540345597</v>
      </c>
      <c r="D2" s="1">
        <v>203.934156246073</v>
      </c>
      <c r="E2" s="1">
        <v>4150.1504621646</v>
      </c>
      <c r="F2" s="1">
        <v>6618.95613776766</v>
      </c>
      <c r="G2" s="1">
        <v>3483.4854134403199</v>
      </c>
      <c r="H2" s="1">
        <v>4026.6280403668902</v>
      </c>
      <c r="I2" s="1">
        <v>4096.6507013236296</v>
      </c>
      <c r="J2" s="2">
        <v>2</v>
      </c>
      <c r="K2" s="1">
        <f t="shared" si="0"/>
        <v>26768.396511769392</v>
      </c>
      <c r="L2" s="1">
        <f t="shared" ref="L2:L53" si="1">STDEV(A2:I2)/SQRT(9)</f>
        <v>713.64514837370473</v>
      </c>
    </row>
    <row r="3" spans="1:19" x14ac:dyDescent="0.25">
      <c r="A3" s="1">
        <v>162.72193367382599</v>
      </c>
      <c r="B3" s="1">
        <v>3014.1757555529198</v>
      </c>
      <c r="C3" s="1">
        <v>1198.54616061666</v>
      </c>
      <c r="D3" s="1">
        <v>229.164889615341</v>
      </c>
      <c r="E3" s="1">
        <v>4153.6147235485696</v>
      </c>
      <c r="F3" s="1">
        <v>6619.6170224263997</v>
      </c>
      <c r="G3" s="1">
        <v>3486.87800841227</v>
      </c>
      <c r="H3" s="1">
        <v>4026.3313588983701</v>
      </c>
      <c r="I3" s="1">
        <v>4097.0436018095597</v>
      </c>
      <c r="J3" s="2">
        <v>3</v>
      </c>
      <c r="K3" s="1">
        <f t="shared" si="0"/>
        <v>26988.093454553917</v>
      </c>
      <c r="L3" s="1">
        <f t="shared" si="1"/>
        <v>706.11869878135087</v>
      </c>
    </row>
    <row r="4" spans="1:19" x14ac:dyDescent="0.25">
      <c r="A4" s="1">
        <v>181.90425973911101</v>
      </c>
      <c r="B4" s="1">
        <v>3005.0059953711698</v>
      </c>
      <c r="C4" s="1">
        <v>1212.27471514382</v>
      </c>
      <c r="D4" s="1">
        <v>184.49539949379499</v>
      </c>
      <c r="E4" s="1">
        <v>4165.5485905756896</v>
      </c>
      <c r="F4" s="1">
        <v>6610.0238706834398</v>
      </c>
      <c r="G4" s="1">
        <v>3506.7310471610999</v>
      </c>
      <c r="H4" s="1">
        <v>4028.1665029546298</v>
      </c>
      <c r="I4" s="1">
        <v>4092.78443712738</v>
      </c>
      <c r="J4" s="2">
        <v>4</v>
      </c>
      <c r="K4" s="1">
        <f t="shared" si="0"/>
        <v>26986.934818250134</v>
      </c>
      <c r="L4" s="1">
        <f t="shared" si="1"/>
        <v>706.74875649557714</v>
      </c>
    </row>
    <row r="5" spans="1:19" x14ac:dyDescent="0.25">
      <c r="A5" s="1">
        <v>233.79353109309801</v>
      </c>
      <c r="B5" s="1">
        <v>3000.8400275539602</v>
      </c>
      <c r="C5" s="1">
        <v>220.58112750526701</v>
      </c>
      <c r="D5" s="1">
        <v>181.06680759624899</v>
      </c>
      <c r="E5" s="1">
        <v>4173.4461205969101</v>
      </c>
      <c r="F5" s="1">
        <v>6601.2799198314997</v>
      </c>
      <c r="G5" s="1">
        <v>3512.25494240321</v>
      </c>
      <c r="H5" s="1">
        <v>4032.17580198526</v>
      </c>
      <c r="I5" s="1">
        <v>4091.2485497767402</v>
      </c>
      <c r="J5" s="2">
        <v>5</v>
      </c>
      <c r="K5" s="1">
        <f t="shared" si="0"/>
        <v>26046.686828342197</v>
      </c>
      <c r="L5" s="1">
        <f t="shared" si="1"/>
        <v>746.16875483675574</v>
      </c>
    </row>
    <row r="6" spans="1:19" x14ac:dyDescent="0.25">
      <c r="A6" s="1">
        <v>254.60419611031</v>
      </c>
      <c r="B6" s="1">
        <v>3000.7785861555999</v>
      </c>
      <c r="C6" s="1">
        <v>161.86157586667599</v>
      </c>
      <c r="D6" s="1">
        <v>233.68103258069701</v>
      </c>
      <c r="E6" s="1">
        <v>4170.4287649174203</v>
      </c>
      <c r="F6" s="1">
        <v>6602.45106355588</v>
      </c>
      <c r="G6" s="1">
        <v>1355.85672092409</v>
      </c>
      <c r="H6" s="1">
        <v>4039.00183091501</v>
      </c>
      <c r="I6" s="1">
        <v>4087.3492480448799</v>
      </c>
      <c r="J6" s="2">
        <v>6</v>
      </c>
      <c r="K6" s="1">
        <f t="shared" si="0"/>
        <v>23906.013019070564</v>
      </c>
      <c r="L6" s="1">
        <f t="shared" si="1"/>
        <v>759.14541728574557</v>
      </c>
    </row>
    <row r="7" spans="1:19" x14ac:dyDescent="0.25">
      <c r="A7" s="1">
        <v>264.08376411297297</v>
      </c>
      <c r="B7" s="1">
        <v>3004.7863090851702</v>
      </c>
      <c r="C7" s="1">
        <v>138.87893701614399</v>
      </c>
      <c r="D7" s="1">
        <v>248.25231864349101</v>
      </c>
      <c r="E7" s="1">
        <v>4169.3945400148305</v>
      </c>
      <c r="F7" s="1">
        <v>2449.3559939789902</v>
      </c>
      <c r="G7" s="1">
        <v>1251.5380204452799</v>
      </c>
      <c r="H7" s="1">
        <v>4032.7194506140099</v>
      </c>
      <c r="I7" s="1">
        <v>4085.4278342242901</v>
      </c>
      <c r="J7" s="2">
        <v>7</v>
      </c>
      <c r="K7" s="1">
        <f t="shared" si="0"/>
        <v>19644.437168135177</v>
      </c>
      <c r="L7" s="1">
        <f t="shared" si="1"/>
        <v>579.80210887597491</v>
      </c>
    </row>
    <row r="8" spans="1:19" x14ac:dyDescent="0.25">
      <c r="A8" s="1">
        <v>302.84929996539302</v>
      </c>
      <c r="B8" s="1">
        <v>3029.6459986098598</v>
      </c>
      <c r="C8" s="1">
        <v>85.292238543833705</v>
      </c>
      <c r="D8" s="1">
        <v>215.56253161005799</v>
      </c>
      <c r="E8" s="1">
        <v>4170.3247624876603</v>
      </c>
      <c r="F8" s="1">
        <v>2264.5053551424899</v>
      </c>
      <c r="G8" s="1">
        <v>1258.0536125851499</v>
      </c>
      <c r="H8" s="1">
        <v>4024.2443937773701</v>
      </c>
      <c r="I8" s="1">
        <v>4085.248149815</v>
      </c>
      <c r="J8" s="2">
        <v>8</v>
      </c>
      <c r="K8" s="1">
        <f t="shared" si="0"/>
        <v>19435.726342536815</v>
      </c>
      <c r="L8" s="1">
        <f t="shared" si="1"/>
        <v>581.4058885808148</v>
      </c>
    </row>
    <row r="9" spans="1:19" x14ac:dyDescent="0.25">
      <c r="A9" s="1">
        <v>308.03111986383402</v>
      </c>
      <c r="B9" s="1">
        <v>3250.6972363484701</v>
      </c>
      <c r="C9" s="1">
        <v>83.126459939672401</v>
      </c>
      <c r="D9" s="1">
        <v>171.83680663639501</v>
      </c>
      <c r="E9" s="1">
        <v>4171.0413846227302</v>
      </c>
      <c r="F9" s="1">
        <v>2259.8723103071802</v>
      </c>
      <c r="G9" s="1">
        <v>1262.8888652774201</v>
      </c>
      <c r="H9" s="1">
        <v>3434.5472191956701</v>
      </c>
      <c r="I9" s="1">
        <v>4086.7650555119999</v>
      </c>
      <c r="J9" s="2">
        <v>9</v>
      </c>
      <c r="K9" s="1">
        <f t="shared" si="0"/>
        <v>19028.806457703373</v>
      </c>
      <c r="L9" s="1">
        <f t="shared" si="1"/>
        <v>565.96505104568632</v>
      </c>
    </row>
    <row r="10" spans="1:19" x14ac:dyDescent="0.25">
      <c r="A10" s="1">
        <v>318.76262953130401</v>
      </c>
      <c r="B10" s="1">
        <v>5734.7566055654197</v>
      </c>
      <c r="C10" s="1">
        <v>108.400267822518</v>
      </c>
      <c r="D10" s="1">
        <v>163.237219928212</v>
      </c>
      <c r="E10" s="1">
        <v>4173.2917296939404</v>
      </c>
      <c r="F10" s="1">
        <v>2265.7345842016998</v>
      </c>
      <c r="G10" s="1">
        <v>1274.5476244595</v>
      </c>
      <c r="H10" s="1">
        <v>1191.5896549289</v>
      </c>
      <c r="I10" s="1">
        <v>4090.2566253343998</v>
      </c>
      <c r="J10" s="2">
        <v>10</v>
      </c>
      <c r="K10" s="1">
        <f t="shared" si="0"/>
        <v>19320.576941465893</v>
      </c>
      <c r="L10" s="1">
        <f t="shared" si="1"/>
        <v>685.92837321546142</v>
      </c>
    </row>
    <row r="11" spans="1:19" x14ac:dyDescent="0.25">
      <c r="A11" s="1">
        <v>317.703010574188</v>
      </c>
      <c r="B11" s="1">
        <v>5740.8598449786996</v>
      </c>
      <c r="C11" s="1">
        <v>164.510092956866</v>
      </c>
      <c r="D11" s="1">
        <v>112.10539909461301</v>
      </c>
      <c r="E11" s="1">
        <v>4177.51491161173</v>
      </c>
      <c r="F11" s="1">
        <v>2257.9486216136702</v>
      </c>
      <c r="G11" s="1">
        <v>1291.6997817450799</v>
      </c>
      <c r="H11" s="1">
        <v>1019.50843638477</v>
      </c>
      <c r="I11" s="1">
        <v>4095.4872384814198</v>
      </c>
      <c r="J11" s="2">
        <v>11</v>
      </c>
      <c r="K11" s="1">
        <f t="shared" si="0"/>
        <v>19177.337337441033</v>
      </c>
      <c r="L11" s="1">
        <f t="shared" si="1"/>
        <v>689.86250066833736</v>
      </c>
    </row>
    <row r="12" spans="1:19" x14ac:dyDescent="0.25">
      <c r="A12" s="1">
        <v>328.99836489177301</v>
      </c>
      <c r="B12" s="1">
        <v>5744.0962772967496</v>
      </c>
      <c r="C12" s="1">
        <v>125.56939945117</v>
      </c>
      <c r="D12" s="1">
        <v>121.858836034935</v>
      </c>
      <c r="E12" s="1">
        <v>4166.1116170352698</v>
      </c>
      <c r="F12" s="1">
        <v>2249.63789776769</v>
      </c>
      <c r="G12" s="1">
        <v>1312.1078600144101</v>
      </c>
      <c r="H12" s="1">
        <v>1007.64341283647</v>
      </c>
      <c r="I12" s="1">
        <v>4103.4019793170701</v>
      </c>
      <c r="J12" s="2">
        <v>12</v>
      </c>
      <c r="K12" s="1">
        <f t="shared" si="0"/>
        <v>19159.42564464554</v>
      </c>
      <c r="L12" s="1">
        <f t="shared" si="1"/>
        <v>690.59827435398404</v>
      </c>
    </row>
    <row r="13" spans="1:19" x14ac:dyDescent="0.25">
      <c r="A13" s="1">
        <v>325.84226649439103</v>
      </c>
      <c r="B13" s="1">
        <v>5746.7515530221299</v>
      </c>
      <c r="C13" s="1">
        <v>168.73747481684899</v>
      </c>
      <c r="D13" s="1">
        <v>116.65498611524301</v>
      </c>
      <c r="E13" s="1">
        <v>4156.0647360459698</v>
      </c>
      <c r="F13" s="1">
        <v>2242.9779386385899</v>
      </c>
      <c r="G13" s="1">
        <v>1294.37139657682</v>
      </c>
      <c r="H13" s="1">
        <v>1020.84297719301</v>
      </c>
      <c r="I13" s="1">
        <v>4107.90790276386</v>
      </c>
      <c r="J13" s="2">
        <v>13</v>
      </c>
      <c r="K13" s="1">
        <f t="shared" si="0"/>
        <v>19180.151231666863</v>
      </c>
      <c r="L13" s="1">
        <f t="shared" si="1"/>
        <v>689.14500950191689</v>
      </c>
    </row>
    <row r="14" spans="1:19" x14ac:dyDescent="0.25">
      <c r="A14" s="1">
        <v>351.72529032465201</v>
      </c>
      <c r="B14" s="1">
        <v>5709.6169983467398</v>
      </c>
      <c r="C14" s="1">
        <v>173.59923747817101</v>
      </c>
      <c r="D14" s="1">
        <v>186.925201553443</v>
      </c>
      <c r="E14" s="1">
        <v>4147.12885649085</v>
      </c>
      <c r="F14" s="1">
        <v>2218.7641805009498</v>
      </c>
      <c r="G14" s="1">
        <v>1281.79802279453</v>
      </c>
      <c r="H14" s="1">
        <v>1036.9214801297401</v>
      </c>
      <c r="I14" s="1">
        <v>4112.4570958821496</v>
      </c>
      <c r="J14" s="2">
        <v>14</v>
      </c>
      <c r="K14" s="1">
        <f t="shared" si="0"/>
        <v>19218.936363501227</v>
      </c>
      <c r="L14" s="1">
        <f t="shared" si="1"/>
        <v>682.11056872686231</v>
      </c>
    </row>
    <row r="15" spans="1:19" x14ac:dyDescent="0.25">
      <c r="A15" s="1">
        <v>377.53883450775498</v>
      </c>
      <c r="B15" s="1">
        <v>3819.5328189381398</v>
      </c>
      <c r="C15" s="1">
        <v>122.563121428759</v>
      </c>
      <c r="D15" s="1">
        <v>198.89557006255001</v>
      </c>
      <c r="E15" s="1">
        <v>4138.4022409324498</v>
      </c>
      <c r="F15" s="1">
        <v>1817.04189303267</v>
      </c>
      <c r="G15" s="1">
        <v>1094.45019460904</v>
      </c>
      <c r="H15" s="1">
        <v>1047.7341953852099</v>
      </c>
      <c r="I15" s="1">
        <v>4116.9319771533201</v>
      </c>
      <c r="J15" s="2">
        <v>15</v>
      </c>
      <c r="K15" s="1">
        <f t="shared" si="0"/>
        <v>16733.090846049894</v>
      </c>
      <c r="L15" s="1">
        <f t="shared" si="1"/>
        <v>569.45339126947704</v>
      </c>
      <c r="M15" s="3">
        <v>1</v>
      </c>
      <c r="N15" s="1">
        <f>K15/16700*61.6*1856</f>
        <v>114556.1427061405</v>
      </c>
      <c r="O15" s="1">
        <f>STDEV(A15:I15)/SQRT(9)</f>
        <v>569.45339126947704</v>
      </c>
      <c r="P15" s="1">
        <f>O15/16700*61.6*1856</f>
        <v>3898.5256552384917</v>
      </c>
      <c r="R15" s="1">
        <f>O15/(K15+O15)</f>
        <v>3.2911540838094722E-2</v>
      </c>
      <c r="S15" s="1">
        <f>P15/(N15+P15)</f>
        <v>3.2911540838094722E-2</v>
      </c>
    </row>
    <row r="16" spans="1:19" x14ac:dyDescent="0.25">
      <c r="A16" s="1">
        <v>416.74103554479098</v>
      </c>
      <c r="B16" s="1">
        <v>3316.6862237168398</v>
      </c>
      <c r="C16" s="1">
        <v>122.32716089824901</v>
      </c>
      <c r="D16" s="1">
        <v>136.853507740895</v>
      </c>
      <c r="E16" s="1">
        <v>4126.2283790824404</v>
      </c>
      <c r="F16" s="1">
        <v>1753.33445810071</v>
      </c>
      <c r="G16" s="1">
        <v>1025.3701661954201</v>
      </c>
      <c r="H16" s="1">
        <v>1059.6744446085499</v>
      </c>
      <c r="I16" s="1">
        <v>4124.9252850770599</v>
      </c>
      <c r="J16" s="2">
        <v>16</v>
      </c>
      <c r="K16" s="1">
        <f t="shared" si="0"/>
        <v>16082.140660964957</v>
      </c>
      <c r="L16" s="1">
        <f t="shared" si="1"/>
        <v>549.74449218971654</v>
      </c>
      <c r="M16" s="3">
        <v>2</v>
      </c>
      <c r="N16" s="1">
        <f t="shared" ref="N16:N79" si="2">K16/16700*61.6*1856</f>
        <v>110099.68316837479</v>
      </c>
      <c r="O16" s="1">
        <f t="shared" ref="O16:O53" si="3">STDEV(A16:I16)/SQRT(9)</f>
        <v>549.74449218971654</v>
      </c>
      <c r="P16" s="1">
        <f t="shared" ref="P16:P79" si="4">O16/16700*61.6*1856</f>
        <v>3763.5968798954145</v>
      </c>
      <c r="R16" s="1">
        <f t="shared" ref="R16:R79" si="5">O16/(K16+O16)</f>
        <v>3.3053648887507087E-2</v>
      </c>
      <c r="S16" s="1">
        <f t="shared" ref="S16:S79" si="6">P16/(N16+P16)</f>
        <v>3.3053648887507087E-2</v>
      </c>
    </row>
    <row r="17" spans="1:19" x14ac:dyDescent="0.25">
      <c r="A17" s="1">
        <v>473.85277552034802</v>
      </c>
      <c r="B17" s="1">
        <v>3232.96604379372</v>
      </c>
      <c r="C17" s="1">
        <v>187.96739826646601</v>
      </c>
      <c r="D17" s="1">
        <v>129.00604415699499</v>
      </c>
      <c r="E17" s="1">
        <v>4115.8482450460497</v>
      </c>
      <c r="F17" s="1">
        <v>1730.9923087700299</v>
      </c>
      <c r="G17" s="1">
        <v>992.25562672572403</v>
      </c>
      <c r="H17" s="1">
        <v>1043.57767718736</v>
      </c>
      <c r="I17" s="1">
        <v>4124.7373811775797</v>
      </c>
      <c r="J17" s="2">
        <v>17</v>
      </c>
      <c r="K17" s="1">
        <f t="shared" si="0"/>
        <v>16031.203500644273</v>
      </c>
      <c r="L17" s="1">
        <f t="shared" si="1"/>
        <v>542.58520831975409</v>
      </c>
      <c r="M17" s="3">
        <v>3</v>
      </c>
      <c r="N17" s="1">
        <f t="shared" si="2"/>
        <v>109750.96309863828</v>
      </c>
      <c r="O17" s="1">
        <f t="shared" si="3"/>
        <v>542.58520831975409</v>
      </c>
      <c r="P17" s="1">
        <f t="shared" si="4"/>
        <v>3714.5838223421651</v>
      </c>
      <c r="R17" s="1">
        <f t="shared" si="5"/>
        <v>3.2737548296744835E-2</v>
      </c>
      <c r="S17" s="1">
        <f t="shared" si="6"/>
        <v>3.2737548296744842E-2</v>
      </c>
    </row>
    <row r="18" spans="1:19" x14ac:dyDescent="0.25">
      <c r="A18" s="1">
        <v>531.15091036090405</v>
      </c>
      <c r="B18" s="1">
        <v>3198.4189062290802</v>
      </c>
      <c r="C18" s="1">
        <v>2330.0565950759701</v>
      </c>
      <c r="D18" s="1">
        <v>182.01994419321099</v>
      </c>
      <c r="E18" s="1">
        <v>4099.2919908441399</v>
      </c>
      <c r="F18" s="1">
        <v>1711.4559207756499</v>
      </c>
      <c r="G18" s="1">
        <v>966.73110263029105</v>
      </c>
      <c r="H18" s="1">
        <v>1035.47907679328</v>
      </c>
      <c r="I18" s="1">
        <v>4126.82286344974</v>
      </c>
      <c r="J18" s="2">
        <v>18</v>
      </c>
      <c r="K18" s="1">
        <f t="shared" si="0"/>
        <v>18181.427310352265</v>
      </c>
      <c r="L18" s="1">
        <f t="shared" si="1"/>
        <v>500.21748478341777</v>
      </c>
      <c r="M18" s="3">
        <v>4</v>
      </c>
      <c r="N18" s="1">
        <f t="shared" si="2"/>
        <v>124471.57555818264</v>
      </c>
      <c r="O18" s="1">
        <f t="shared" si="3"/>
        <v>500.21748478341777</v>
      </c>
      <c r="P18" s="1">
        <f t="shared" si="4"/>
        <v>3424.5308352272</v>
      </c>
      <c r="R18" s="1">
        <f t="shared" si="5"/>
        <v>2.6775880296881792E-2</v>
      </c>
      <c r="S18" s="1">
        <f t="shared" si="6"/>
        <v>2.6775880296881792E-2</v>
      </c>
    </row>
    <row r="19" spans="1:19" x14ac:dyDescent="0.25">
      <c r="A19" s="1">
        <v>702.02515349141595</v>
      </c>
      <c r="B19" s="1">
        <v>3189.1810617271899</v>
      </c>
      <c r="C19" s="1">
        <v>2481.7835794242301</v>
      </c>
      <c r="D19" s="1">
        <v>219.43298902472799</v>
      </c>
      <c r="E19" s="1">
        <v>4083.8184072623599</v>
      </c>
      <c r="F19" s="1">
        <v>1698.0219826673101</v>
      </c>
      <c r="G19" s="1">
        <v>950.93519033425503</v>
      </c>
      <c r="H19" s="1">
        <v>1020.09170154679</v>
      </c>
      <c r="I19" s="1">
        <v>4123.0835960055401</v>
      </c>
      <c r="J19" s="2">
        <v>19</v>
      </c>
      <c r="K19" s="1">
        <f t="shared" si="0"/>
        <v>18468.373661483816</v>
      </c>
      <c r="L19" s="1">
        <f t="shared" si="1"/>
        <v>492.70766635176557</v>
      </c>
      <c r="M19" s="3">
        <v>5</v>
      </c>
      <c r="N19" s="1">
        <f t="shared" si="2"/>
        <v>126436.03433341197</v>
      </c>
      <c r="O19" s="1">
        <f t="shared" si="3"/>
        <v>492.70766635176557</v>
      </c>
      <c r="P19" s="1">
        <f t="shared" si="4"/>
        <v>3373.1179886784926</v>
      </c>
      <c r="R19" s="1">
        <f t="shared" si="5"/>
        <v>2.5985209273294563E-2</v>
      </c>
      <c r="S19" s="1">
        <f t="shared" si="6"/>
        <v>2.598520927329457E-2</v>
      </c>
    </row>
    <row r="20" spans="1:19" x14ac:dyDescent="0.25">
      <c r="A20" s="1">
        <v>747.29008979360299</v>
      </c>
      <c r="B20" s="1">
        <v>3186.3670132754801</v>
      </c>
      <c r="C20" s="1">
        <v>2308.9251731540699</v>
      </c>
      <c r="D20" s="1">
        <v>261.12113636393298</v>
      </c>
      <c r="E20" s="1">
        <v>4070.4795716016902</v>
      </c>
      <c r="F20" s="1">
        <v>1687.47484885518</v>
      </c>
      <c r="G20" s="1">
        <v>906.86814089268705</v>
      </c>
      <c r="H20" s="1">
        <v>1000.38501911121</v>
      </c>
      <c r="I20" s="1">
        <v>666.24339461331397</v>
      </c>
      <c r="J20" s="2">
        <v>20</v>
      </c>
      <c r="K20" s="1">
        <f t="shared" si="0"/>
        <v>14835.154387661167</v>
      </c>
      <c r="L20" s="1">
        <f t="shared" si="1"/>
        <v>430.44870868163275</v>
      </c>
      <c r="M20" s="3">
        <v>6</v>
      </c>
      <c r="N20" s="1">
        <f t="shared" si="2"/>
        <v>101562.71060356563</v>
      </c>
      <c r="O20" s="1">
        <f t="shared" si="3"/>
        <v>430.44870868163275</v>
      </c>
      <c r="P20" s="1">
        <f t="shared" si="4"/>
        <v>2946.887945154946</v>
      </c>
      <c r="R20" s="1">
        <f t="shared" si="5"/>
        <v>2.8197294660749821E-2</v>
      </c>
      <c r="S20" s="1">
        <f t="shared" si="6"/>
        <v>2.8197294660749821E-2</v>
      </c>
    </row>
    <row r="21" spans="1:19" x14ac:dyDescent="0.25">
      <c r="A21" s="1">
        <v>773.44823727752203</v>
      </c>
      <c r="B21" s="1">
        <v>3187.82876314334</v>
      </c>
      <c r="C21" s="1">
        <v>2304.1352449825399</v>
      </c>
      <c r="D21" s="1">
        <v>256.42095157066302</v>
      </c>
      <c r="E21" s="1">
        <v>4058.0128728947898</v>
      </c>
      <c r="F21" s="1">
        <v>1680.3742717805301</v>
      </c>
      <c r="G21" s="1">
        <v>871.49839225419703</v>
      </c>
      <c r="H21" s="1">
        <v>983.15583992044503</v>
      </c>
      <c r="I21" s="1">
        <v>232.70572205268999</v>
      </c>
      <c r="J21" s="2">
        <v>21</v>
      </c>
      <c r="K21" s="1">
        <f t="shared" si="0"/>
        <v>14347.580295876718</v>
      </c>
      <c r="L21" s="1">
        <f t="shared" si="1"/>
        <v>446.18889320025534</v>
      </c>
      <c r="M21" s="3">
        <v>7</v>
      </c>
      <c r="N21" s="1">
        <f t="shared" si="2"/>
        <v>98224.737496734539</v>
      </c>
      <c r="O21" s="1">
        <f t="shared" si="3"/>
        <v>446.18889320025534</v>
      </c>
      <c r="P21" s="1">
        <f t="shared" si="4"/>
        <v>3054.6465679058629</v>
      </c>
      <c r="R21" s="1">
        <f t="shared" si="5"/>
        <v>3.0160595822307432E-2</v>
      </c>
      <c r="S21" s="1">
        <f t="shared" si="6"/>
        <v>3.0160595822307429E-2</v>
      </c>
    </row>
    <row r="22" spans="1:19" x14ac:dyDescent="0.25">
      <c r="A22" s="1">
        <v>808.91538990920697</v>
      </c>
      <c r="B22" s="1">
        <v>3192.8255251811502</v>
      </c>
      <c r="C22" s="1">
        <v>2315.6777448815501</v>
      </c>
      <c r="D22" s="1">
        <v>270.00615812093099</v>
      </c>
      <c r="E22" s="1">
        <v>4047.1161972823502</v>
      </c>
      <c r="F22" s="1">
        <v>1672.37816868051</v>
      </c>
      <c r="G22" s="1">
        <v>846.962308574075</v>
      </c>
      <c r="H22" s="1">
        <v>966.77252670667303</v>
      </c>
      <c r="I22" s="1">
        <v>173.24805543367199</v>
      </c>
      <c r="J22" s="2">
        <v>22</v>
      </c>
      <c r="K22" s="1">
        <f t="shared" si="0"/>
        <v>14293.902074770118</v>
      </c>
      <c r="L22" s="1">
        <f t="shared" si="1"/>
        <v>447.83453831591845</v>
      </c>
      <c r="M22" s="3">
        <v>8</v>
      </c>
      <c r="N22" s="1">
        <f t="shared" si="2"/>
        <v>97857.251895068141</v>
      </c>
      <c r="O22" s="1">
        <f t="shared" si="3"/>
        <v>447.83453831591845</v>
      </c>
      <c r="P22" s="1">
        <f t="shared" si="4"/>
        <v>3065.9127923259657</v>
      </c>
      <c r="R22" s="1">
        <f t="shared" si="5"/>
        <v>3.0378682652516118E-2</v>
      </c>
      <c r="S22" s="1">
        <f t="shared" si="6"/>
        <v>3.0378682652516108E-2</v>
      </c>
    </row>
    <row r="23" spans="1:19" x14ac:dyDescent="0.25">
      <c r="A23" s="1">
        <v>850.12468204339098</v>
      </c>
      <c r="B23" s="1">
        <v>3203.6860439756601</v>
      </c>
      <c r="C23" s="1">
        <v>2334.1614677601601</v>
      </c>
      <c r="D23" s="1">
        <v>234.595154321667</v>
      </c>
      <c r="E23" s="1">
        <v>4034.2670272478899</v>
      </c>
      <c r="F23" s="1">
        <v>1669.43282182502</v>
      </c>
      <c r="G23" s="1">
        <v>831.196858200875</v>
      </c>
      <c r="H23" s="1">
        <v>958.96221396702799</v>
      </c>
      <c r="I23" s="1">
        <v>167.08445818613501</v>
      </c>
      <c r="J23" s="2">
        <v>23</v>
      </c>
      <c r="K23" s="1">
        <f t="shared" si="0"/>
        <v>14283.510727527826</v>
      </c>
      <c r="L23" s="1">
        <f t="shared" si="1"/>
        <v>449.09862137688447</v>
      </c>
      <c r="M23" s="3">
        <v>9</v>
      </c>
      <c r="N23" s="1">
        <f t="shared" si="2"/>
        <v>97786.111860716497</v>
      </c>
      <c r="O23" s="1">
        <f t="shared" si="3"/>
        <v>449.09862137688447</v>
      </c>
      <c r="P23" s="1">
        <f t="shared" si="4"/>
        <v>3074.5668109323747</v>
      </c>
      <c r="R23" s="1">
        <f t="shared" si="5"/>
        <v>3.0483304806440993E-2</v>
      </c>
      <c r="S23" s="1">
        <f t="shared" si="6"/>
        <v>3.0483304806440993E-2</v>
      </c>
    </row>
    <row r="24" spans="1:19" x14ac:dyDescent="0.25">
      <c r="A24" s="1">
        <v>900.30680854906097</v>
      </c>
      <c r="B24" s="1">
        <v>3251.7045950173201</v>
      </c>
      <c r="C24" s="1">
        <v>2496.40858427598</v>
      </c>
      <c r="D24" s="1">
        <v>223.17230456243499</v>
      </c>
      <c r="E24" s="1">
        <v>4021.8662885211902</v>
      </c>
      <c r="F24" s="1">
        <v>1670.86549501694</v>
      </c>
      <c r="G24" s="1">
        <v>792.45048652208698</v>
      </c>
      <c r="H24" s="1">
        <v>955.50022951077096</v>
      </c>
      <c r="I24" s="1">
        <v>210.04998992196801</v>
      </c>
      <c r="J24" s="2">
        <v>24</v>
      </c>
      <c r="K24" s="1">
        <f t="shared" si="0"/>
        <v>14522.324781897752</v>
      </c>
      <c r="L24" s="1">
        <f t="shared" si="1"/>
        <v>453.15520901308474</v>
      </c>
      <c r="M24" s="3">
        <v>10</v>
      </c>
      <c r="N24" s="1">
        <f t="shared" si="2"/>
        <v>99421.052897272893</v>
      </c>
      <c r="O24" s="1">
        <f t="shared" si="3"/>
        <v>453.15520901308474</v>
      </c>
      <c r="P24" s="1">
        <f t="shared" si="4"/>
        <v>3102.3385499630162</v>
      </c>
      <c r="R24" s="1">
        <f t="shared" si="5"/>
        <v>3.0259811991877463E-2</v>
      </c>
      <c r="S24" s="1">
        <f t="shared" si="6"/>
        <v>3.0259811991877463E-2</v>
      </c>
    </row>
    <row r="25" spans="1:19" x14ac:dyDescent="0.25">
      <c r="A25" s="1">
        <v>949.04172681778698</v>
      </c>
      <c r="B25" s="1">
        <v>3258.13772488824</v>
      </c>
      <c r="C25" s="1">
        <v>2584.5465550599902</v>
      </c>
      <c r="D25" s="1">
        <v>223.454710772098</v>
      </c>
      <c r="E25" s="1">
        <v>4011.46486814946</v>
      </c>
      <c r="F25" s="1">
        <v>1656.4036259955899</v>
      </c>
      <c r="G25" s="1">
        <v>747.02282988620402</v>
      </c>
      <c r="H25" s="1">
        <v>959.762558638923</v>
      </c>
      <c r="I25" s="1">
        <v>278.124489263523</v>
      </c>
      <c r="J25" s="2">
        <v>25</v>
      </c>
      <c r="K25" s="1">
        <f t="shared" si="0"/>
        <v>14667.959089471815</v>
      </c>
      <c r="L25" s="1">
        <f t="shared" si="1"/>
        <v>452.34836795822849</v>
      </c>
      <c r="M25" s="3">
        <v>11</v>
      </c>
      <c r="N25" s="1">
        <f t="shared" si="2"/>
        <v>100418.07757578902</v>
      </c>
      <c r="O25" s="1">
        <f t="shared" si="3"/>
        <v>452.34836795822849</v>
      </c>
      <c r="P25" s="1">
        <f t="shared" si="4"/>
        <v>3096.8148484621011</v>
      </c>
      <c r="R25" s="1">
        <f t="shared" si="5"/>
        <v>2.9916611764130945E-2</v>
      </c>
      <c r="S25" s="1">
        <f t="shared" si="6"/>
        <v>2.9916611764130949E-2</v>
      </c>
    </row>
    <row r="26" spans="1:19" x14ac:dyDescent="0.25">
      <c r="A26" s="1">
        <v>977.64983927843195</v>
      </c>
      <c r="B26" s="1">
        <v>3261.95249990614</v>
      </c>
      <c r="C26" s="1">
        <v>2582.3471155971702</v>
      </c>
      <c r="D26" s="1">
        <v>238.66800865330401</v>
      </c>
      <c r="E26" s="1">
        <v>4002.7161414716602</v>
      </c>
      <c r="F26" s="1">
        <v>1641.67356086415</v>
      </c>
      <c r="G26" s="1">
        <v>713.87428247234698</v>
      </c>
      <c r="H26" s="1">
        <v>972.43932202908104</v>
      </c>
      <c r="I26" s="1">
        <v>410.65663298750599</v>
      </c>
      <c r="J26" s="2">
        <v>26</v>
      </c>
      <c r="K26" s="1">
        <f t="shared" si="0"/>
        <v>14801.977403259791</v>
      </c>
      <c r="L26" s="1">
        <f t="shared" si="1"/>
        <v>445.93928457379047</v>
      </c>
      <c r="M26" s="3">
        <v>12</v>
      </c>
      <c r="N26" s="1">
        <f t="shared" si="2"/>
        <v>101335.57818704973</v>
      </c>
      <c r="O26" s="1">
        <f t="shared" si="3"/>
        <v>445.93928457379047</v>
      </c>
      <c r="P26" s="1">
        <f t="shared" si="4"/>
        <v>3052.9377263238107</v>
      </c>
      <c r="R26" s="1">
        <f t="shared" si="5"/>
        <v>2.9245915602989128E-2</v>
      </c>
      <c r="S26" s="1">
        <f t="shared" si="6"/>
        <v>2.9245915602989132E-2</v>
      </c>
    </row>
    <row r="27" spans="1:19" x14ac:dyDescent="0.25">
      <c r="A27" s="1">
        <v>994.28883577955298</v>
      </c>
      <c r="B27" s="1">
        <v>3267.0227158358098</v>
      </c>
      <c r="C27" s="1">
        <v>2590.6265093102602</v>
      </c>
      <c r="D27" s="1">
        <v>271.605056113388</v>
      </c>
      <c r="E27" s="1">
        <v>3995.8407571940102</v>
      </c>
      <c r="F27" s="1">
        <v>1628.4228046568001</v>
      </c>
      <c r="G27" s="1">
        <v>694.15070080032206</v>
      </c>
      <c r="H27" s="1">
        <v>958.82820301407298</v>
      </c>
      <c r="I27" s="1">
        <v>364.15663188047398</v>
      </c>
      <c r="J27" s="2">
        <v>27</v>
      </c>
      <c r="K27" s="1">
        <f t="shared" si="0"/>
        <v>14764.942214584691</v>
      </c>
      <c r="L27" s="1">
        <f t="shared" si="1"/>
        <v>446.85413529610167</v>
      </c>
      <c r="M27" s="3">
        <v>13</v>
      </c>
      <c r="N27" s="1">
        <f t="shared" si="2"/>
        <v>101082.03218063366</v>
      </c>
      <c r="O27" s="1">
        <f t="shared" si="3"/>
        <v>446.85413529610167</v>
      </c>
      <c r="P27" s="1">
        <f t="shared" si="4"/>
        <v>3059.2008710628256</v>
      </c>
      <c r="R27" s="1">
        <f t="shared" si="5"/>
        <v>2.9375500763892583E-2</v>
      </c>
      <c r="S27" s="1">
        <f t="shared" si="6"/>
        <v>2.9375500763892583E-2</v>
      </c>
    </row>
    <row r="28" spans="1:19" x14ac:dyDescent="0.25">
      <c r="A28" s="1">
        <v>986.35241054707797</v>
      </c>
      <c r="B28" s="1">
        <v>3275.17733488365</v>
      </c>
      <c r="C28" s="1">
        <v>2603.5961245395802</v>
      </c>
      <c r="D28" s="1">
        <v>271.29021660967999</v>
      </c>
      <c r="E28" s="1">
        <v>3989.6956299682802</v>
      </c>
      <c r="F28" s="1">
        <v>1621.1152009888301</v>
      </c>
      <c r="G28" s="1">
        <v>669.79982034864895</v>
      </c>
      <c r="H28" s="1">
        <v>952.90293472873202</v>
      </c>
      <c r="I28" s="1">
        <v>274.81106037869699</v>
      </c>
      <c r="J28" s="2">
        <v>28</v>
      </c>
      <c r="K28" s="1">
        <f t="shared" si="0"/>
        <v>14644.740732993178</v>
      </c>
      <c r="L28" s="1">
        <f t="shared" si="1"/>
        <v>451.84845308765961</v>
      </c>
      <c r="M28" s="3">
        <v>14</v>
      </c>
      <c r="N28" s="1">
        <f t="shared" si="2"/>
        <v>100259.12276088724</v>
      </c>
      <c r="O28" s="1">
        <f t="shared" si="3"/>
        <v>451.84845308765961</v>
      </c>
      <c r="P28" s="1">
        <f t="shared" si="4"/>
        <v>3093.3923893491551</v>
      </c>
      <c r="R28" s="1">
        <f t="shared" si="5"/>
        <v>2.9930499367649688E-2</v>
      </c>
      <c r="S28" s="1">
        <f t="shared" si="6"/>
        <v>2.9930499367649684E-2</v>
      </c>
    </row>
    <row r="29" spans="1:19" x14ac:dyDescent="0.25">
      <c r="A29" s="1">
        <v>988.86123036707795</v>
      </c>
      <c r="B29" s="1">
        <v>3286.1053872976199</v>
      </c>
      <c r="C29" s="1">
        <v>2625.1654373465099</v>
      </c>
      <c r="D29" s="1">
        <v>307.07523538693698</v>
      </c>
      <c r="E29" s="1">
        <v>3985.6752041131299</v>
      </c>
      <c r="F29" s="1">
        <v>1624.7156190056501</v>
      </c>
      <c r="G29" s="1">
        <v>745.85517399182902</v>
      </c>
      <c r="H29" s="1">
        <v>943.68022093958803</v>
      </c>
      <c r="I29" s="1">
        <v>175.151527140057</v>
      </c>
      <c r="J29" s="2">
        <v>29</v>
      </c>
      <c r="K29" s="1">
        <f t="shared" si="0"/>
        <v>14682.285035588398</v>
      </c>
      <c r="L29" s="1">
        <f t="shared" si="1"/>
        <v>453.57799725230183</v>
      </c>
      <c r="M29" s="3">
        <v>15</v>
      </c>
      <c r="N29" s="1">
        <f t="shared" si="2"/>
        <v>100516.15420388068</v>
      </c>
      <c r="O29" s="1">
        <f t="shared" si="3"/>
        <v>453.57799725230183</v>
      </c>
      <c r="P29" s="1">
        <f t="shared" si="4"/>
        <v>3105.2329936920219</v>
      </c>
      <c r="R29" s="1">
        <f t="shared" si="5"/>
        <v>2.9967105031814909E-2</v>
      </c>
      <c r="S29" s="1">
        <f t="shared" si="6"/>
        <v>2.9967105031814906E-2</v>
      </c>
    </row>
    <row r="30" spans="1:19" x14ac:dyDescent="0.25">
      <c r="A30" s="1">
        <v>1001.59892139842</v>
      </c>
      <c r="B30" s="1">
        <v>3299.3640812232202</v>
      </c>
      <c r="C30" s="1">
        <v>2641.3339149048302</v>
      </c>
      <c r="D30" s="1">
        <v>323.60149147558502</v>
      </c>
      <c r="E30" s="1">
        <v>3984.14135898923</v>
      </c>
      <c r="F30" s="1">
        <v>1669.04483742397</v>
      </c>
      <c r="G30" s="1">
        <v>5132.3762667215797</v>
      </c>
      <c r="H30" s="1">
        <v>929.64225414590896</v>
      </c>
      <c r="I30" s="1">
        <v>113.924594313413</v>
      </c>
      <c r="J30" s="2">
        <v>30</v>
      </c>
      <c r="K30" s="1">
        <f t="shared" si="0"/>
        <v>19095.027720596157</v>
      </c>
      <c r="L30" s="1">
        <f t="shared" si="1"/>
        <v>581.36114949385887</v>
      </c>
      <c r="M30" s="3">
        <v>16</v>
      </c>
      <c r="N30" s="1">
        <f t="shared" si="2"/>
        <v>130726.16055596829</v>
      </c>
      <c r="O30" s="1">
        <f t="shared" si="3"/>
        <v>581.36114949385887</v>
      </c>
      <c r="P30" s="1">
        <f t="shared" si="4"/>
        <v>3980.0471662977893</v>
      </c>
      <c r="R30" s="1">
        <f t="shared" si="5"/>
        <v>2.9546130305321577E-2</v>
      </c>
      <c r="S30" s="1">
        <f t="shared" si="6"/>
        <v>2.9546130305321574E-2</v>
      </c>
    </row>
    <row r="31" spans="1:19" x14ac:dyDescent="0.25">
      <c r="A31" s="1">
        <v>994.65157568976497</v>
      </c>
      <c r="B31" s="1">
        <v>3393.57192310663</v>
      </c>
      <c r="C31" s="1">
        <v>2655.30443750924</v>
      </c>
      <c r="D31" s="1">
        <v>346.118035478058</v>
      </c>
      <c r="E31" s="1">
        <v>3981.5592454948201</v>
      </c>
      <c r="F31" s="1">
        <v>1792.08630852753</v>
      </c>
      <c r="G31" s="1">
        <v>5129.7256263019399</v>
      </c>
      <c r="H31" s="1">
        <v>905.90306707936202</v>
      </c>
      <c r="I31" s="1">
        <v>129.24501394729501</v>
      </c>
      <c r="J31" s="2">
        <v>31</v>
      </c>
      <c r="K31" s="1">
        <f t="shared" si="0"/>
        <v>19328.165233134641</v>
      </c>
      <c r="L31" s="1">
        <f t="shared" si="1"/>
        <v>581.94209135213464</v>
      </c>
      <c r="M31" s="3">
        <v>17</v>
      </c>
      <c r="N31" s="1">
        <f t="shared" si="2"/>
        <v>132322.23951126888</v>
      </c>
      <c r="O31" s="1">
        <f t="shared" si="3"/>
        <v>581.94209135213464</v>
      </c>
      <c r="P31" s="1">
        <f t="shared" si="4"/>
        <v>3984.0243429612578</v>
      </c>
      <c r="R31" s="1">
        <f t="shared" si="5"/>
        <v>2.9228475862429104E-2</v>
      </c>
      <c r="S31" s="1">
        <f t="shared" si="6"/>
        <v>2.9228475862429101E-2</v>
      </c>
    </row>
    <row r="32" spans="1:19" x14ac:dyDescent="0.25">
      <c r="A32" s="1">
        <v>997.477798713016</v>
      </c>
      <c r="B32" s="1">
        <v>3425.21455187928</v>
      </c>
      <c r="C32" s="1">
        <v>2663.49412693368</v>
      </c>
      <c r="D32" s="1">
        <v>305.13447725361499</v>
      </c>
      <c r="E32" s="1">
        <v>3981.03051366827</v>
      </c>
      <c r="F32" s="1">
        <v>2629.1565172033102</v>
      </c>
      <c r="G32" s="1">
        <v>5127.3518028260196</v>
      </c>
      <c r="H32" s="1">
        <v>892.102572129804</v>
      </c>
      <c r="I32" s="1">
        <v>78.705306722783703</v>
      </c>
      <c r="J32" s="2">
        <v>32</v>
      </c>
      <c r="K32" s="1">
        <f t="shared" si="0"/>
        <v>20099.667667329777</v>
      </c>
      <c r="L32" s="1">
        <f t="shared" si="1"/>
        <v>587.82432044526274</v>
      </c>
      <c r="M32" s="3">
        <v>18</v>
      </c>
      <c r="N32" s="1">
        <f t="shared" si="2"/>
        <v>137604.00985261955</v>
      </c>
      <c r="O32" s="1">
        <f>STDEV(A32:I32)/SQRT(9)</f>
        <v>587.82432044526274</v>
      </c>
      <c r="P32" s="1">
        <f t="shared" si="4"/>
        <v>4024.2945764538158</v>
      </c>
      <c r="R32" s="1">
        <f t="shared" si="5"/>
        <v>2.8414479666874489E-2</v>
      </c>
      <c r="S32" s="1">
        <f t="shared" si="6"/>
        <v>2.8414479666874496E-2</v>
      </c>
    </row>
    <row r="33" spans="1:19" x14ac:dyDescent="0.25">
      <c r="A33" s="1">
        <v>1000.46110658579</v>
      </c>
      <c r="B33" s="1">
        <v>3429.6984050441902</v>
      </c>
      <c r="C33" s="1">
        <v>2675.0050741503501</v>
      </c>
      <c r="D33" s="1">
        <v>284.16256222942201</v>
      </c>
      <c r="E33" s="1">
        <v>3982.6989754955798</v>
      </c>
      <c r="F33" s="1">
        <v>2635.2738983700501</v>
      </c>
      <c r="G33" s="1">
        <v>5122.3408879110302</v>
      </c>
      <c r="H33" s="1">
        <v>889.53850757166697</v>
      </c>
      <c r="I33" s="1">
        <v>72.543314867605702</v>
      </c>
      <c r="J33" s="2">
        <v>33</v>
      </c>
      <c r="K33" s="1">
        <f t="shared" ref="K33:K53" si="7">SUM(A33,B33,C33,D33,E33,F33,G33,H33,I33)</f>
        <v>20091.722732225688</v>
      </c>
      <c r="L33" s="1">
        <f t="shared" si="1"/>
        <v>589.12123088752901</v>
      </c>
      <c r="M33" s="3">
        <v>19</v>
      </c>
      <c r="N33" s="1">
        <f t="shared" si="2"/>
        <v>137549.6181608545</v>
      </c>
      <c r="O33" s="1">
        <f t="shared" si="3"/>
        <v>589.12123088752901</v>
      </c>
      <c r="P33" s="1">
        <f t="shared" si="4"/>
        <v>4033.173334064601</v>
      </c>
      <c r="R33" s="1">
        <f t="shared" si="5"/>
        <v>2.848632444296267E-2</v>
      </c>
      <c r="S33" s="1">
        <f t="shared" si="6"/>
        <v>2.8486324442962667E-2</v>
      </c>
    </row>
    <row r="34" spans="1:19" x14ac:dyDescent="0.25">
      <c r="A34" s="1">
        <v>996.68032318455505</v>
      </c>
      <c r="B34" s="1">
        <v>3437.8947312396399</v>
      </c>
      <c r="C34" s="1">
        <v>2686.9345388172001</v>
      </c>
      <c r="D34" s="1">
        <v>260.571201716627</v>
      </c>
      <c r="E34" s="1">
        <v>3986.3718714603701</v>
      </c>
      <c r="F34" s="1">
        <v>4610.8061048587197</v>
      </c>
      <c r="G34" s="1">
        <v>5119.2215112752801</v>
      </c>
      <c r="H34" s="1">
        <v>891.49544416630999</v>
      </c>
      <c r="I34" s="1">
        <v>133.44976116983099</v>
      </c>
      <c r="J34" s="2">
        <v>34</v>
      </c>
      <c r="K34" s="1">
        <f t="shared" si="7"/>
        <v>22123.425487888537</v>
      </c>
      <c r="L34" s="1">
        <f t="shared" si="1"/>
        <v>644.27842900587302</v>
      </c>
      <c r="M34" s="3">
        <v>20</v>
      </c>
      <c r="N34" s="1">
        <f t="shared" si="2"/>
        <v>151458.82554850908</v>
      </c>
      <c r="O34" s="1">
        <f t="shared" si="3"/>
        <v>644.27842900587302</v>
      </c>
      <c r="P34" s="1">
        <f t="shared" si="4"/>
        <v>4410.7841363395128</v>
      </c>
      <c r="R34" s="1">
        <f t="shared" si="5"/>
        <v>2.829790967756729E-2</v>
      </c>
      <c r="S34" s="1">
        <f t="shared" si="6"/>
        <v>2.829790967756729E-2</v>
      </c>
    </row>
    <row r="35" spans="1:19" x14ac:dyDescent="0.25">
      <c r="A35" s="1">
        <v>999.36818765397004</v>
      </c>
      <c r="B35" s="1">
        <v>3440.35455437987</v>
      </c>
      <c r="C35" s="1">
        <v>2697.68241393776</v>
      </c>
      <c r="D35" s="1">
        <v>259.51747941235197</v>
      </c>
      <c r="E35" s="1">
        <v>3990.8773644860498</v>
      </c>
      <c r="F35" s="1">
        <v>4759.63333789848</v>
      </c>
      <c r="G35" s="1">
        <v>5117.1840506831104</v>
      </c>
      <c r="H35" s="1">
        <v>874.319102911345</v>
      </c>
      <c r="I35" s="1">
        <v>176.781535054534</v>
      </c>
      <c r="J35" s="2">
        <v>35</v>
      </c>
      <c r="K35" s="1">
        <f t="shared" si="7"/>
        <v>22315.718026417475</v>
      </c>
      <c r="L35" s="1">
        <f t="shared" si="1"/>
        <v>649.89018706645948</v>
      </c>
      <c r="M35" s="3">
        <v>21</v>
      </c>
      <c r="N35" s="1">
        <f t="shared" si="2"/>
        <v>152775.27638761076</v>
      </c>
      <c r="O35" s="1">
        <f t="shared" si="3"/>
        <v>649.89018706645948</v>
      </c>
      <c r="P35" s="1">
        <f t="shared" si="4"/>
        <v>4449.2027024690706</v>
      </c>
      <c r="R35" s="1">
        <f t="shared" si="5"/>
        <v>2.8298409562037444E-2</v>
      </c>
      <c r="S35" s="1">
        <f t="shared" si="6"/>
        <v>2.8298409562037437E-2</v>
      </c>
    </row>
    <row r="36" spans="1:19" x14ac:dyDescent="0.25">
      <c r="A36" s="1">
        <v>1011.62536112168</v>
      </c>
      <c r="B36" s="1">
        <v>3445.8508732035298</v>
      </c>
      <c r="C36" s="1">
        <v>2707.0010889126902</v>
      </c>
      <c r="D36" s="1">
        <v>261.469032015854</v>
      </c>
      <c r="E36" s="1">
        <v>3993.6502438642901</v>
      </c>
      <c r="F36" s="1">
        <v>4637.0729914980902</v>
      </c>
      <c r="G36" s="1">
        <v>4259.00051519719</v>
      </c>
      <c r="H36" s="1">
        <v>865.455334613064</v>
      </c>
      <c r="I36" s="1">
        <v>161.887776555236</v>
      </c>
      <c r="J36" s="2">
        <v>36</v>
      </c>
      <c r="K36" s="1">
        <f t="shared" si="7"/>
        <v>21343.013216981621</v>
      </c>
      <c r="L36" s="1">
        <f t="shared" si="1"/>
        <v>601.45296034875139</v>
      </c>
      <c r="M36" s="3">
        <v>22</v>
      </c>
      <c r="N36" s="1">
        <f t="shared" si="2"/>
        <v>146116.05771809712</v>
      </c>
      <c r="O36" s="1">
        <f t="shared" si="3"/>
        <v>601.45296034875139</v>
      </c>
      <c r="P36" s="1">
        <f t="shared" si="4"/>
        <v>4117.597387753809</v>
      </c>
      <c r="R36" s="1">
        <f t="shared" si="5"/>
        <v>2.7407955859508653E-2</v>
      </c>
      <c r="S36" s="1">
        <f t="shared" si="6"/>
        <v>2.7407955859508653E-2</v>
      </c>
    </row>
    <row r="37" spans="1:19" x14ac:dyDescent="0.25">
      <c r="A37" s="1">
        <v>1026.62683735062</v>
      </c>
      <c r="B37" s="1">
        <v>3454.0690724934798</v>
      </c>
      <c r="C37" s="1">
        <v>2718.1938737825699</v>
      </c>
      <c r="D37" s="1">
        <v>258.84837563721902</v>
      </c>
      <c r="E37" s="1">
        <v>3990.42901140095</v>
      </c>
      <c r="F37" s="1">
        <v>4376.8440565527599</v>
      </c>
      <c r="G37" s="1">
        <v>4177.2014491016298</v>
      </c>
      <c r="H37" s="1">
        <v>850.657061474187</v>
      </c>
      <c r="I37" s="1">
        <v>154.77202204097901</v>
      </c>
      <c r="J37" s="2">
        <v>37</v>
      </c>
      <c r="K37" s="1">
        <f t="shared" si="7"/>
        <v>21007.641759834394</v>
      </c>
      <c r="L37" s="1">
        <f t="shared" si="1"/>
        <v>585.48815761817991</v>
      </c>
      <c r="M37" s="3">
        <v>23</v>
      </c>
      <c r="N37" s="1">
        <f t="shared" si="2"/>
        <v>143820.07660749476</v>
      </c>
      <c r="O37" s="1">
        <f t="shared" si="3"/>
        <v>585.48815761817991</v>
      </c>
      <c r="P37" s="1">
        <f t="shared" si="4"/>
        <v>4008.3010098936206</v>
      </c>
      <c r="R37" s="1">
        <f t="shared" si="5"/>
        <v>2.7114557262259656E-2</v>
      </c>
      <c r="S37" s="1">
        <f t="shared" si="6"/>
        <v>2.7114557262259652E-2</v>
      </c>
    </row>
    <row r="38" spans="1:19" x14ac:dyDescent="0.25">
      <c r="A38" s="1">
        <v>1049.6788904581799</v>
      </c>
      <c r="B38" s="1">
        <v>3464.0739223668702</v>
      </c>
      <c r="C38" s="1">
        <v>2731.9506441040098</v>
      </c>
      <c r="D38" s="1">
        <v>283.85709149620902</v>
      </c>
      <c r="E38" s="1">
        <v>3985.4192597646902</v>
      </c>
      <c r="F38" s="1">
        <v>4337.7111548378798</v>
      </c>
      <c r="G38" s="1">
        <v>4179.9020539333096</v>
      </c>
      <c r="H38" s="1">
        <v>846.59400095449905</v>
      </c>
      <c r="I38" s="1">
        <v>197.00336148308099</v>
      </c>
      <c r="J38" s="2">
        <v>38</v>
      </c>
      <c r="K38" s="1">
        <f t="shared" si="7"/>
        <v>21076.190379398729</v>
      </c>
      <c r="L38" s="1">
        <f t="shared" si="1"/>
        <v>579.94229392312195</v>
      </c>
      <c r="M38" s="3">
        <v>24</v>
      </c>
      <c r="N38" s="1">
        <f t="shared" si="2"/>
        <v>144289.36620362304</v>
      </c>
      <c r="O38" s="1">
        <f t="shared" si="3"/>
        <v>579.94229392312195</v>
      </c>
      <c r="P38" s="1">
        <f t="shared" si="4"/>
        <v>3970.3335621145488</v>
      </c>
      <c r="R38" s="1">
        <f t="shared" si="5"/>
        <v>2.6779587226926797E-2</v>
      </c>
      <c r="S38" s="1">
        <f t="shared" si="6"/>
        <v>2.6779587226926804E-2</v>
      </c>
    </row>
    <row r="39" spans="1:19" x14ac:dyDescent="0.25">
      <c r="A39" s="1">
        <v>1037.5906341917</v>
      </c>
      <c r="B39" s="1">
        <v>3461.1691737344399</v>
      </c>
      <c r="C39" s="1">
        <v>2747.2776203666999</v>
      </c>
      <c r="D39" s="1">
        <v>304.79369785398598</v>
      </c>
      <c r="E39" s="1">
        <v>3980.9939611422101</v>
      </c>
      <c r="F39" s="1">
        <v>4325.7858275764702</v>
      </c>
      <c r="G39" s="1">
        <v>4186.4243853689704</v>
      </c>
      <c r="H39" s="1">
        <v>921.96817983170899</v>
      </c>
      <c r="I39" s="1">
        <v>220.460649658515</v>
      </c>
      <c r="J39" s="2">
        <v>39</v>
      </c>
      <c r="K39" s="1">
        <f t="shared" si="7"/>
        <v>21186.4641297247</v>
      </c>
      <c r="L39" s="1">
        <f t="shared" si="1"/>
        <v>575.03869495532228</v>
      </c>
      <c r="M39" s="3">
        <v>25</v>
      </c>
      <c r="N39" s="1">
        <f t="shared" si="2"/>
        <v>145044.30954286066</v>
      </c>
      <c r="O39" s="1">
        <f t="shared" si="3"/>
        <v>575.03869495532228</v>
      </c>
      <c r="P39" s="1">
        <f t="shared" si="4"/>
        <v>3936.7631125008397</v>
      </c>
      <c r="R39" s="1">
        <f t="shared" si="5"/>
        <v>2.6424585635839586E-2</v>
      </c>
      <c r="S39" s="1">
        <f t="shared" si="6"/>
        <v>2.642458563583959E-2</v>
      </c>
    </row>
    <row r="40" spans="1:19" x14ac:dyDescent="0.25">
      <c r="A40" s="1">
        <v>1034.87489108419</v>
      </c>
      <c r="B40" s="1">
        <v>3458.3780328897901</v>
      </c>
      <c r="C40" s="1">
        <v>2760.74490484638</v>
      </c>
      <c r="D40" s="1">
        <v>339.94777195382397</v>
      </c>
      <c r="E40" s="1">
        <v>3971.7599965149002</v>
      </c>
      <c r="F40" s="1">
        <v>4320.0793273489899</v>
      </c>
      <c r="G40" s="1">
        <v>5123.8778904600304</v>
      </c>
      <c r="H40" s="1">
        <v>1529.93604523574</v>
      </c>
      <c r="I40" s="1">
        <v>168.66973983864901</v>
      </c>
      <c r="J40" s="2">
        <v>40</v>
      </c>
      <c r="K40" s="1">
        <f t="shared" si="7"/>
        <v>22708.268600172494</v>
      </c>
      <c r="L40" s="1">
        <f t="shared" si="1"/>
        <v>607.06145951298083</v>
      </c>
      <c r="M40" s="3">
        <v>26</v>
      </c>
      <c r="N40" s="1">
        <f t="shared" si="2"/>
        <v>155462.71052396894</v>
      </c>
      <c r="O40" s="1">
        <f t="shared" si="3"/>
        <v>607.06145951298083</v>
      </c>
      <c r="P40" s="1">
        <f t="shared" si="4"/>
        <v>4155.9936432057066</v>
      </c>
      <c r="R40" s="1">
        <f t="shared" si="5"/>
        <v>2.6037009039072127E-2</v>
      </c>
      <c r="S40" s="1">
        <f t="shared" si="6"/>
        <v>2.6037009039072131E-2</v>
      </c>
    </row>
    <row r="41" spans="1:19" x14ac:dyDescent="0.25">
      <c r="A41" s="1">
        <v>1039.60032045705</v>
      </c>
      <c r="B41" s="1">
        <v>3458.6421852471699</v>
      </c>
      <c r="C41" s="1">
        <v>2777.1806484487101</v>
      </c>
      <c r="D41" s="1">
        <v>372.401212219755</v>
      </c>
      <c r="E41" s="1">
        <v>3964.8196447062201</v>
      </c>
      <c r="F41" s="1">
        <v>4317.1410696927696</v>
      </c>
      <c r="G41" s="1">
        <v>5125.7950698347904</v>
      </c>
      <c r="H41" s="1">
        <v>2936.54868712297</v>
      </c>
      <c r="I41" s="1">
        <v>117.61839767856701</v>
      </c>
      <c r="J41" s="2">
        <v>41</v>
      </c>
      <c r="K41" s="1">
        <f t="shared" si="7"/>
        <v>24109.747235408006</v>
      </c>
      <c r="L41" s="1">
        <f t="shared" si="1"/>
        <v>596.0071070032734</v>
      </c>
      <c r="M41" s="3">
        <v>27</v>
      </c>
      <c r="N41" s="1">
        <f t="shared" si="2"/>
        <v>165057.35075001814</v>
      </c>
      <c r="O41" s="1">
        <f t="shared" si="3"/>
        <v>596.0071070032734</v>
      </c>
      <c r="P41" s="1">
        <f t="shared" si="4"/>
        <v>4080.314619212063</v>
      </c>
      <c r="R41" s="1">
        <f t="shared" si="5"/>
        <v>2.4124222184956089E-2</v>
      </c>
      <c r="S41" s="1">
        <f t="shared" si="6"/>
        <v>2.4124222184956093E-2</v>
      </c>
    </row>
    <row r="42" spans="1:19" x14ac:dyDescent="0.25">
      <c r="A42" s="1">
        <v>1052.5198208916199</v>
      </c>
      <c r="B42" s="1">
        <v>3462.1378937007598</v>
      </c>
      <c r="C42" s="1">
        <v>2782.6657832811302</v>
      </c>
      <c r="D42" s="1">
        <v>421.61301316028403</v>
      </c>
      <c r="E42" s="1">
        <v>3955.9442222774201</v>
      </c>
      <c r="F42" s="1">
        <v>4316.0397693316099</v>
      </c>
      <c r="G42" s="1">
        <v>5123.65796035941</v>
      </c>
      <c r="H42" s="1">
        <v>2929.7659590114799</v>
      </c>
      <c r="I42" s="1">
        <v>122.78972303367399</v>
      </c>
      <c r="J42" s="2">
        <v>42</v>
      </c>
      <c r="K42" s="1">
        <f t="shared" si="7"/>
        <v>24167.134145047392</v>
      </c>
      <c r="L42" s="1">
        <f t="shared" si="1"/>
        <v>592.18132620178312</v>
      </c>
      <c r="M42" s="3">
        <v>28</v>
      </c>
      <c r="N42" s="1">
        <f t="shared" si="2"/>
        <v>165450.22634428804</v>
      </c>
      <c r="O42" s="1">
        <f t="shared" si="3"/>
        <v>592.18132620178312</v>
      </c>
      <c r="P42" s="1">
        <f t="shared" si="4"/>
        <v>4054.1230031209207</v>
      </c>
      <c r="R42" s="1">
        <f t="shared" si="5"/>
        <v>2.3917516091647665E-2</v>
      </c>
      <c r="S42" s="1">
        <f t="shared" si="6"/>
        <v>2.3917516091647665E-2</v>
      </c>
    </row>
    <row r="43" spans="1:19" x14ac:dyDescent="0.25">
      <c r="A43" s="1">
        <v>1065.48191726971</v>
      </c>
      <c r="B43" s="1">
        <v>3459.4853356267699</v>
      </c>
      <c r="C43" s="1">
        <v>2790.4965972587802</v>
      </c>
      <c r="D43" s="1">
        <v>441.44940425385403</v>
      </c>
      <c r="E43" s="1">
        <v>3948.5662851263501</v>
      </c>
      <c r="F43" s="1">
        <v>4315.60364968257</v>
      </c>
      <c r="G43" s="1">
        <v>5125.1495389915399</v>
      </c>
      <c r="H43" s="1">
        <v>2925.5622708457299</v>
      </c>
      <c r="I43" s="1">
        <v>73.5356584843055</v>
      </c>
      <c r="J43" s="2">
        <v>43</v>
      </c>
      <c r="K43" s="1">
        <f t="shared" si="7"/>
        <v>24145.330657539609</v>
      </c>
      <c r="L43" s="1">
        <f t="shared" si="1"/>
        <v>593.42094602635882</v>
      </c>
      <c r="M43" s="3">
        <v>29</v>
      </c>
      <c r="N43" s="1">
        <f t="shared" si="2"/>
        <v>165300.95784097249</v>
      </c>
      <c r="O43" s="1">
        <f t="shared" si="3"/>
        <v>593.42094602635882</v>
      </c>
      <c r="P43" s="1">
        <f t="shared" si="4"/>
        <v>4062.6095443601916</v>
      </c>
      <c r="R43" s="1">
        <f t="shared" si="5"/>
        <v>2.3987505737388143E-2</v>
      </c>
      <c r="S43" s="1">
        <f t="shared" si="6"/>
        <v>2.3987505737388146E-2</v>
      </c>
    </row>
    <row r="44" spans="1:19" x14ac:dyDescent="0.25">
      <c r="A44" s="1">
        <v>1077.0682419265599</v>
      </c>
      <c r="B44" s="1">
        <v>3459.92575910601</v>
      </c>
      <c r="C44" s="1">
        <v>2801.87035794644</v>
      </c>
      <c r="D44" s="1">
        <v>448.420246004717</v>
      </c>
      <c r="E44" s="1">
        <v>3941.02974804218</v>
      </c>
      <c r="F44" s="1">
        <v>4317.4857618844298</v>
      </c>
      <c r="G44" s="1">
        <v>5132.6932875808798</v>
      </c>
      <c r="H44" s="1">
        <v>2925.2956506075898</v>
      </c>
      <c r="I44" s="1">
        <v>69.252358790358102</v>
      </c>
      <c r="J44" s="2">
        <v>44</v>
      </c>
      <c r="K44" s="1">
        <f t="shared" si="7"/>
        <v>24173.041411889164</v>
      </c>
      <c r="L44" s="1">
        <f t="shared" si="1"/>
        <v>593.19749855898692</v>
      </c>
      <c r="M44" s="3">
        <v>30</v>
      </c>
      <c r="N44" s="1">
        <f t="shared" si="2"/>
        <v>165490.66798830678</v>
      </c>
      <c r="O44" s="1">
        <f t="shared" si="3"/>
        <v>593.19749855898692</v>
      </c>
      <c r="P44" s="1">
        <f t="shared" si="4"/>
        <v>4061.0798042664401</v>
      </c>
      <c r="R44" s="1">
        <f t="shared" si="5"/>
        <v>2.39518604622979E-2</v>
      </c>
      <c r="S44" s="1">
        <f t="shared" si="6"/>
        <v>2.39518604622979E-2</v>
      </c>
    </row>
    <row r="45" spans="1:19" x14ac:dyDescent="0.25">
      <c r="A45" s="1">
        <v>1098.42012614891</v>
      </c>
      <c r="B45" s="1">
        <v>3462.7267733358599</v>
      </c>
      <c r="C45" s="1">
        <v>2817.2060237213</v>
      </c>
      <c r="D45" s="1">
        <v>423.95899092272299</v>
      </c>
      <c r="E45" s="1">
        <v>3933.6407386943902</v>
      </c>
      <c r="F45" s="1">
        <v>4321.9172401800597</v>
      </c>
      <c r="G45" s="1">
        <v>5127.2130992922002</v>
      </c>
      <c r="H45" s="1">
        <v>2924.9708188940899</v>
      </c>
      <c r="I45" s="1">
        <v>127.86843473158901</v>
      </c>
      <c r="J45" s="2">
        <v>45</v>
      </c>
      <c r="K45" s="1">
        <f t="shared" si="7"/>
        <v>24237.922245921123</v>
      </c>
      <c r="L45" s="1">
        <f t="shared" si="1"/>
        <v>589.85406694467406</v>
      </c>
      <c r="M45" s="3">
        <v>31</v>
      </c>
      <c r="N45" s="1">
        <f t="shared" si="2"/>
        <v>165934.84761720142</v>
      </c>
      <c r="O45" s="1">
        <f t="shared" si="3"/>
        <v>589.85406694467406</v>
      </c>
      <c r="P45" s="1">
        <f t="shared" si="4"/>
        <v>4038.1903911471741</v>
      </c>
      <c r="R45" s="1">
        <f t="shared" si="5"/>
        <v>2.3757829114926039E-2</v>
      </c>
      <c r="S45" s="1">
        <f t="shared" si="6"/>
        <v>2.3757829114926039E-2</v>
      </c>
    </row>
    <row r="46" spans="1:19" x14ac:dyDescent="0.25">
      <c r="A46" s="1">
        <v>1062.7760582299099</v>
      </c>
      <c r="B46" s="1">
        <v>3468.0720919015498</v>
      </c>
      <c r="C46" s="1">
        <v>2834.7507865525699</v>
      </c>
      <c r="D46" s="1">
        <v>401.70833082970699</v>
      </c>
      <c r="E46" s="1">
        <v>3928.0468302747499</v>
      </c>
      <c r="F46" s="1">
        <v>4338.4817079409604</v>
      </c>
      <c r="G46" s="1">
        <v>584.84544136012096</v>
      </c>
      <c r="H46" s="1">
        <v>2203.65686161659</v>
      </c>
      <c r="I46" s="1">
        <v>103.172921406961</v>
      </c>
      <c r="J46" s="2">
        <v>46</v>
      </c>
      <c r="K46" s="1">
        <f t="shared" si="7"/>
        <v>18925.511030113117</v>
      </c>
      <c r="L46" s="1">
        <f t="shared" si="1"/>
        <v>540.28988858875539</v>
      </c>
      <c r="M46" s="3">
        <v>32</v>
      </c>
      <c r="N46" s="1">
        <f t="shared" si="2"/>
        <v>129565.63508194136</v>
      </c>
      <c r="O46" s="1">
        <f t="shared" si="3"/>
        <v>540.28988858875539</v>
      </c>
      <c r="P46" s="1">
        <f t="shared" si="4"/>
        <v>3698.8698710417348</v>
      </c>
      <c r="R46" s="1">
        <f t="shared" si="5"/>
        <v>2.7755851960330539E-2</v>
      </c>
      <c r="S46" s="1">
        <f t="shared" si="6"/>
        <v>2.7755851960330542E-2</v>
      </c>
    </row>
    <row r="47" spans="1:19" x14ac:dyDescent="0.25">
      <c r="A47" s="1">
        <v>1020.2342309409401</v>
      </c>
      <c r="B47" s="1">
        <v>3477.53323473928</v>
      </c>
      <c r="C47" s="1">
        <v>2853.65456473209</v>
      </c>
      <c r="D47" s="1">
        <v>400.74570903024198</v>
      </c>
      <c r="E47" s="1">
        <v>3924.5640253627398</v>
      </c>
      <c r="F47" s="1">
        <v>4176.6970585681602</v>
      </c>
      <c r="G47" s="1">
        <v>337.19719531680499</v>
      </c>
      <c r="H47" s="1">
        <v>2097.7136849278299</v>
      </c>
      <c r="I47" s="1">
        <v>128.361849088593</v>
      </c>
      <c r="J47" s="2">
        <v>47</v>
      </c>
      <c r="K47" s="1">
        <f t="shared" si="7"/>
        <v>18416.70155270668</v>
      </c>
      <c r="L47" s="1">
        <f t="shared" si="1"/>
        <v>541.72486537605153</v>
      </c>
      <c r="M47" s="3">
        <v>33</v>
      </c>
      <c r="N47" s="1">
        <f t="shared" si="2"/>
        <v>126082.28274493014</v>
      </c>
      <c r="O47" s="1">
        <f t="shared" si="3"/>
        <v>541.72486537605153</v>
      </c>
      <c r="P47" s="1">
        <f t="shared" si="4"/>
        <v>3708.6938424250188</v>
      </c>
      <c r="R47" s="1">
        <f t="shared" si="5"/>
        <v>2.8574358094369538E-2</v>
      </c>
      <c r="S47" s="1">
        <f t="shared" si="6"/>
        <v>2.8574358094369534E-2</v>
      </c>
    </row>
    <row r="48" spans="1:19" x14ac:dyDescent="0.25">
      <c r="A48" s="1">
        <v>986.96077169907903</v>
      </c>
      <c r="B48" s="1">
        <v>3487.4067738908502</v>
      </c>
      <c r="C48" s="1">
        <v>2866.4691756525199</v>
      </c>
      <c r="D48" s="1">
        <v>375.39896627816802</v>
      </c>
      <c r="E48" s="1">
        <v>3922.4373862284101</v>
      </c>
      <c r="F48" s="1">
        <v>3891.8145019200401</v>
      </c>
      <c r="G48" s="1">
        <v>354.92417394608998</v>
      </c>
      <c r="H48" s="1">
        <v>2080.06350279149</v>
      </c>
      <c r="I48" s="1">
        <v>78.991988457699605</v>
      </c>
      <c r="J48" s="2">
        <v>48</v>
      </c>
      <c r="K48" s="1">
        <f t="shared" si="7"/>
        <v>18044.467240864346</v>
      </c>
      <c r="L48" s="1">
        <f t="shared" si="1"/>
        <v>531.06534788669194</v>
      </c>
      <c r="M48" s="3">
        <v>34</v>
      </c>
      <c r="N48" s="1">
        <f t="shared" si="2"/>
        <v>123533.93544078591</v>
      </c>
      <c r="O48" s="1">
        <f t="shared" si="3"/>
        <v>531.06534788669194</v>
      </c>
      <c r="P48" s="1">
        <f t="shared" si="4"/>
        <v>3635.7178920806191</v>
      </c>
      <c r="R48" s="1">
        <f t="shared" si="5"/>
        <v>2.8589508556448835E-2</v>
      </c>
      <c r="S48" s="1">
        <f t="shared" si="6"/>
        <v>2.8589508556448831E-2</v>
      </c>
    </row>
    <row r="49" spans="1:19" x14ac:dyDescent="0.25">
      <c r="A49" s="1">
        <v>963.01112815923102</v>
      </c>
      <c r="B49" s="1">
        <v>3474.5837281232698</v>
      </c>
      <c r="C49" s="1">
        <v>2880.17545633481</v>
      </c>
      <c r="D49" s="1">
        <v>376.16667958825502</v>
      </c>
      <c r="E49" s="1">
        <v>3920.7974894681302</v>
      </c>
      <c r="F49" s="1">
        <v>3889.36422757227</v>
      </c>
      <c r="G49" s="1">
        <v>373.94038612367802</v>
      </c>
      <c r="H49" s="1">
        <v>2025.4889576023199</v>
      </c>
      <c r="I49" s="1">
        <v>78.0429185462433</v>
      </c>
      <c r="J49" s="2">
        <v>49</v>
      </c>
      <c r="K49" s="1">
        <f t="shared" si="7"/>
        <v>17981.570971518206</v>
      </c>
      <c r="L49" s="1">
        <f t="shared" si="1"/>
        <v>530.44854708043829</v>
      </c>
      <c r="M49" s="3">
        <v>35</v>
      </c>
      <c r="N49" s="1">
        <f t="shared" si="2"/>
        <v>123103.34230810107</v>
      </c>
      <c r="O49" s="1">
        <f>STDEV(A49:I49)/SQRT(9)</f>
        <v>530.44854708043829</v>
      </c>
      <c r="P49" s="1">
        <f t="shared" si="4"/>
        <v>3631.4952220531541</v>
      </c>
      <c r="R49" s="1">
        <f t="shared" si="5"/>
        <v>2.8654277646342558E-2</v>
      </c>
      <c r="S49" s="1">
        <f t="shared" si="6"/>
        <v>2.8654277646342558E-2</v>
      </c>
    </row>
    <row r="50" spans="1:19" x14ac:dyDescent="0.25">
      <c r="A50" s="1">
        <v>949.31234491021303</v>
      </c>
      <c r="B50" s="1">
        <v>3454.5909464717301</v>
      </c>
      <c r="C50" s="1">
        <v>2894.12666983498</v>
      </c>
      <c r="D50" s="1">
        <v>334.84647016248698</v>
      </c>
      <c r="E50" s="1">
        <v>3921.5412355007402</v>
      </c>
      <c r="F50" s="1">
        <v>3892.3705698511699</v>
      </c>
      <c r="G50" s="1">
        <v>347.030376021873</v>
      </c>
      <c r="H50" s="1">
        <v>2004.42189047581</v>
      </c>
      <c r="I50" s="1">
        <v>62.762678652288898</v>
      </c>
      <c r="J50" s="2">
        <v>50</v>
      </c>
      <c r="K50" s="1">
        <f t="shared" si="7"/>
        <v>17861.003181881289</v>
      </c>
      <c r="L50" s="1">
        <f t="shared" si="1"/>
        <v>534.22367264412003</v>
      </c>
      <c r="M50" s="3">
        <v>36</v>
      </c>
      <c r="N50" s="1">
        <f t="shared" si="2"/>
        <v>122277.92511276738</v>
      </c>
      <c r="O50" s="1">
        <f t="shared" si="3"/>
        <v>534.22367264412003</v>
      </c>
      <c r="P50" s="1">
        <f t="shared" si="4"/>
        <v>3657.3400481397116</v>
      </c>
      <c r="R50" s="1">
        <f t="shared" si="5"/>
        <v>2.9041428891794053E-2</v>
      </c>
      <c r="S50" s="1">
        <f t="shared" si="6"/>
        <v>2.9041428891794049E-2</v>
      </c>
    </row>
    <row r="51" spans="1:19" x14ac:dyDescent="0.25">
      <c r="A51" s="1">
        <v>945.14301868568703</v>
      </c>
      <c r="B51" s="1">
        <v>3447.7688541183502</v>
      </c>
      <c r="C51" s="1">
        <v>2909.5122553675801</v>
      </c>
      <c r="D51" s="1">
        <v>322.407234631177</v>
      </c>
      <c r="E51" s="1">
        <v>3923.2559702897302</v>
      </c>
      <c r="F51" s="1">
        <v>3896.70881190715</v>
      </c>
      <c r="G51" s="1">
        <v>350.846956580609</v>
      </c>
      <c r="H51" s="1">
        <v>1989.5293393460499</v>
      </c>
      <c r="I51" s="1">
        <v>106.767635877204</v>
      </c>
      <c r="J51" s="2">
        <v>51</v>
      </c>
      <c r="K51" s="1">
        <f t="shared" si="7"/>
        <v>17891.940076803538</v>
      </c>
      <c r="L51" s="1">
        <f t="shared" si="1"/>
        <v>532.93673432174569</v>
      </c>
      <c r="M51" s="3">
        <v>37</v>
      </c>
      <c r="N51" s="1">
        <f t="shared" si="2"/>
        <v>122489.72168891723</v>
      </c>
      <c r="O51" s="1">
        <f t="shared" si="3"/>
        <v>532.93673432174569</v>
      </c>
      <c r="P51" s="1">
        <f t="shared" si="4"/>
        <v>3648.5295604976923</v>
      </c>
      <c r="R51" s="1">
        <f t="shared" si="5"/>
        <v>2.8924846542254686E-2</v>
      </c>
      <c r="S51" s="1">
        <f t="shared" si="6"/>
        <v>2.892484654225469E-2</v>
      </c>
    </row>
    <row r="52" spans="1:19" x14ac:dyDescent="0.25">
      <c r="A52" s="1">
        <v>945.84540887411504</v>
      </c>
      <c r="B52" s="1">
        <v>3443.9646377757499</v>
      </c>
      <c r="C52" s="1">
        <v>2921.8150163966702</v>
      </c>
      <c r="D52" s="1">
        <v>300.58290749854399</v>
      </c>
      <c r="E52" s="1">
        <v>3923.79845537353</v>
      </c>
      <c r="F52" s="1">
        <v>3904.11842452258</v>
      </c>
      <c r="G52" s="1">
        <v>354.88173022882199</v>
      </c>
      <c r="H52" s="1">
        <v>1978.04170410441</v>
      </c>
      <c r="I52" s="1">
        <v>74.374790988568193</v>
      </c>
      <c r="J52" s="2">
        <v>52</v>
      </c>
      <c r="K52" s="1">
        <f t="shared" si="7"/>
        <v>17847.423075762988</v>
      </c>
      <c r="L52" s="1">
        <f t="shared" si="1"/>
        <v>535.84106689526413</v>
      </c>
      <c r="M52" s="3">
        <v>38</v>
      </c>
      <c r="N52" s="1">
        <f t="shared" si="2"/>
        <v>122184.95456782947</v>
      </c>
      <c r="O52" s="1">
        <f t="shared" si="3"/>
        <v>535.84106689526413</v>
      </c>
      <c r="P52" s="1">
        <f t="shared" si="4"/>
        <v>3668.4128647729813</v>
      </c>
      <c r="R52" s="1">
        <f t="shared" si="5"/>
        <v>2.9148309176053679E-2</v>
      </c>
      <c r="S52" s="1">
        <f t="shared" si="6"/>
        <v>2.9148309176053679E-2</v>
      </c>
    </row>
    <row r="53" spans="1:19" x14ac:dyDescent="0.25">
      <c r="A53" s="1">
        <v>953.84962842218499</v>
      </c>
      <c r="B53" s="1">
        <v>3443.37658336922</v>
      </c>
      <c r="C53" s="1">
        <v>2935.5431345159</v>
      </c>
      <c r="D53" s="1">
        <v>309.544132107081</v>
      </c>
      <c r="E53" s="1">
        <v>3925.06797729549</v>
      </c>
      <c r="F53" s="1">
        <v>4142.2499392793998</v>
      </c>
      <c r="G53" s="1">
        <v>385.70375033337899</v>
      </c>
      <c r="H53" s="1">
        <v>1966.1940096661201</v>
      </c>
      <c r="I53" s="1">
        <v>111.87079111129999</v>
      </c>
      <c r="J53" s="2">
        <v>53</v>
      </c>
      <c r="K53" s="1">
        <f t="shared" si="7"/>
        <v>18173.399946100079</v>
      </c>
      <c r="L53" s="1">
        <f t="shared" si="1"/>
        <v>544.85671379630412</v>
      </c>
      <c r="M53" s="3">
        <v>39</v>
      </c>
      <c r="N53" s="1">
        <f t="shared" si="2"/>
        <v>124416.6195495595</v>
      </c>
      <c r="O53" s="1">
        <f t="shared" si="3"/>
        <v>544.85671379630412</v>
      </c>
      <c r="P53" s="1">
        <f t="shared" si="4"/>
        <v>3730.1347392602352</v>
      </c>
      <c r="R53" s="1">
        <f t="shared" si="5"/>
        <v>2.9108304458911091E-2</v>
      </c>
      <c r="S53" s="1">
        <f t="shared" si="6"/>
        <v>2.9108304458911088E-2</v>
      </c>
    </row>
    <row r="54" spans="1:19" x14ac:dyDescent="0.25">
      <c r="A54" s="1">
        <v>962.68747273358099</v>
      </c>
      <c r="B54" s="1">
        <v>3445.6238571250701</v>
      </c>
      <c r="C54" s="1">
        <v>2943.1635938058598</v>
      </c>
      <c r="D54" s="1">
        <v>280.47030445834997</v>
      </c>
      <c r="E54" s="1">
        <v>3926.1351445149699</v>
      </c>
      <c r="F54" s="1">
        <v>4151.3780733325902</v>
      </c>
      <c r="H54" s="1">
        <v>1955.2607767910899</v>
      </c>
      <c r="I54" s="1">
        <v>99.935583429004495</v>
      </c>
      <c r="J54" s="2">
        <v>54</v>
      </c>
      <c r="K54" s="1">
        <f t="shared" ref="K54:K59" si="8">SUM(A54,B54,C54,D54,E54,F54,H54,I54)</f>
        <v>17764.654806190512</v>
      </c>
      <c r="L54" s="1">
        <f>STDEV(A54:F54,H54:I54)/SQRT(9)</f>
        <v>542.97249667962046</v>
      </c>
      <c r="M54" s="3">
        <v>40</v>
      </c>
      <c r="N54" s="1">
        <f t="shared" si="2"/>
        <v>121618.31605567898</v>
      </c>
      <c r="O54" s="1">
        <f>STDEV(A54:F54,H54:I54)/SQRT(8)</f>
        <v>575.90930159992467</v>
      </c>
      <c r="P54" s="1">
        <f t="shared" si="4"/>
        <v>3942.7233585747758</v>
      </c>
      <c r="R54" s="1">
        <f t="shared" si="5"/>
        <v>3.140084995288113E-2</v>
      </c>
      <c r="S54" s="1">
        <f t="shared" si="6"/>
        <v>3.140084995288113E-2</v>
      </c>
    </row>
    <row r="55" spans="1:19" x14ac:dyDescent="0.25">
      <c r="A55" s="1">
        <v>979.32032930636296</v>
      </c>
      <c r="B55" s="1">
        <v>3448.8665402516299</v>
      </c>
      <c r="C55" s="1">
        <v>2952.9375548940002</v>
      </c>
      <c r="D55" s="1">
        <v>265.32834362042701</v>
      </c>
      <c r="E55" s="1">
        <v>3927.6796647146102</v>
      </c>
      <c r="F55" s="1">
        <v>4161.96861278488</v>
      </c>
      <c r="H55" s="1">
        <v>1947.3173969904699</v>
      </c>
      <c r="I55" s="1">
        <v>66.138506568525003</v>
      </c>
      <c r="J55" s="2">
        <v>55</v>
      </c>
      <c r="K55" s="1">
        <f t="shared" si="8"/>
        <v>17749.556949130907</v>
      </c>
      <c r="L55" s="1">
        <f>STDEV(A55:F55,H55:I55)/SQRT(9)</f>
        <v>546.39091761488896</v>
      </c>
      <c r="M55" s="3">
        <v>41</v>
      </c>
      <c r="N55" s="1">
        <f t="shared" si="2"/>
        <v>121514.95486056029</v>
      </c>
      <c r="O55" s="1">
        <f>STDEV(A55:F55,H55:I55)/SQRT(8)</f>
        <v>579.5350845363422</v>
      </c>
      <c r="P55" s="1">
        <f t="shared" si="4"/>
        <v>3967.5457725153406</v>
      </c>
      <c r="R55" s="1">
        <f t="shared" si="5"/>
        <v>3.1618319307461625E-2</v>
      </c>
      <c r="S55" s="1">
        <f t="shared" si="6"/>
        <v>3.1618319307461625E-2</v>
      </c>
    </row>
    <row r="56" spans="1:19" x14ac:dyDescent="0.25">
      <c r="A56" s="1">
        <v>952.63201108405497</v>
      </c>
      <c r="B56" s="1">
        <v>3458.5364251361998</v>
      </c>
      <c r="C56" s="1">
        <v>2957.9832897559099</v>
      </c>
      <c r="D56" s="1">
        <v>290.18018008629298</v>
      </c>
      <c r="E56" s="1">
        <v>3930.9701443536901</v>
      </c>
      <c r="F56" s="1">
        <v>4207.9085357454396</v>
      </c>
      <c r="H56" s="1">
        <v>1944.4057931007801</v>
      </c>
      <c r="I56" s="1">
        <v>64.425151706807299</v>
      </c>
      <c r="J56" s="2">
        <v>56</v>
      </c>
      <c r="K56" s="1">
        <f t="shared" si="8"/>
        <v>17807.041530969178</v>
      </c>
      <c r="L56" s="1">
        <f t="shared" ref="L56:L58" si="9">STDEV(A56:F56,H56:I56)/SQRT(9)</f>
        <v>549.31986273697328</v>
      </c>
      <c r="M56" s="3">
        <v>42</v>
      </c>
      <c r="N56" s="1">
        <f t="shared" si="2"/>
        <v>121908.49912689185</v>
      </c>
      <c r="O56" s="1">
        <f t="shared" ref="O54:O59" si="10">STDEV(A56:F56,H56:I56)/SQRT(8)</f>
        <v>582.64169997266583</v>
      </c>
      <c r="P56" s="1">
        <f t="shared" si="4"/>
        <v>3988.8139222272389</v>
      </c>
      <c r="R56" s="1">
        <f t="shared" si="5"/>
        <v>3.1683074289846014E-2</v>
      </c>
      <c r="S56" s="1">
        <f t="shared" si="6"/>
        <v>3.1683074289846E-2</v>
      </c>
    </row>
    <row r="57" spans="1:19" x14ac:dyDescent="0.25">
      <c r="A57" s="1">
        <v>922.77207042662496</v>
      </c>
      <c r="B57" s="1">
        <v>3457.37653039311</v>
      </c>
      <c r="C57" s="1">
        <v>2963.5293038683899</v>
      </c>
      <c r="D57" s="1">
        <v>300.79750274993199</v>
      </c>
      <c r="E57" s="1">
        <v>3930.1968538861302</v>
      </c>
      <c r="F57" s="1">
        <v>5263.7942796063398</v>
      </c>
      <c r="H57" s="1">
        <v>1945.0332510353701</v>
      </c>
      <c r="I57" s="1">
        <v>79.760237945918007</v>
      </c>
      <c r="J57" s="2">
        <v>57</v>
      </c>
      <c r="K57" s="1">
        <f t="shared" si="8"/>
        <v>18863.260029911813</v>
      </c>
      <c r="L57" s="1">
        <f t="shared" si="9"/>
        <v>619.05736126015734</v>
      </c>
      <c r="M57" s="3">
        <v>43</v>
      </c>
      <c r="N57" s="1">
        <f t="shared" si="2"/>
        <v>129139.4595159165</v>
      </c>
      <c r="O57" s="1">
        <f t="shared" si="10"/>
        <v>656.60948713576124</v>
      </c>
      <c r="P57" s="1">
        <f t="shared" si="4"/>
        <v>4495.2035940381274</v>
      </c>
      <c r="R57" s="1">
        <f t="shared" si="5"/>
        <v>3.3638005959123592E-2</v>
      </c>
      <c r="S57" s="1">
        <f t="shared" si="6"/>
        <v>3.3638005959123592E-2</v>
      </c>
    </row>
    <row r="58" spans="1:19" x14ac:dyDescent="0.25">
      <c r="A58" s="1">
        <v>896.70559897512896</v>
      </c>
      <c r="B58" s="1">
        <v>3452.15911905645</v>
      </c>
      <c r="C58" s="1">
        <v>2968.4431955138002</v>
      </c>
      <c r="D58" s="1">
        <v>283.66711470081799</v>
      </c>
      <c r="E58" s="1">
        <v>3931.6080613469298</v>
      </c>
      <c r="F58" s="1">
        <v>5270.8871041721804</v>
      </c>
      <c r="H58" s="1">
        <v>1950.5724305333899</v>
      </c>
      <c r="I58" s="1">
        <v>101.950801819159</v>
      </c>
      <c r="J58" s="2">
        <v>58</v>
      </c>
      <c r="K58" s="1">
        <f t="shared" si="8"/>
        <v>18855.993426117857</v>
      </c>
      <c r="L58" s="1">
        <f t="shared" si="9"/>
        <v>620.09937921493508</v>
      </c>
      <c r="M58" s="3">
        <v>44</v>
      </c>
      <c r="N58" s="1">
        <f t="shared" si="2"/>
        <v>129089.71173716671</v>
      </c>
      <c r="O58" s="1">
        <f t="shared" si="10"/>
        <v>657.71471407867352</v>
      </c>
      <c r="P58" s="1">
        <f t="shared" si="4"/>
        <v>4502.770070343061</v>
      </c>
      <c r="R58" s="1">
        <f t="shared" si="5"/>
        <v>3.3705265516595424E-2</v>
      </c>
      <c r="S58" s="1">
        <f t="shared" si="6"/>
        <v>3.3705265516595424E-2</v>
      </c>
    </row>
    <row r="59" spans="1:19" x14ac:dyDescent="0.25">
      <c r="A59" s="1">
        <v>878.38771552618505</v>
      </c>
      <c r="B59" s="1">
        <v>3449.0682008352101</v>
      </c>
      <c r="C59" s="1">
        <v>2972.9495190869102</v>
      </c>
      <c r="D59" s="1">
        <v>280.58558224991202</v>
      </c>
      <c r="E59" s="1">
        <v>3935.3341154019699</v>
      </c>
      <c r="F59" s="1">
        <v>5275.19239803039</v>
      </c>
      <c r="H59" s="1">
        <v>1952.23217470636</v>
      </c>
      <c r="I59" s="1">
        <v>141.92960934859099</v>
      </c>
      <c r="J59" s="2">
        <v>59</v>
      </c>
      <c r="K59" s="1">
        <f t="shared" si="8"/>
        <v>18885.679315185531</v>
      </c>
      <c r="L59" s="1">
        <f>STDEV(A59:F59,H59:I59)/SQRT(9)</f>
        <v>619.10133359540055</v>
      </c>
      <c r="M59" s="3">
        <v>45</v>
      </c>
      <c r="N59" s="1">
        <f t="shared" si="2"/>
        <v>129292.94382236143</v>
      </c>
      <c r="O59" s="1">
        <f t="shared" si="10"/>
        <v>656.65612684041389</v>
      </c>
      <c r="P59" s="1">
        <f t="shared" si="4"/>
        <v>4495.5228933660956</v>
      </c>
      <c r="R59" s="1">
        <f t="shared" si="5"/>
        <v>3.3601722209120909E-2</v>
      </c>
      <c r="S59" s="1">
        <f t="shared" si="6"/>
        <v>3.3601722209120916E-2</v>
      </c>
    </row>
    <row r="60" spans="1:19" x14ac:dyDescent="0.25">
      <c r="A60" s="1">
        <v>846.61620422589897</v>
      </c>
      <c r="B60" s="1">
        <v>3450.3423961582398</v>
      </c>
      <c r="C60" s="1">
        <v>2978.3806198499201</v>
      </c>
      <c r="D60" s="1">
        <v>257.69009155221102</v>
      </c>
      <c r="E60" s="1">
        <v>3939.4028545172</v>
      </c>
      <c r="F60" s="1">
        <v>5280.8252168293402</v>
      </c>
      <c r="H60" s="1">
        <v>1958.9622681529499</v>
      </c>
      <c r="J60" s="2">
        <v>60</v>
      </c>
      <c r="K60" s="1">
        <f t="shared" ref="K60:K68" si="11">SUM(A60,B60,C60,D60,E60,F60,H60)</f>
        <v>18712.219651285763</v>
      </c>
      <c r="L60" s="1">
        <f>STDEV(A60:F60,H60)/SQRT(9)</f>
        <v>589.74722250789239</v>
      </c>
      <c r="M60" s="3">
        <v>46</v>
      </c>
      <c r="N60" s="1">
        <f t="shared" si="2"/>
        <v>128105.42442177489</v>
      </c>
      <c r="O60" s="1">
        <f t="shared" ref="O60:O68" si="12">STDEV(A60:F60,H60)/SQRT(7)</f>
        <v>668.71049449155294</v>
      </c>
      <c r="P60" s="1">
        <f t="shared" si="4"/>
        <v>4578.048104851584</v>
      </c>
      <c r="R60" s="1">
        <f t="shared" si="5"/>
        <v>3.4503529472616694E-2</v>
      </c>
      <c r="S60" s="1">
        <f t="shared" si="6"/>
        <v>3.4503529472616694E-2</v>
      </c>
    </row>
    <row r="61" spans="1:19" x14ac:dyDescent="0.25">
      <c r="A61" s="1">
        <v>818.15491848999295</v>
      </c>
      <c r="B61" s="1">
        <v>3446.1502147195401</v>
      </c>
      <c r="C61" s="1">
        <v>2986.2487967018901</v>
      </c>
      <c r="D61" s="1">
        <v>244.032243243332</v>
      </c>
      <c r="E61" s="1">
        <v>3947.0529497027901</v>
      </c>
      <c r="F61" s="1">
        <v>5288.7510057358404</v>
      </c>
      <c r="H61" s="1">
        <v>1967.27391238378</v>
      </c>
      <c r="J61" s="2">
        <v>61</v>
      </c>
      <c r="K61" s="1">
        <f t="shared" si="11"/>
        <v>18697.664040977164</v>
      </c>
      <c r="L61" s="1">
        <f t="shared" ref="L61:L68" si="13">STDEV(A61:F61,H61)/SQRT(9)</f>
        <v>593.16490820333411</v>
      </c>
      <c r="M61" s="3">
        <v>47</v>
      </c>
      <c r="N61" s="1">
        <f t="shared" si="2"/>
        <v>128005.77549337142</v>
      </c>
      <c r="O61" s="1">
        <f t="shared" si="12"/>
        <v>672.58578580991946</v>
      </c>
      <c r="P61" s="1">
        <f t="shared" si="4"/>
        <v>4604.5786740918429</v>
      </c>
      <c r="R61" s="1">
        <f t="shared" si="5"/>
        <v>3.4722618026320019E-2</v>
      </c>
      <c r="S61" s="1">
        <f t="shared" si="6"/>
        <v>3.4722618026320026E-2</v>
      </c>
    </row>
    <row r="62" spans="1:19" x14ac:dyDescent="0.25">
      <c r="A62" s="1">
        <v>797.91925059076198</v>
      </c>
      <c r="B62" s="1">
        <v>742.76106522543705</v>
      </c>
      <c r="C62" s="1">
        <v>2994.82926517637</v>
      </c>
      <c r="D62" s="1">
        <v>252.91534565313501</v>
      </c>
      <c r="E62" s="1">
        <v>3960.35508083781</v>
      </c>
      <c r="F62" s="1">
        <v>5299.0190769270102</v>
      </c>
      <c r="H62" s="1">
        <v>1980.6103775666199</v>
      </c>
      <c r="J62" s="2">
        <v>62</v>
      </c>
      <c r="K62" s="1">
        <f t="shared" si="11"/>
        <v>16028.409461977144</v>
      </c>
      <c r="L62" s="1">
        <f t="shared" si="13"/>
        <v>626.67191109690486</v>
      </c>
      <c r="M62" s="3">
        <v>48</v>
      </c>
      <c r="N62" s="1">
        <f t="shared" si="2"/>
        <v>109731.83487569234</v>
      </c>
      <c r="O62" s="1">
        <f t="shared" si="12"/>
        <v>710.57915588228082</v>
      </c>
      <c r="P62" s="1">
        <f t="shared" si="4"/>
        <v>4864.6844706801676</v>
      </c>
      <c r="R62" s="1">
        <f t="shared" si="5"/>
        <v>4.2450542987055896E-2</v>
      </c>
      <c r="S62" s="1">
        <f t="shared" si="6"/>
        <v>4.2450542987055889E-2</v>
      </c>
    </row>
    <row r="63" spans="1:19" x14ac:dyDescent="0.25">
      <c r="A63" s="1">
        <v>789.99716617051104</v>
      </c>
      <c r="B63" s="1">
        <v>334.13855283161797</v>
      </c>
      <c r="C63" s="1">
        <v>3006.28559886117</v>
      </c>
      <c r="D63" s="1">
        <v>296.55662072345302</v>
      </c>
      <c r="E63" s="1">
        <v>3983.6374977137798</v>
      </c>
      <c r="F63" s="1">
        <v>5271.6413019244001</v>
      </c>
      <c r="H63" s="1">
        <v>1998.33878116396</v>
      </c>
      <c r="J63" s="2">
        <v>63</v>
      </c>
      <c r="K63" s="1">
        <f t="shared" si="11"/>
        <v>15680.595519388893</v>
      </c>
      <c r="L63" s="1">
        <f t="shared" si="13"/>
        <v>643.895877572833</v>
      </c>
      <c r="M63" s="3">
        <v>49</v>
      </c>
      <c r="N63" s="1">
        <f t="shared" si="2"/>
        <v>107350.67146667812</v>
      </c>
      <c r="O63" s="1">
        <f t="shared" si="12"/>
        <v>730.10929811888911</v>
      </c>
      <c r="P63" s="1">
        <f t="shared" si="4"/>
        <v>4998.3894616894222</v>
      </c>
      <c r="R63" s="1">
        <f t="shared" si="5"/>
        <v>4.4489819677944055E-2</v>
      </c>
      <c r="S63" s="1">
        <f t="shared" si="6"/>
        <v>4.4489819677944055E-2</v>
      </c>
    </row>
    <row r="64" spans="1:19" x14ac:dyDescent="0.25">
      <c r="A64" s="1">
        <v>745.57230491862094</v>
      </c>
      <c r="B64" s="1">
        <v>288.50604882153601</v>
      </c>
      <c r="C64" s="1">
        <v>3020.6283826272802</v>
      </c>
      <c r="D64" s="1">
        <v>348.18188496938001</v>
      </c>
      <c r="E64" s="1">
        <v>4053.7158092984901</v>
      </c>
      <c r="F64" s="1">
        <v>66.731503412956698</v>
      </c>
      <c r="H64" s="1">
        <v>2022.08332591306</v>
      </c>
      <c r="J64" s="2">
        <v>64</v>
      </c>
      <c r="K64" s="1">
        <f t="shared" si="11"/>
        <v>10545.419259961323</v>
      </c>
      <c r="L64" s="1">
        <f t="shared" si="13"/>
        <v>518.61413802963136</v>
      </c>
      <c r="M64" s="3">
        <v>50</v>
      </c>
      <c r="N64" s="1">
        <f t="shared" si="2"/>
        <v>72194.824300818815</v>
      </c>
      <c r="O64" s="1">
        <f t="shared" si="12"/>
        <v>588.05315812651281</v>
      </c>
      <c r="P64" s="1">
        <f t="shared" si="4"/>
        <v>4025.8612184036501</v>
      </c>
      <c r="R64" s="1">
        <f t="shared" si="5"/>
        <v>5.2818486097036599E-2</v>
      </c>
      <c r="S64" s="1">
        <f t="shared" si="6"/>
        <v>5.2818486097036599E-2</v>
      </c>
    </row>
    <row r="65" spans="1:19" x14ac:dyDescent="0.25">
      <c r="A65" s="1">
        <v>711.39623658721302</v>
      </c>
      <c r="B65" s="1">
        <v>264.782506990662</v>
      </c>
      <c r="C65" s="1">
        <v>3038.2392205574902</v>
      </c>
      <c r="D65" s="1">
        <v>389.59683780608702</v>
      </c>
      <c r="E65" s="1">
        <v>4031.1670175443001</v>
      </c>
      <c r="F65" s="1">
        <v>69.294385085041299</v>
      </c>
      <c r="H65" s="1">
        <v>2063.4723979386799</v>
      </c>
      <c r="J65" s="2">
        <v>65</v>
      </c>
      <c r="K65" s="1">
        <f t="shared" si="11"/>
        <v>10567.948602509472</v>
      </c>
      <c r="L65" s="1">
        <f t="shared" si="13"/>
        <v>518.49854155733613</v>
      </c>
      <c r="M65" s="3">
        <v>51</v>
      </c>
      <c r="N65" s="1">
        <f t="shared" si="2"/>
        <v>72349.062068590836</v>
      </c>
      <c r="O65" s="1">
        <f t="shared" si="12"/>
        <v>587.92208404731423</v>
      </c>
      <c r="P65" s="1">
        <f t="shared" si="4"/>
        <v>4024.9638742692109</v>
      </c>
      <c r="R65" s="1">
        <f t="shared" si="5"/>
        <v>5.2700690117874968E-2</v>
      </c>
      <c r="S65" s="1">
        <f t="shared" si="6"/>
        <v>5.2700690117874975E-2</v>
      </c>
    </row>
    <row r="66" spans="1:19" x14ac:dyDescent="0.25">
      <c r="A66" s="1">
        <v>689.63811693909304</v>
      </c>
      <c r="B66" s="1">
        <v>282.88228907680798</v>
      </c>
      <c r="C66" s="1">
        <v>3018.7892022545402</v>
      </c>
      <c r="D66" s="1">
        <v>420.56289410888201</v>
      </c>
      <c r="E66" s="1">
        <v>4021.2875304271802</v>
      </c>
      <c r="F66" s="1">
        <v>70.234900990567894</v>
      </c>
      <c r="H66" s="1">
        <v>2092.6297843457601</v>
      </c>
      <c r="J66" s="2">
        <v>66</v>
      </c>
      <c r="K66" s="1">
        <f t="shared" si="11"/>
        <v>10596.024718142831</v>
      </c>
      <c r="L66" s="1">
        <f t="shared" si="13"/>
        <v>515.69763735639106</v>
      </c>
      <c r="M66" s="3">
        <v>52</v>
      </c>
      <c r="N66" s="1">
        <f t="shared" si="2"/>
        <v>72541.273509903142</v>
      </c>
      <c r="O66" s="1">
        <f t="shared" si="12"/>
        <v>584.74615720653571</v>
      </c>
      <c r="P66" s="1">
        <f t="shared" si="4"/>
        <v>4003.221212871877</v>
      </c>
      <c r="R66" s="1">
        <f t="shared" si="5"/>
        <v>5.2299270213625959E-2</v>
      </c>
      <c r="S66" s="1">
        <f t="shared" si="6"/>
        <v>5.2299270213625959E-2</v>
      </c>
    </row>
    <row r="67" spans="1:19" x14ac:dyDescent="0.25">
      <c r="A67" s="1">
        <v>678.70948294610696</v>
      </c>
      <c r="B67" s="1">
        <v>305.06248736907401</v>
      </c>
      <c r="C67" s="1">
        <v>3035.7080970971201</v>
      </c>
      <c r="D67" s="1">
        <v>408.92562005860401</v>
      </c>
      <c r="E67" s="1">
        <v>1874.17559867811</v>
      </c>
      <c r="F67" s="1">
        <v>61.048406944717897</v>
      </c>
      <c r="H67" s="1">
        <v>2271.8117979959902</v>
      </c>
      <c r="J67" s="2">
        <v>67</v>
      </c>
      <c r="K67" s="1">
        <f t="shared" si="11"/>
        <v>8635.4414910897231</v>
      </c>
      <c r="L67" s="1">
        <f t="shared" si="13"/>
        <v>383.95758084568752</v>
      </c>
      <c r="M67" s="3">
        <v>53</v>
      </c>
      <c r="N67" s="1">
        <f t="shared" si="2"/>
        <v>59118.956377227041</v>
      </c>
      <c r="O67" s="1">
        <f t="shared" si="12"/>
        <v>435.36697410671411</v>
      </c>
      <c r="P67" s="1">
        <f t="shared" si="4"/>
        <v>2980.5588025647298</v>
      </c>
      <c r="R67" s="1">
        <f t="shared" si="5"/>
        <v>4.7996490696189102E-2</v>
      </c>
      <c r="S67" s="1">
        <f t="shared" si="6"/>
        <v>4.7996490696189102E-2</v>
      </c>
    </row>
    <row r="68" spans="1:19" x14ac:dyDescent="0.25">
      <c r="A68" s="1">
        <v>678.78436556620102</v>
      </c>
      <c r="B68" s="1">
        <v>349.88164440697301</v>
      </c>
      <c r="C68" s="1">
        <v>3107.6164698037201</v>
      </c>
      <c r="D68" s="1">
        <v>424.49501475404099</v>
      </c>
      <c r="E68" s="1">
        <v>1841.33519964017</v>
      </c>
      <c r="F68" s="1">
        <v>78.2026881214898</v>
      </c>
      <c r="H68" s="1">
        <v>2278.5176869860602</v>
      </c>
      <c r="J68" s="2">
        <v>68</v>
      </c>
      <c r="K68" s="1">
        <f t="shared" si="11"/>
        <v>8758.8330692786549</v>
      </c>
      <c r="L68" s="1">
        <f t="shared" si="13"/>
        <v>386.08484793314977</v>
      </c>
      <c r="M68" s="3">
        <v>54</v>
      </c>
      <c r="N68" s="1">
        <f t="shared" si="2"/>
        <v>59963.705465712628</v>
      </c>
      <c r="O68" s="1">
        <f t="shared" si="12"/>
        <v>437.77906825770174</v>
      </c>
      <c r="P68" s="1">
        <f t="shared" si="4"/>
        <v>2997.0722013338764</v>
      </c>
      <c r="R68" s="1">
        <f t="shared" si="5"/>
        <v>4.7602210652212699E-2</v>
      </c>
      <c r="S68" s="1">
        <f t="shared" si="6"/>
        <v>4.7602210652212699E-2</v>
      </c>
    </row>
    <row r="69" spans="1:19" x14ac:dyDescent="0.25">
      <c r="A69" s="1">
        <v>708.56768635192998</v>
      </c>
      <c r="C69" s="1">
        <v>3737.6672845359699</v>
      </c>
      <c r="D69" s="1">
        <v>429.10517440561699</v>
      </c>
      <c r="E69" s="1">
        <v>1804.2715268797201</v>
      </c>
      <c r="F69" s="1">
        <v>63.336699371823499</v>
      </c>
      <c r="H69" s="1">
        <v>2293.1344858607699</v>
      </c>
      <c r="J69" s="2">
        <v>69</v>
      </c>
      <c r="K69" s="1">
        <f t="shared" ref="K69:K84" si="14">SUM(A69,C69,D69,E69,F69,H69)</f>
        <v>9036.0828574058305</v>
      </c>
      <c r="L69" s="1">
        <f>STDEV(A69,C69:F69,H69)/SQRT(9)</f>
        <v>461.05588067015225</v>
      </c>
      <c r="M69" s="3">
        <v>55</v>
      </c>
      <c r="N69" s="1">
        <f t="shared" si="2"/>
        <v>61861.780757728484</v>
      </c>
      <c r="O69" s="1">
        <f t="shared" ref="O69:O84" si="15">STDEV(A69,C69:F69,H69)/SQRT(6)</f>
        <v>564.67582527570153</v>
      </c>
      <c r="P69" s="1">
        <f t="shared" si="4"/>
        <v>3865.81803793059</v>
      </c>
      <c r="R69" s="1">
        <f t="shared" si="5"/>
        <v>5.8815750290057832E-2</v>
      </c>
      <c r="S69" s="1">
        <f t="shared" si="6"/>
        <v>5.8815750290057839E-2</v>
      </c>
    </row>
    <row r="70" spans="1:19" x14ac:dyDescent="0.25">
      <c r="A70" s="1">
        <v>800.77206574796696</v>
      </c>
      <c r="C70" s="1">
        <v>3752.4609979598999</v>
      </c>
      <c r="D70" s="1">
        <v>382.480725530999</v>
      </c>
      <c r="E70" s="1">
        <v>1791.2734093423201</v>
      </c>
      <c r="F70" s="1">
        <v>62.308195987455299</v>
      </c>
      <c r="H70" s="1">
        <v>2311.80011852701</v>
      </c>
      <c r="J70" s="2">
        <v>70</v>
      </c>
      <c r="K70" s="1">
        <f t="shared" si="14"/>
        <v>9101.0955130956518</v>
      </c>
      <c r="L70" s="1">
        <f t="shared" ref="L70:L84" si="16">STDEV(A70,C70:F70,H70)/SQRT(9)</f>
        <v>462.37222982593016</v>
      </c>
      <c r="M70" s="3">
        <v>56</v>
      </c>
      <c r="N70" s="1">
        <f t="shared" si="2"/>
        <v>62306.862848743753</v>
      </c>
      <c r="O70" s="1">
        <f t="shared" si="15"/>
        <v>566.28801715320117</v>
      </c>
      <c r="P70" s="1">
        <f t="shared" si="4"/>
        <v>3876.8552386777619</v>
      </c>
      <c r="R70" s="1">
        <f t="shared" si="5"/>
        <v>5.8577175032035175E-2</v>
      </c>
      <c r="S70" s="1">
        <f t="shared" si="6"/>
        <v>5.8577175032035168E-2</v>
      </c>
    </row>
    <row r="71" spans="1:19" x14ac:dyDescent="0.25">
      <c r="A71" s="1">
        <v>1118.47468842121</v>
      </c>
      <c r="C71" s="1">
        <v>3773.9234093759001</v>
      </c>
      <c r="D71" s="1">
        <v>358.58321118903001</v>
      </c>
      <c r="E71" s="1">
        <v>1364.4900207312801</v>
      </c>
      <c r="F71" s="1">
        <v>61.552172938605302</v>
      </c>
      <c r="H71" s="1">
        <v>2333.1020357492398</v>
      </c>
      <c r="J71" s="2">
        <v>71</v>
      </c>
      <c r="K71" s="1">
        <f t="shared" si="14"/>
        <v>9010.1255384052656</v>
      </c>
      <c r="L71" s="1">
        <f t="shared" si="16"/>
        <v>457.059649419501</v>
      </c>
      <c r="M71" s="3">
        <v>57</v>
      </c>
      <c r="N71" s="1">
        <f t="shared" si="2"/>
        <v>61684.074775787944</v>
      </c>
      <c r="O71" s="1">
        <f t="shared" si="15"/>
        <v>559.78146154657156</v>
      </c>
      <c r="P71" s="1">
        <f t="shared" si="4"/>
        <v>3832.310813535024</v>
      </c>
      <c r="R71" s="1">
        <f t="shared" si="5"/>
        <v>5.8493929099769595E-2</v>
      </c>
      <c r="S71" s="1">
        <f t="shared" si="6"/>
        <v>5.8493929099769588E-2</v>
      </c>
    </row>
    <row r="72" spans="1:19" x14ac:dyDescent="0.25">
      <c r="A72" s="1">
        <v>3015.41213883931</v>
      </c>
      <c r="C72" s="1">
        <v>3220.9154842379398</v>
      </c>
      <c r="D72" s="1">
        <v>314.796675708603</v>
      </c>
      <c r="E72" s="1">
        <v>1352.25935174093</v>
      </c>
      <c r="F72" s="1">
        <v>82.090982623209996</v>
      </c>
      <c r="H72" s="1">
        <v>2357.8948897279602</v>
      </c>
      <c r="J72" s="2">
        <v>72</v>
      </c>
      <c r="K72" s="1">
        <f t="shared" si="14"/>
        <v>10343.369522877952</v>
      </c>
      <c r="L72" s="1">
        <f t="shared" si="16"/>
        <v>450.43767072509058</v>
      </c>
      <c r="M72" s="3">
        <v>58</v>
      </c>
      <c r="N72" s="1">
        <f t="shared" si="2"/>
        <v>70811.57486244473</v>
      </c>
      <c r="O72" s="1">
        <f t="shared" si="15"/>
        <v>551.671227102128</v>
      </c>
      <c r="P72" s="1">
        <f t="shared" si="4"/>
        <v>3776.7874686284704</v>
      </c>
      <c r="R72" s="1">
        <f t="shared" si="5"/>
        <v>5.0635076982446042E-2</v>
      </c>
      <c r="S72" s="1">
        <f t="shared" si="6"/>
        <v>5.0635076982446042E-2</v>
      </c>
    </row>
    <row r="73" spans="1:19" x14ac:dyDescent="0.25">
      <c r="A73" s="1">
        <v>3175.3110500379998</v>
      </c>
      <c r="C73" s="1">
        <v>3175.8414549153799</v>
      </c>
      <c r="D73" s="1">
        <v>297.20022701850701</v>
      </c>
      <c r="E73" s="1">
        <v>1271.5397892378001</v>
      </c>
      <c r="F73" s="1">
        <v>62.267478506569802</v>
      </c>
      <c r="H73" s="1">
        <v>2382.9853641754598</v>
      </c>
      <c r="J73" s="2">
        <v>73</v>
      </c>
      <c r="K73" s="1">
        <f t="shared" si="14"/>
        <v>10365.145363891716</v>
      </c>
      <c r="L73" s="1">
        <f t="shared" si="16"/>
        <v>463.08548216869525</v>
      </c>
      <c r="M73" s="3">
        <v>59</v>
      </c>
      <c r="N73" s="1">
        <f t="shared" si="2"/>
        <v>70960.654095544567</v>
      </c>
      <c r="O73" s="1">
        <f t="shared" si="15"/>
        <v>567.16156930201066</v>
      </c>
      <c r="P73" s="1">
        <f t="shared" si="4"/>
        <v>3882.8356499204283</v>
      </c>
      <c r="R73" s="1">
        <f t="shared" si="5"/>
        <v>5.1879404115515636E-2</v>
      </c>
      <c r="S73" s="1">
        <f t="shared" si="6"/>
        <v>5.1879404115515629E-2</v>
      </c>
    </row>
    <row r="74" spans="1:19" x14ac:dyDescent="0.25">
      <c r="A74" s="1">
        <v>3180.3323507764198</v>
      </c>
      <c r="C74" s="1">
        <v>3162.1780117601002</v>
      </c>
      <c r="D74" s="1">
        <v>263.01185166229698</v>
      </c>
      <c r="E74" s="1">
        <v>1253.53410658392</v>
      </c>
      <c r="F74" s="1">
        <v>82.349643399780504</v>
      </c>
      <c r="H74" s="1">
        <v>2399.2711616394099</v>
      </c>
      <c r="J74" s="2">
        <v>74</v>
      </c>
      <c r="K74" s="1">
        <f t="shared" si="14"/>
        <v>10340.677125821927</v>
      </c>
      <c r="L74" s="1">
        <f t="shared" si="16"/>
        <v>464.18601708792698</v>
      </c>
      <c r="M74" s="3">
        <v>60</v>
      </c>
      <c r="N74" s="1">
        <f t="shared" si="2"/>
        <v>70793.142486489247</v>
      </c>
      <c r="O74" s="1">
        <f t="shared" si="15"/>
        <v>568.50944380012709</v>
      </c>
      <c r="P74" s="1">
        <f t="shared" si="4"/>
        <v>3892.0633117300013</v>
      </c>
      <c r="R74" s="1">
        <f t="shared" si="5"/>
        <v>5.2112908709730038E-2</v>
      </c>
      <c r="S74" s="1">
        <f t="shared" si="6"/>
        <v>5.2112908709730052E-2</v>
      </c>
    </row>
    <row r="75" spans="1:19" x14ac:dyDescent="0.25">
      <c r="A75" s="1">
        <v>3178.3555145915302</v>
      </c>
      <c r="C75" s="1">
        <v>3119.59917339701</v>
      </c>
      <c r="D75" s="1">
        <v>244.216502126715</v>
      </c>
      <c r="E75" s="1">
        <v>1335.0716491876899</v>
      </c>
      <c r="F75" s="1">
        <v>66.109054993200203</v>
      </c>
      <c r="H75" s="1">
        <v>2413.0689448816702</v>
      </c>
      <c r="J75" s="2">
        <v>75</v>
      </c>
      <c r="K75" s="1">
        <f t="shared" si="14"/>
        <v>10356.420839177816</v>
      </c>
      <c r="L75" s="1">
        <f t="shared" si="16"/>
        <v>462.53562413467631</v>
      </c>
      <c r="M75" s="3">
        <v>61</v>
      </c>
      <c r="N75" s="1">
        <f t="shared" si="2"/>
        <v>70900.925267955929</v>
      </c>
      <c r="O75" s="1">
        <f t="shared" si="15"/>
        <v>566.4881334948526</v>
      </c>
      <c r="P75" s="1">
        <f t="shared" si="4"/>
        <v>3878.2252519289282</v>
      </c>
      <c r="R75" s="1">
        <f t="shared" si="5"/>
        <v>5.1862387108792471E-2</v>
      </c>
      <c r="S75" s="1">
        <f t="shared" si="6"/>
        <v>5.1862387108792471E-2</v>
      </c>
    </row>
    <row r="76" spans="1:19" x14ac:dyDescent="0.25">
      <c r="A76" s="1">
        <v>3175.4625412966202</v>
      </c>
      <c r="C76" s="1">
        <v>3099.8781382749498</v>
      </c>
      <c r="D76" s="1">
        <v>273.47791436449199</v>
      </c>
      <c r="E76" s="1">
        <v>7133.5032380801404</v>
      </c>
      <c r="F76" s="1">
        <v>62.324511291962601</v>
      </c>
      <c r="H76" s="1">
        <v>2422.2335014898499</v>
      </c>
      <c r="J76" s="2">
        <v>76</v>
      </c>
      <c r="K76" s="1">
        <f t="shared" si="14"/>
        <v>16166.879844798015</v>
      </c>
      <c r="L76" s="1">
        <f t="shared" si="16"/>
        <v>855.88460976027989</v>
      </c>
      <c r="M76" s="3">
        <v>62</v>
      </c>
      <c r="N76" s="1">
        <f t="shared" si="2"/>
        <v>110679.81472477959</v>
      </c>
      <c r="O76" s="1">
        <f t="shared" si="15"/>
        <v>1048.2402863068944</v>
      </c>
      <c r="P76" s="1">
        <f t="shared" si="4"/>
        <v>7176.340876488187</v>
      </c>
      <c r="R76" s="1">
        <f t="shared" si="5"/>
        <v>6.0890675076550618E-2</v>
      </c>
      <c r="S76" s="1">
        <f t="shared" si="6"/>
        <v>6.0890675076550618E-2</v>
      </c>
    </row>
    <row r="77" spans="1:19" x14ac:dyDescent="0.25">
      <c r="A77" s="1">
        <v>3175.4358332901302</v>
      </c>
      <c r="C77" s="1">
        <v>3084.4365043612902</v>
      </c>
      <c r="D77" s="1">
        <v>281.14681513624998</v>
      </c>
      <c r="E77" s="1">
        <v>7131.2509352237203</v>
      </c>
      <c r="F77" s="1">
        <v>62.823375983333399</v>
      </c>
      <c r="H77" s="1">
        <v>2435.48004949591</v>
      </c>
      <c r="J77" s="2">
        <v>77</v>
      </c>
      <c r="K77" s="1">
        <f t="shared" si="14"/>
        <v>16170.573513490635</v>
      </c>
      <c r="L77" s="1">
        <f t="shared" si="16"/>
        <v>854.85792541604781</v>
      </c>
      <c r="M77" s="3">
        <v>63</v>
      </c>
      <c r="N77" s="1">
        <f t="shared" si="2"/>
        <v>110705.10189029815</v>
      </c>
      <c r="O77" s="1">
        <f t="shared" si="15"/>
        <v>1046.9828599217583</v>
      </c>
      <c r="P77" s="1">
        <f t="shared" si="4"/>
        <v>7167.7324300425544</v>
      </c>
      <c r="R77" s="1">
        <f t="shared" si="5"/>
        <v>6.0809027553905666E-2</v>
      </c>
      <c r="S77" s="1">
        <f t="shared" si="6"/>
        <v>6.0809027553905659E-2</v>
      </c>
    </row>
    <row r="78" spans="1:19" x14ac:dyDescent="0.25">
      <c r="A78" s="1">
        <v>3173.8220381451902</v>
      </c>
      <c r="C78" s="1">
        <v>3065.49600402336</v>
      </c>
      <c r="D78" s="1">
        <v>298.35884639902298</v>
      </c>
      <c r="E78" s="1">
        <v>7131.6553314285202</v>
      </c>
      <c r="F78" s="1">
        <v>63.731951667305303</v>
      </c>
      <c r="H78" s="1">
        <v>2421.8393789428101</v>
      </c>
      <c r="J78" s="2">
        <v>78</v>
      </c>
      <c r="K78" s="1">
        <f t="shared" si="14"/>
        <v>16154.903550606208</v>
      </c>
      <c r="L78" s="1">
        <f t="shared" si="16"/>
        <v>853.65212099430289</v>
      </c>
      <c r="M78" s="3">
        <v>64</v>
      </c>
      <c r="N78" s="1">
        <f t="shared" si="2"/>
        <v>110597.82401074178</v>
      </c>
      <c r="O78" s="1">
        <f t="shared" si="15"/>
        <v>1045.5060571403249</v>
      </c>
      <c r="P78" s="1">
        <f t="shared" si="4"/>
        <v>7157.6221143970351</v>
      </c>
      <c r="R78" s="1">
        <f t="shared" si="5"/>
        <v>6.0783788350567025E-2</v>
      </c>
      <c r="S78" s="1">
        <f t="shared" si="6"/>
        <v>6.0783788350567025E-2</v>
      </c>
    </row>
    <row r="79" spans="1:19" x14ac:dyDescent="0.25">
      <c r="A79" s="1">
        <v>3174.81412371438</v>
      </c>
      <c r="C79" s="1">
        <v>3048.1859781276899</v>
      </c>
      <c r="D79" s="1">
        <v>342.082439758036</v>
      </c>
      <c r="E79" s="1">
        <v>7133.3859672892604</v>
      </c>
      <c r="F79" s="1">
        <v>62.408283940037002</v>
      </c>
      <c r="H79" s="1">
        <v>2411.0822709374702</v>
      </c>
      <c r="J79" s="2">
        <v>79</v>
      </c>
      <c r="K79" s="1">
        <f t="shared" si="14"/>
        <v>16171.959063766873</v>
      </c>
      <c r="L79" s="1">
        <f t="shared" si="16"/>
        <v>851.16391878775096</v>
      </c>
      <c r="M79" s="3">
        <v>65</v>
      </c>
      <c r="N79" s="1">
        <f t="shared" si="2"/>
        <v>110714.58748364318</v>
      </c>
      <c r="O79" s="1">
        <f t="shared" si="15"/>
        <v>1042.4586442488651</v>
      </c>
      <c r="P79" s="1">
        <f t="shared" si="4"/>
        <v>7136.7592702703623</v>
      </c>
      <c r="R79" s="1">
        <f t="shared" si="5"/>
        <v>6.055729923199514E-2</v>
      </c>
      <c r="S79" s="1">
        <f t="shared" si="6"/>
        <v>6.0557299231995154E-2</v>
      </c>
    </row>
    <row r="80" spans="1:19" x14ac:dyDescent="0.25">
      <c r="A80" s="1">
        <v>3175.8831781844601</v>
      </c>
      <c r="C80" s="1">
        <v>3034.10180147246</v>
      </c>
      <c r="D80" s="1">
        <v>342.65149101138297</v>
      </c>
      <c r="E80" s="1">
        <v>7816.9597098577497</v>
      </c>
      <c r="F80" s="1">
        <v>65.527457641342195</v>
      </c>
      <c r="H80" s="1">
        <v>2404.4811378990398</v>
      </c>
      <c r="J80" s="2">
        <v>80</v>
      </c>
      <c r="K80" s="1">
        <f t="shared" si="14"/>
        <v>16839.604776066437</v>
      </c>
      <c r="L80" s="1">
        <f t="shared" si="16"/>
        <v>931.4033864634639</v>
      </c>
      <c r="M80" s="3">
        <v>66</v>
      </c>
      <c r="N80" s="1">
        <f t="shared" ref="N80:N143" si="17">K80/16700*61.6*1856</f>
        <v>115285.34600034522</v>
      </c>
      <c r="O80" s="1">
        <f t="shared" si="15"/>
        <v>1140.7315207678857</v>
      </c>
      <c r="P80" s="1">
        <f t="shared" ref="P80:P143" si="18">O80/16700*61.6*1856</f>
        <v>7809.5436213643161</v>
      </c>
      <c r="R80" s="1">
        <f t="shared" ref="R80:R143" si="19">O80/(K80+O80)</f>
        <v>6.3443280589180459E-2</v>
      </c>
      <c r="S80" s="1">
        <f t="shared" ref="S80:S143" si="20">P80/(N80+P80)</f>
        <v>6.3443280589180459E-2</v>
      </c>
    </row>
    <row r="81" spans="1:19" x14ac:dyDescent="0.25">
      <c r="A81" s="1">
        <v>3174.8000698247702</v>
      </c>
      <c r="C81" s="1">
        <v>3022.5099030855799</v>
      </c>
      <c r="D81" s="1">
        <v>329.64144805226101</v>
      </c>
      <c r="E81" s="1">
        <v>7817.8069919496402</v>
      </c>
      <c r="F81" s="1">
        <v>74.000099325465698</v>
      </c>
      <c r="H81" s="1">
        <v>2401.9532684782798</v>
      </c>
      <c r="J81" s="2">
        <v>81</v>
      </c>
      <c r="K81" s="1">
        <f t="shared" si="14"/>
        <v>16820.711780715996</v>
      </c>
      <c r="L81" s="1">
        <f t="shared" si="16"/>
        <v>931.67101126708485</v>
      </c>
      <c r="M81" s="3">
        <v>67</v>
      </c>
      <c r="N81" s="1">
        <f t="shared" si="17"/>
        <v>115156.00297033218</v>
      </c>
      <c r="O81" s="1">
        <f t="shared" si="15"/>
        <v>1141.0592928735778</v>
      </c>
      <c r="P81" s="1">
        <f t="shared" si="18"/>
        <v>7811.7875766777852</v>
      </c>
      <c r="R81" s="1">
        <f t="shared" si="19"/>
        <v>6.3527103658021541E-2</v>
      </c>
      <c r="S81" s="1">
        <f t="shared" si="20"/>
        <v>6.3527103658021555E-2</v>
      </c>
    </row>
    <row r="82" spans="1:19" x14ac:dyDescent="0.25">
      <c r="A82" s="1">
        <v>3170.3919999107602</v>
      </c>
      <c r="C82" s="1">
        <v>3012.1573402036202</v>
      </c>
      <c r="D82" s="1">
        <v>334.364654023968</v>
      </c>
      <c r="E82" s="1">
        <v>7820.0501834766801</v>
      </c>
      <c r="F82" s="1">
        <v>63.325623743431002</v>
      </c>
      <c r="H82" s="1">
        <v>2402.3872233053698</v>
      </c>
      <c r="J82" s="2">
        <v>82</v>
      </c>
      <c r="K82" s="1">
        <f t="shared" si="14"/>
        <v>16802.677024663826</v>
      </c>
      <c r="L82" s="1">
        <f t="shared" si="16"/>
        <v>932.26061976002666</v>
      </c>
      <c r="M82" s="3">
        <v>68</v>
      </c>
      <c r="N82" s="1">
        <f t="shared" si="17"/>
        <v>115032.53551850331</v>
      </c>
      <c r="O82" s="1">
        <f t="shared" si="15"/>
        <v>1141.7814128514372</v>
      </c>
      <c r="P82" s="1">
        <f t="shared" si="18"/>
        <v>7816.7312705832137</v>
      </c>
      <c r="R82" s="1">
        <f t="shared" si="19"/>
        <v>6.36286359283149E-2</v>
      </c>
      <c r="S82" s="1">
        <f t="shared" si="20"/>
        <v>6.36286359283149E-2</v>
      </c>
    </row>
    <row r="83" spans="1:19" x14ac:dyDescent="0.25">
      <c r="A83" s="1">
        <v>3174.9799928098</v>
      </c>
      <c r="C83" s="1">
        <v>2999.0444902121899</v>
      </c>
      <c r="D83" s="1">
        <v>296.65207699672197</v>
      </c>
      <c r="E83" s="1">
        <v>7823.7819786540203</v>
      </c>
      <c r="F83" s="1">
        <v>76.659116443313295</v>
      </c>
      <c r="H83" s="1">
        <v>2406.8548542814601</v>
      </c>
      <c r="J83" s="2">
        <v>83</v>
      </c>
      <c r="K83" s="1">
        <f t="shared" si="14"/>
        <v>16777.972509397507</v>
      </c>
      <c r="L83" s="1">
        <f t="shared" si="16"/>
        <v>934.00490959937531</v>
      </c>
      <c r="M83" s="3">
        <v>69</v>
      </c>
      <c r="N83" s="1">
        <f t="shared" si="17"/>
        <v>114863.40633595291</v>
      </c>
      <c r="O83" s="1">
        <f t="shared" si="15"/>
        <v>1143.9177228863998</v>
      </c>
      <c r="P83" s="1">
        <f t="shared" si="18"/>
        <v>7831.356628174427</v>
      </c>
      <c r="R83" s="1">
        <f t="shared" si="19"/>
        <v>6.3827961674811723E-2</v>
      </c>
      <c r="S83" s="1">
        <f t="shared" si="20"/>
        <v>6.3827961674811709E-2</v>
      </c>
    </row>
    <row r="84" spans="1:19" x14ac:dyDescent="0.25">
      <c r="A84" s="1">
        <v>3182.4054858962099</v>
      </c>
      <c r="C84" s="1">
        <v>2990.5929530652902</v>
      </c>
      <c r="D84" s="1">
        <v>293.018462896161</v>
      </c>
      <c r="E84" s="1">
        <v>7835.0047899315796</v>
      </c>
      <c r="F84" s="1">
        <v>124.19026289700101</v>
      </c>
      <c r="H84" s="1">
        <v>2410.9992049432599</v>
      </c>
      <c r="J84" s="2">
        <v>84</v>
      </c>
      <c r="K84" s="1">
        <f t="shared" si="14"/>
        <v>16836.2111596295</v>
      </c>
      <c r="L84" s="1">
        <f t="shared" si="16"/>
        <v>932.4978417347462</v>
      </c>
      <c r="M84" s="3">
        <v>70</v>
      </c>
      <c r="N84" s="1">
        <f t="shared" si="17"/>
        <v>115262.11301772317</v>
      </c>
      <c r="O84" s="1">
        <f>STDEV(A84,C84:F84,H84)/SQRT(6)</f>
        <v>1142.0719492483563</v>
      </c>
      <c r="P84" s="1">
        <f>O84/16700*61.6*1856</f>
        <v>7818.7203071128661</v>
      </c>
      <c r="R84" s="1">
        <f t="shared" si="19"/>
        <v>6.3525084254813513E-2</v>
      </c>
      <c r="S84" s="1">
        <f t="shared" si="20"/>
        <v>6.3525084254813499E-2</v>
      </c>
    </row>
    <row r="85" spans="1:19" x14ac:dyDescent="0.25">
      <c r="A85" s="1">
        <v>3198.30446242069</v>
      </c>
      <c r="C85" s="1">
        <v>2979.9453564707201</v>
      </c>
      <c r="D85" s="1">
        <v>256.32016303333302</v>
      </c>
      <c r="E85" s="1">
        <v>7822.0409599409504</v>
      </c>
      <c r="H85" s="1">
        <v>2415.0323991701098</v>
      </c>
      <c r="J85" s="2">
        <v>85</v>
      </c>
      <c r="K85" s="1">
        <f t="shared" ref="K85:K128" si="21">SUM(A85,C85,D85,E85,H85)</f>
        <v>16671.643341035804</v>
      </c>
      <c r="L85" s="1">
        <f>STDEV(A85,C85:E85,H85)/SQRT(9)</f>
        <v>921.99803744313203</v>
      </c>
      <c r="M85" s="3">
        <v>71</v>
      </c>
      <c r="N85" s="1">
        <f t="shared" si="17"/>
        <v>114135.46793552618</v>
      </c>
      <c r="O85" s="1">
        <f t="shared" ref="O85:O92" si="22">STDEV(A85,C85:E85,H85)/SQRT(5)</f>
        <v>1236.9901721065437</v>
      </c>
      <c r="P85" s="1">
        <f t="shared" si="18"/>
        <v>8468.5384180163055</v>
      </c>
      <c r="R85" s="1">
        <f t="shared" si="19"/>
        <v>6.9072281321674922E-2</v>
      </c>
      <c r="S85" s="1">
        <f t="shared" si="20"/>
        <v>6.9072281321674922E-2</v>
      </c>
    </row>
    <row r="86" spans="1:19" x14ac:dyDescent="0.25">
      <c r="A86" s="1">
        <v>3207.18644497989</v>
      </c>
      <c r="C86" s="1">
        <v>2916.4966444487</v>
      </c>
      <c r="D86" s="1">
        <v>257.89500921061602</v>
      </c>
      <c r="E86" s="1">
        <v>7816.9422590500299</v>
      </c>
      <c r="H86" s="1">
        <v>2422.58119702862</v>
      </c>
      <c r="J86" s="2">
        <v>86</v>
      </c>
      <c r="K86" s="1">
        <f t="shared" si="21"/>
        <v>16621.101554717858</v>
      </c>
      <c r="L86" s="1">
        <f t="shared" ref="L86:L128" si="23">STDEV(A86,C86:E86,H86)/SQRT(9)</f>
        <v>921.64993904032019</v>
      </c>
      <c r="M86" s="3">
        <v>72</v>
      </c>
      <c r="N86" s="1">
        <f t="shared" si="17"/>
        <v>113789.45462935753</v>
      </c>
      <c r="O86" s="1">
        <f t="shared" si="22"/>
        <v>1236.523149091616</v>
      </c>
      <c r="P86" s="1">
        <f t="shared" si="18"/>
        <v>8465.3411393044807</v>
      </c>
      <c r="R86" s="1">
        <f t="shared" si="19"/>
        <v>6.9243427925094372E-2</v>
      </c>
      <c r="S86" s="1">
        <f t="shared" si="20"/>
        <v>6.9243427925094372E-2</v>
      </c>
    </row>
    <row r="87" spans="1:19" x14ac:dyDescent="0.25">
      <c r="A87" s="1">
        <v>3209.3991247854501</v>
      </c>
      <c r="C87" s="1">
        <v>2876.2281154883899</v>
      </c>
      <c r="D87" s="1">
        <v>280.12459962332099</v>
      </c>
      <c r="E87" s="1">
        <v>7816.2863008661297</v>
      </c>
      <c r="H87" s="1">
        <v>2421.9323183791098</v>
      </c>
      <c r="J87" s="2">
        <v>87</v>
      </c>
      <c r="K87" s="1">
        <f t="shared" si="21"/>
        <v>16603.970459142402</v>
      </c>
      <c r="L87" s="1">
        <f t="shared" si="23"/>
        <v>920.04108296126981</v>
      </c>
      <c r="M87" s="3">
        <v>73</v>
      </c>
      <c r="N87" s="1">
        <f t="shared" si="17"/>
        <v>113672.17371290822</v>
      </c>
      <c r="O87" s="1">
        <f t="shared" si="22"/>
        <v>1234.3646421563537</v>
      </c>
      <c r="P87" s="1">
        <f t="shared" si="18"/>
        <v>8450.5638198729976</v>
      </c>
      <c r="R87" s="1">
        <f t="shared" si="19"/>
        <v>6.9197300933453332E-2</v>
      </c>
      <c r="S87" s="1">
        <f t="shared" si="20"/>
        <v>6.9197300933453332E-2</v>
      </c>
    </row>
    <row r="88" spans="1:19" x14ac:dyDescent="0.25">
      <c r="A88" s="1">
        <v>3214.6375230076001</v>
      </c>
      <c r="C88" s="1">
        <v>2846.5976247467602</v>
      </c>
      <c r="D88" s="1">
        <v>320.20182602060402</v>
      </c>
      <c r="E88" s="1">
        <v>7819.7778865759701</v>
      </c>
      <c r="H88" s="1">
        <v>2425.0977201682599</v>
      </c>
      <c r="J88" s="2">
        <v>88</v>
      </c>
      <c r="K88" s="1">
        <f t="shared" si="21"/>
        <v>16626.312580519196</v>
      </c>
      <c r="L88" s="1">
        <f t="shared" si="23"/>
        <v>917.16218112736397</v>
      </c>
      <c r="M88" s="3">
        <v>74</v>
      </c>
      <c r="N88" s="1">
        <f t="shared" si="17"/>
        <v>113825.12974884597</v>
      </c>
      <c r="O88" s="1">
        <f t="shared" si="22"/>
        <v>1230.5021900356562</v>
      </c>
      <c r="P88" s="1">
        <f t="shared" si="18"/>
        <v>8424.1211488563204</v>
      </c>
      <c r="R88" s="1">
        <f t="shared" si="19"/>
        <v>6.8909388703785143E-2</v>
      </c>
      <c r="S88" s="1">
        <f t="shared" si="20"/>
        <v>6.8909388703785129E-2</v>
      </c>
    </row>
    <row r="89" spans="1:19" x14ac:dyDescent="0.25">
      <c r="A89" s="1">
        <v>3218.2429367395998</v>
      </c>
      <c r="C89" s="1">
        <v>2819.9947382988998</v>
      </c>
      <c r="D89" s="1">
        <v>353.39640020065298</v>
      </c>
      <c r="E89" s="1">
        <v>2715.9402796080299</v>
      </c>
      <c r="H89" s="1">
        <v>2432.1564418760699</v>
      </c>
      <c r="J89" s="2">
        <v>89</v>
      </c>
      <c r="K89" s="1">
        <f t="shared" si="21"/>
        <v>11539.730796723252</v>
      </c>
      <c r="L89" s="1">
        <f t="shared" si="23"/>
        <v>376.12742106493738</v>
      </c>
      <c r="M89" s="3">
        <v>75</v>
      </c>
      <c r="N89" s="1">
        <f t="shared" si="17"/>
        <v>79001.964436949143</v>
      </c>
      <c r="O89" s="1">
        <f t="shared" si="22"/>
        <v>504.62788902173179</v>
      </c>
      <c r="P89" s="1">
        <f t="shared" si="18"/>
        <v>3454.7248323771846</v>
      </c>
      <c r="R89" s="1">
        <f t="shared" si="19"/>
        <v>4.1897447775196245E-2</v>
      </c>
      <c r="S89" s="1">
        <f t="shared" si="20"/>
        <v>4.1897447775196252E-2</v>
      </c>
    </row>
    <row r="90" spans="1:19" x14ac:dyDescent="0.25">
      <c r="A90" s="1">
        <v>3224.04775598478</v>
      </c>
      <c r="C90" s="1">
        <v>2795.1484085614602</v>
      </c>
      <c r="D90" s="1">
        <v>386.917703562631</v>
      </c>
      <c r="E90" s="1">
        <v>1501.19995386141</v>
      </c>
      <c r="H90" s="1">
        <v>2443.1635346256598</v>
      </c>
      <c r="J90" s="2">
        <v>90</v>
      </c>
      <c r="K90" s="1">
        <f t="shared" si="21"/>
        <v>10350.47735659594</v>
      </c>
      <c r="L90" s="1">
        <f t="shared" si="23"/>
        <v>378.34496768459758</v>
      </c>
      <c r="M90" s="3">
        <v>76</v>
      </c>
      <c r="N90" s="1">
        <f t="shared" si="17"/>
        <v>70860.235687944383</v>
      </c>
      <c r="O90" s="1">
        <f t="shared" si="22"/>
        <v>507.60304001263279</v>
      </c>
      <c r="P90" s="1">
        <f t="shared" si="18"/>
        <v>3475.0929654747488</v>
      </c>
      <c r="R90" s="1">
        <f t="shared" si="19"/>
        <v>4.6748874706359529E-2</v>
      </c>
      <c r="S90" s="1">
        <f t="shared" si="20"/>
        <v>4.6748874706359536E-2</v>
      </c>
    </row>
    <row r="91" spans="1:19" x14ac:dyDescent="0.25">
      <c r="A91" s="1">
        <v>3232.6839087928802</v>
      </c>
      <c r="C91" s="1">
        <v>2772.8683043902201</v>
      </c>
      <c r="D91" s="1">
        <v>438.569927000409</v>
      </c>
      <c r="E91" s="1">
        <v>1462.4471703352301</v>
      </c>
      <c r="H91" s="1">
        <v>2451.7665402497701</v>
      </c>
      <c r="J91" s="2">
        <v>91</v>
      </c>
      <c r="K91" s="1">
        <f t="shared" si="21"/>
        <v>10358.33585076851</v>
      </c>
      <c r="L91" s="1">
        <f t="shared" si="23"/>
        <v>373.50717838468745</v>
      </c>
      <c r="M91" s="3">
        <v>77</v>
      </c>
      <c r="N91" s="1">
        <f t="shared" si="17"/>
        <v>70914.035597845723</v>
      </c>
      <c r="O91" s="1">
        <f t="shared" si="22"/>
        <v>501.11246457138071</v>
      </c>
      <c r="P91" s="1">
        <f t="shared" si="18"/>
        <v>3430.6579418838401</v>
      </c>
      <c r="R91" s="1">
        <f t="shared" si="19"/>
        <v>4.6145296705682272E-2</v>
      </c>
      <c r="S91" s="1">
        <f t="shared" si="20"/>
        <v>4.6145296705682265E-2</v>
      </c>
    </row>
    <row r="92" spans="1:19" x14ac:dyDescent="0.25">
      <c r="A92" s="1">
        <v>3243.8580570392</v>
      </c>
      <c r="C92" s="1">
        <v>2753.9360735209598</v>
      </c>
      <c r="D92" s="1">
        <v>485.24734298848699</v>
      </c>
      <c r="E92" s="1">
        <v>1469.6916153618599</v>
      </c>
      <c r="H92" s="1">
        <v>2462.37385216741</v>
      </c>
      <c r="J92" s="2">
        <v>92</v>
      </c>
      <c r="K92" s="1">
        <f t="shared" si="21"/>
        <v>10415.106941077916</v>
      </c>
      <c r="L92" s="1">
        <f t="shared" si="23"/>
        <v>367.82513540254439</v>
      </c>
      <c r="M92" s="3">
        <v>78</v>
      </c>
      <c r="N92" s="1">
        <f t="shared" si="17"/>
        <v>71302.695241356982</v>
      </c>
      <c r="O92" s="1">
        <f t="shared" si="22"/>
        <v>493.48920395589221</v>
      </c>
      <c r="P92" s="1">
        <f t="shared" si="18"/>
        <v>3378.4684606344658</v>
      </c>
      <c r="R92" s="1">
        <f t="shared" si="19"/>
        <v>4.5238562083953902E-2</v>
      </c>
      <c r="S92" s="1">
        <f t="shared" si="20"/>
        <v>4.5238562083953916E-2</v>
      </c>
    </row>
    <row r="93" spans="1:19" x14ac:dyDescent="0.25">
      <c r="A93" s="1">
        <v>3252.2242620956399</v>
      </c>
      <c r="C93" s="1">
        <v>2738.1247710135099</v>
      </c>
      <c r="D93" s="1">
        <v>545.64313365502596</v>
      </c>
      <c r="E93" s="1">
        <v>1483.24278390939</v>
      </c>
      <c r="H93" s="1">
        <v>2477.3380495411102</v>
      </c>
      <c r="J93" s="2">
        <v>93</v>
      </c>
      <c r="K93" s="1">
        <f t="shared" si="21"/>
        <v>10496.573000214676</v>
      </c>
      <c r="L93" s="1">
        <f t="shared" si="23"/>
        <v>360.30929459834601</v>
      </c>
      <c r="M93" s="3">
        <v>79</v>
      </c>
      <c r="N93" s="1">
        <f t="shared" si="17"/>
        <v>71860.418711697246</v>
      </c>
      <c r="O93" s="1">
        <f t="shared" ref="O93:O116" si="24">STDEV(A93,C93:E93,H93)/SQRT(5)</f>
        <v>483.40564538813965</v>
      </c>
      <c r="P93" s="1">
        <f t="shared" si="18"/>
        <v>3309.4355733513685</v>
      </c>
      <c r="R93" s="1">
        <f t="shared" si="19"/>
        <v>4.4026100686610219E-2</v>
      </c>
      <c r="S93" s="1">
        <f t="shared" si="20"/>
        <v>4.4026100686610212E-2</v>
      </c>
    </row>
    <row r="94" spans="1:19" x14ac:dyDescent="0.25">
      <c r="A94" s="1">
        <v>3262.5714791045102</v>
      </c>
      <c r="C94" s="1">
        <v>2721.9877837675899</v>
      </c>
      <c r="D94" s="1">
        <v>586.003484441708</v>
      </c>
      <c r="E94" s="1">
        <v>1489.6761155352001</v>
      </c>
      <c r="H94" s="1">
        <v>2488.4467122378601</v>
      </c>
      <c r="J94" s="2">
        <v>94</v>
      </c>
      <c r="K94" s="1">
        <f t="shared" si="21"/>
        <v>10548.685575086867</v>
      </c>
      <c r="L94" s="1">
        <f t="shared" si="23"/>
        <v>355.65037183300313</v>
      </c>
      <c r="M94" s="3">
        <v>80</v>
      </c>
      <c r="N94" s="1">
        <f t="shared" si="17"/>
        <v>72217.185767991105</v>
      </c>
      <c r="O94" s="1">
        <f t="shared" si="24"/>
        <v>477.15504458500283</v>
      </c>
      <c r="P94" s="1">
        <f t="shared" si="18"/>
        <v>3266.6434362506311</v>
      </c>
      <c r="R94" s="1">
        <f t="shared" si="19"/>
        <v>4.3276069466638367E-2</v>
      </c>
      <c r="S94" s="1">
        <f t="shared" si="20"/>
        <v>4.3276069466638367E-2</v>
      </c>
    </row>
    <row r="95" spans="1:19" x14ac:dyDescent="0.25">
      <c r="A95" s="1">
        <v>3274.66069839581</v>
      </c>
      <c r="C95" s="1">
        <v>2703.0636793980798</v>
      </c>
      <c r="D95" s="1">
        <v>632.66682901665695</v>
      </c>
      <c r="E95" s="1">
        <v>1503.15118413351</v>
      </c>
      <c r="H95" s="1">
        <v>2475.0046093905598</v>
      </c>
      <c r="J95" s="2">
        <v>95</v>
      </c>
      <c r="K95" s="1">
        <f t="shared" si="21"/>
        <v>10588.547000334616</v>
      </c>
      <c r="L95" s="1">
        <f t="shared" si="23"/>
        <v>349.27977659768584</v>
      </c>
      <c r="M95" s="3">
        <v>81</v>
      </c>
      <c r="N95" s="1">
        <f t="shared" si="17"/>
        <v>72490.08042691357</v>
      </c>
      <c r="O95" s="1">
        <f t="shared" si="24"/>
        <v>468.6079941830194</v>
      </c>
      <c r="P95" s="1">
        <f t="shared" si="18"/>
        <v>3208.1296126794573</v>
      </c>
      <c r="R95" s="1">
        <f t="shared" si="19"/>
        <v>4.2380521428465538E-2</v>
      </c>
      <c r="S95" s="1">
        <f t="shared" si="20"/>
        <v>4.2380521428465531E-2</v>
      </c>
    </row>
    <row r="96" spans="1:19" x14ac:dyDescent="0.25">
      <c r="A96" s="1">
        <v>3270.6290733107098</v>
      </c>
      <c r="C96" s="1">
        <v>2680.4928842862801</v>
      </c>
      <c r="D96" s="1">
        <v>669.12836083102195</v>
      </c>
      <c r="E96" s="1">
        <v>1587.00193856633</v>
      </c>
      <c r="H96" s="1">
        <v>2463.49748346664</v>
      </c>
      <c r="J96" s="2">
        <v>96</v>
      </c>
      <c r="K96" s="1">
        <f t="shared" si="21"/>
        <v>10670.749740460982</v>
      </c>
      <c r="L96" s="1">
        <f t="shared" si="23"/>
        <v>339.28865130319997</v>
      </c>
      <c r="M96" s="3">
        <v>82</v>
      </c>
      <c r="N96" s="1">
        <f t="shared" si="17"/>
        <v>73052.84727706635</v>
      </c>
      <c r="O96" s="1">
        <f t="shared" si="24"/>
        <v>455.20349298490657</v>
      </c>
      <c r="P96" s="1">
        <f t="shared" si="18"/>
        <v>3116.3612737465373</v>
      </c>
      <c r="R96" s="1">
        <f t="shared" si="19"/>
        <v>4.0913662266394646E-2</v>
      </c>
      <c r="S96" s="1">
        <f t="shared" si="20"/>
        <v>4.0913662266394646E-2</v>
      </c>
    </row>
    <row r="97" spans="1:19" x14ac:dyDescent="0.25">
      <c r="A97" s="1">
        <v>3268.9431898564299</v>
      </c>
      <c r="C97" s="1">
        <v>2660.9133585377899</v>
      </c>
      <c r="D97" s="1">
        <v>688.30866086000697</v>
      </c>
      <c r="E97" s="1">
        <v>1796.99847219249</v>
      </c>
      <c r="H97" s="1">
        <v>2455.50685091389</v>
      </c>
      <c r="J97" s="2">
        <v>97</v>
      </c>
      <c r="K97" s="1">
        <f t="shared" si="21"/>
        <v>10870.670532360607</v>
      </c>
      <c r="L97" s="1">
        <f t="shared" si="23"/>
        <v>327.64479971495143</v>
      </c>
      <c r="M97" s="3">
        <v>83</v>
      </c>
      <c r="N97" s="1">
        <f t="shared" si="17"/>
        <v>74421.521778238035</v>
      </c>
      <c r="O97" s="1">
        <f t="shared" si="24"/>
        <v>439.58162678216104</v>
      </c>
      <c r="P97" s="1">
        <f t="shared" si="18"/>
        <v>3009.4126681050157</v>
      </c>
      <c r="R97" s="1">
        <f t="shared" si="19"/>
        <v>3.8865767146209936E-2</v>
      </c>
      <c r="S97" s="1">
        <f t="shared" si="20"/>
        <v>3.8865767146209949E-2</v>
      </c>
    </row>
    <row r="98" spans="1:19" x14ac:dyDescent="0.25">
      <c r="A98" s="1">
        <v>3269.87408110664</v>
      </c>
      <c r="C98" s="1">
        <v>2631.0250480961899</v>
      </c>
      <c r="D98" s="1">
        <v>720.84742267786601</v>
      </c>
      <c r="E98" s="1">
        <v>1816.7383394732501</v>
      </c>
      <c r="H98" s="1">
        <v>2451.5519418402901</v>
      </c>
      <c r="J98" s="2">
        <v>98</v>
      </c>
      <c r="K98" s="1">
        <f t="shared" si="21"/>
        <v>10890.036833194237</v>
      </c>
      <c r="L98" s="1">
        <f t="shared" si="23"/>
        <v>321.71653278293144</v>
      </c>
      <c r="M98" s="3">
        <v>84</v>
      </c>
      <c r="N98" s="1">
        <f t="shared" si="17"/>
        <v>74554.105097267297</v>
      </c>
      <c r="O98" s="1">
        <f t="shared" si="24"/>
        <v>431.62802207290457</v>
      </c>
      <c r="P98" s="1">
        <f t="shared" si="18"/>
        <v>2954.9616234961891</v>
      </c>
      <c r="R98" s="1">
        <f t="shared" si="19"/>
        <v>3.8124076943692575E-2</v>
      </c>
      <c r="S98" s="1">
        <f t="shared" si="20"/>
        <v>3.8124076943692582E-2</v>
      </c>
    </row>
    <row r="99" spans="1:19" x14ac:dyDescent="0.25">
      <c r="A99" s="1">
        <v>3273.7322869643099</v>
      </c>
      <c r="C99" s="1">
        <v>2605.1228116350098</v>
      </c>
      <c r="D99" s="1">
        <v>686.20241639321603</v>
      </c>
      <c r="E99" s="1">
        <v>6948.0384588519801</v>
      </c>
      <c r="H99" s="1">
        <v>2451.2225161813199</v>
      </c>
      <c r="J99" s="2">
        <v>99</v>
      </c>
      <c r="K99" s="1">
        <f t="shared" si="21"/>
        <v>15964.318490025837</v>
      </c>
      <c r="L99" s="1">
        <f t="shared" si="23"/>
        <v>768.95851257113191</v>
      </c>
      <c r="M99" s="3">
        <v>85</v>
      </c>
      <c r="N99" s="1">
        <f t="shared" si="17"/>
        <v>109293.06270881784</v>
      </c>
      <c r="O99" s="1">
        <f t="shared" si="24"/>
        <v>1031.6661035917064</v>
      </c>
      <c r="P99" s="1">
        <f t="shared" si="18"/>
        <v>7062.8726321675658</v>
      </c>
      <c r="R99" s="1">
        <f t="shared" si="19"/>
        <v>6.0700578887269943E-2</v>
      </c>
      <c r="S99" s="1">
        <f t="shared" si="20"/>
        <v>6.0700578887269943E-2</v>
      </c>
    </row>
    <row r="100" spans="1:19" x14ac:dyDescent="0.25">
      <c r="A100" s="1">
        <v>3279.9162653713101</v>
      </c>
      <c r="C100" s="1">
        <v>2581.8727548419902</v>
      </c>
      <c r="D100" s="1">
        <v>664.30612855642096</v>
      </c>
      <c r="E100" s="1">
        <v>6948.1789077804196</v>
      </c>
      <c r="H100" s="1">
        <v>2448.0766329217499</v>
      </c>
      <c r="J100" s="2">
        <v>100</v>
      </c>
      <c r="K100" s="1">
        <f t="shared" si="21"/>
        <v>15922.35068947189</v>
      </c>
      <c r="L100" s="1">
        <f t="shared" si="23"/>
        <v>771.56477552577951</v>
      </c>
      <c r="M100" s="3">
        <v>86</v>
      </c>
      <c r="N100" s="1">
        <f t="shared" si="17"/>
        <v>109005.74762796679</v>
      </c>
      <c r="O100" s="1">
        <f t="shared" si="24"/>
        <v>1035.1627722720052</v>
      </c>
      <c r="P100" s="1">
        <f t="shared" si="18"/>
        <v>7086.811119086793</v>
      </c>
      <c r="R100" s="1">
        <f t="shared" si="19"/>
        <v>6.1044490668241518E-2</v>
      </c>
      <c r="S100" s="1">
        <f t="shared" si="20"/>
        <v>6.1044490668241524E-2</v>
      </c>
    </row>
    <row r="101" spans="1:19" x14ac:dyDescent="0.25">
      <c r="A101" s="1">
        <v>3288.42514900793</v>
      </c>
      <c r="C101" s="1">
        <v>2561.6319166041299</v>
      </c>
      <c r="D101" s="1">
        <v>647.60035725376702</v>
      </c>
      <c r="E101" s="1">
        <v>6948.8693998094604</v>
      </c>
      <c r="H101" s="1">
        <v>2444.6244554827499</v>
      </c>
      <c r="J101" s="2">
        <v>101</v>
      </c>
      <c r="K101" s="1">
        <f t="shared" si="21"/>
        <v>15891.151278158037</v>
      </c>
      <c r="L101" s="1">
        <f t="shared" si="23"/>
        <v>773.74129207808357</v>
      </c>
      <c r="M101" s="3">
        <v>87</v>
      </c>
      <c r="N101" s="1">
        <f t="shared" si="17"/>
        <v>108792.15384259264</v>
      </c>
      <c r="O101" s="1">
        <f t="shared" si="24"/>
        <v>1038.0828756510687</v>
      </c>
      <c r="P101" s="1">
        <f t="shared" si="18"/>
        <v>7106.8023916189477</v>
      </c>
      <c r="R101" s="1">
        <f t="shared" si="19"/>
        <v>6.1318950769990874E-2</v>
      </c>
      <c r="S101" s="1">
        <f t="shared" si="20"/>
        <v>6.1318950769990881E-2</v>
      </c>
    </row>
    <row r="102" spans="1:19" x14ac:dyDescent="0.25">
      <c r="A102" s="1">
        <v>3299.6165937364099</v>
      </c>
      <c r="C102" s="1">
        <v>2545.0249238178699</v>
      </c>
      <c r="D102" s="1">
        <v>646.14289641802895</v>
      </c>
      <c r="E102" s="1">
        <v>6947.46856316289</v>
      </c>
      <c r="H102" s="1">
        <v>164.879709209635</v>
      </c>
      <c r="J102" s="2">
        <v>102</v>
      </c>
      <c r="K102" s="1">
        <f t="shared" si="21"/>
        <v>13603.132686344834</v>
      </c>
      <c r="L102" s="1">
        <f t="shared" si="23"/>
        <v>898.57268223449421</v>
      </c>
      <c r="M102" s="3">
        <v>88</v>
      </c>
      <c r="N102" s="1">
        <f t="shared" si="17"/>
        <v>93128.186753097631</v>
      </c>
      <c r="O102" s="1">
        <f t="shared" si="24"/>
        <v>1205.561760120388</v>
      </c>
      <c r="P102" s="1">
        <f t="shared" si="18"/>
        <v>8253.3768748419116</v>
      </c>
      <c r="R102" s="1">
        <f t="shared" si="19"/>
        <v>8.1409050911179476E-2</v>
      </c>
      <c r="S102" s="1">
        <f t="shared" si="20"/>
        <v>8.1409050911179476E-2</v>
      </c>
    </row>
    <row r="103" spans="1:19" x14ac:dyDescent="0.25">
      <c r="A103" s="1">
        <v>3313.7186521700601</v>
      </c>
      <c r="C103" s="1">
        <v>2532.34406326513</v>
      </c>
      <c r="D103" s="1">
        <v>640.30898655093995</v>
      </c>
      <c r="E103" s="1">
        <v>6914.6727189294297</v>
      </c>
      <c r="H103" s="1">
        <v>177.22145734507001</v>
      </c>
      <c r="J103" s="2">
        <v>103</v>
      </c>
      <c r="K103" s="1">
        <f t="shared" si="21"/>
        <v>13578.265878260629</v>
      </c>
      <c r="L103" s="1">
        <f t="shared" si="23"/>
        <v>894.01930692324743</v>
      </c>
      <c r="M103" s="3">
        <v>89</v>
      </c>
      <c r="N103" s="1">
        <f t="shared" si="17"/>
        <v>92957.946500310572</v>
      </c>
      <c r="O103" s="1">
        <f t="shared" si="24"/>
        <v>1199.4527660865779</v>
      </c>
      <c r="P103" s="1">
        <f t="shared" si="18"/>
        <v>8211.5541895552087</v>
      </c>
      <c r="R103" s="1">
        <f t="shared" si="19"/>
        <v>8.1166301440269623E-2</v>
      </c>
      <c r="S103" s="1">
        <f t="shared" si="20"/>
        <v>8.1166301440269595E-2</v>
      </c>
    </row>
    <row r="104" spans="1:19" x14ac:dyDescent="0.25">
      <c r="A104" s="1">
        <v>3329.6472359709601</v>
      </c>
      <c r="C104" s="1">
        <v>2518.4454580251499</v>
      </c>
      <c r="D104" s="1">
        <v>649.96610652812399</v>
      </c>
      <c r="E104" s="1">
        <v>6913.6395996902302</v>
      </c>
      <c r="H104" s="1">
        <v>134.15006599354999</v>
      </c>
      <c r="J104" s="2">
        <v>104</v>
      </c>
      <c r="K104" s="1">
        <f t="shared" si="21"/>
        <v>13545.848466208014</v>
      </c>
      <c r="L104" s="1">
        <f t="shared" si="23"/>
        <v>897.06281214195008</v>
      </c>
      <c r="M104" s="3">
        <v>90</v>
      </c>
      <c r="N104" s="1">
        <f t="shared" si="17"/>
        <v>92736.014179771009</v>
      </c>
      <c r="O104" s="1">
        <f t="shared" si="24"/>
        <v>1203.5360568219144</v>
      </c>
      <c r="P104" s="1">
        <f t="shared" si="18"/>
        <v>8239.5087402411227</v>
      </c>
      <c r="R104" s="1">
        <f t="shared" si="19"/>
        <v>8.159906977424676E-2</v>
      </c>
      <c r="S104" s="1">
        <f t="shared" si="20"/>
        <v>8.159906977424676E-2</v>
      </c>
    </row>
    <row r="105" spans="1:19" x14ac:dyDescent="0.25">
      <c r="A105" s="1">
        <v>3338.2017875926199</v>
      </c>
      <c r="C105" s="1">
        <v>2506.8728742841299</v>
      </c>
      <c r="D105" s="1">
        <v>658.06058395415096</v>
      </c>
      <c r="E105" s="1">
        <v>6910.0776578243403</v>
      </c>
      <c r="H105" s="1">
        <v>86.393197676447997</v>
      </c>
      <c r="J105" s="2">
        <v>105</v>
      </c>
      <c r="K105" s="1">
        <f t="shared" si="21"/>
        <v>13499.60610133169</v>
      </c>
      <c r="L105" s="1">
        <f t="shared" si="23"/>
        <v>900.15138477134542</v>
      </c>
      <c r="M105" s="3">
        <v>91</v>
      </c>
      <c r="N105" s="1">
        <f t="shared" si="17"/>
        <v>92419.435073222252</v>
      </c>
      <c r="O105" s="1">
        <f t="shared" si="24"/>
        <v>1207.6798118335782</v>
      </c>
      <c r="P105" s="1">
        <f t="shared" si="18"/>
        <v>8267.877234431633</v>
      </c>
      <c r="R105" s="1">
        <f t="shared" si="19"/>
        <v>8.2114390035249146E-2</v>
      </c>
      <c r="S105" s="1">
        <f t="shared" si="20"/>
        <v>8.2114390035249146E-2</v>
      </c>
    </row>
    <row r="106" spans="1:19" x14ac:dyDescent="0.25">
      <c r="A106" s="1">
        <v>3349.5138367313102</v>
      </c>
      <c r="C106" s="1">
        <v>2499.2104818876801</v>
      </c>
      <c r="D106" s="1">
        <v>680.71196842644702</v>
      </c>
      <c r="E106" s="1">
        <v>6909.3586691912496</v>
      </c>
      <c r="H106" s="1">
        <v>81.205015131494093</v>
      </c>
      <c r="J106" s="2">
        <v>106</v>
      </c>
      <c r="K106" s="1">
        <f t="shared" si="21"/>
        <v>13519.999971368181</v>
      </c>
      <c r="L106" s="1">
        <f t="shared" si="23"/>
        <v>899.32716188953691</v>
      </c>
      <c r="M106" s="3">
        <v>92</v>
      </c>
      <c r="N106" s="1">
        <f t="shared" si="17"/>
        <v>92559.053217157823</v>
      </c>
      <c r="O106" s="1">
        <f t="shared" si="24"/>
        <v>1206.5740007981776</v>
      </c>
      <c r="P106" s="1">
        <f t="shared" si="18"/>
        <v>8260.306759380559</v>
      </c>
      <c r="R106" s="1">
        <f t="shared" si="19"/>
        <v>8.1931751613011722E-2</v>
      </c>
      <c r="S106" s="1">
        <f t="shared" si="20"/>
        <v>8.1931751613011736E-2</v>
      </c>
    </row>
    <row r="107" spans="1:19" x14ac:dyDescent="0.25">
      <c r="A107" s="1">
        <v>3364.45344145849</v>
      </c>
      <c r="C107" s="1">
        <v>2493.50610378183</v>
      </c>
      <c r="D107" s="1">
        <v>679.31343899032299</v>
      </c>
      <c r="E107" s="1">
        <v>6911.4462296189404</v>
      </c>
      <c r="H107" s="1">
        <v>136.72540034942</v>
      </c>
      <c r="J107" s="2">
        <v>107</v>
      </c>
      <c r="K107" s="1">
        <f t="shared" si="21"/>
        <v>13585.444614199005</v>
      </c>
      <c r="L107" s="1">
        <f t="shared" si="23"/>
        <v>895.55240780718395</v>
      </c>
      <c r="M107" s="3">
        <v>93</v>
      </c>
      <c r="N107" s="1">
        <f t="shared" si="17"/>
        <v>93007.092728354881</v>
      </c>
      <c r="O107" s="1">
        <f t="shared" si="24"/>
        <v>1201.5096367622859</v>
      </c>
      <c r="P107" s="1">
        <f t="shared" si="18"/>
        <v>8225.6356986333794</v>
      </c>
      <c r="R107" s="1">
        <f t="shared" si="19"/>
        <v>8.1254707113479874E-2</v>
      </c>
      <c r="S107" s="1">
        <f t="shared" si="20"/>
        <v>8.1254707113479874E-2</v>
      </c>
    </row>
    <row r="108" spans="1:19" x14ac:dyDescent="0.25">
      <c r="A108" s="1">
        <v>3354.0439122807502</v>
      </c>
      <c r="C108" s="1">
        <v>2484.41494489253</v>
      </c>
      <c r="D108" s="1">
        <v>688.20023317288997</v>
      </c>
      <c r="E108" s="1">
        <v>6914.0764720608004</v>
      </c>
      <c r="H108" s="1">
        <v>147.211025373746</v>
      </c>
      <c r="J108" s="2">
        <v>108</v>
      </c>
      <c r="K108" s="1">
        <f t="shared" si="21"/>
        <v>13587.946587780718</v>
      </c>
      <c r="L108" s="1">
        <f t="shared" si="23"/>
        <v>894.35286656939388</v>
      </c>
      <c r="M108" s="3">
        <v>94</v>
      </c>
      <c r="N108" s="1">
        <f t="shared" si="17"/>
        <v>93024.221449241581</v>
      </c>
      <c r="O108" s="1">
        <f t="shared" si="24"/>
        <v>1199.9002833125783</v>
      </c>
      <c r="P108" s="1">
        <f t="shared" si="18"/>
        <v>8214.6179300008243</v>
      </c>
      <c r="R108" s="1">
        <f t="shared" si="19"/>
        <v>8.1140972974104594E-2</v>
      </c>
      <c r="S108" s="1">
        <f t="shared" si="20"/>
        <v>8.1140972974104594E-2</v>
      </c>
    </row>
    <row r="109" spans="1:19" x14ac:dyDescent="0.25">
      <c r="A109" s="1">
        <v>3346.2085024257899</v>
      </c>
      <c r="C109" s="1">
        <v>2478.9104322422299</v>
      </c>
      <c r="D109" s="1">
        <v>711.144242804182</v>
      </c>
      <c r="E109" s="1">
        <v>6917.5556410665004</v>
      </c>
      <c r="H109" s="1">
        <v>145.168786422257</v>
      </c>
      <c r="J109" s="2">
        <v>109</v>
      </c>
      <c r="K109" s="1">
        <f t="shared" si="21"/>
        <v>13598.987604960959</v>
      </c>
      <c r="L109" s="1">
        <f t="shared" si="23"/>
        <v>893.4171548779168</v>
      </c>
      <c r="M109" s="3">
        <v>95</v>
      </c>
      <c r="N109" s="1">
        <f t="shared" si="17"/>
        <v>93099.809178451775</v>
      </c>
      <c r="O109" s="1">
        <f t="shared" si="24"/>
        <v>1198.6448943428877</v>
      </c>
      <c r="P109" s="1">
        <f t="shared" si="18"/>
        <v>8206.0234318721323</v>
      </c>
      <c r="R109" s="1">
        <f t="shared" si="19"/>
        <v>8.1002477551681176E-2</v>
      </c>
      <c r="S109" s="1">
        <f t="shared" si="20"/>
        <v>8.1002477551681162E-2</v>
      </c>
    </row>
    <row r="110" spans="1:19" x14ac:dyDescent="0.25">
      <c r="A110" s="1">
        <v>3338.3554116738201</v>
      </c>
      <c r="C110" s="1">
        <v>2460.5622660560798</v>
      </c>
      <c r="D110" s="1">
        <v>743.032160071161</v>
      </c>
      <c r="E110" s="1">
        <v>6908.1377180269101</v>
      </c>
      <c r="H110" s="1">
        <v>85.679306682614396</v>
      </c>
      <c r="J110" s="2">
        <v>110</v>
      </c>
      <c r="K110" s="1">
        <f t="shared" si="21"/>
        <v>13535.766862510585</v>
      </c>
      <c r="L110" s="1">
        <f t="shared" si="23"/>
        <v>895.00762061098692</v>
      </c>
      <c r="M110" s="3">
        <v>96</v>
      </c>
      <c r="N110" s="1">
        <f t="shared" si="17"/>
        <v>92666.994675694034</v>
      </c>
      <c r="O110" s="1">
        <f t="shared" si="24"/>
        <v>1200.778728039905</v>
      </c>
      <c r="P110" s="1">
        <f t="shared" si="18"/>
        <v>8220.6318362461752</v>
      </c>
      <c r="R110" s="1">
        <f t="shared" si="19"/>
        <v>8.1483053179700407E-2</v>
      </c>
      <c r="S110" s="1">
        <f t="shared" si="20"/>
        <v>8.1483053179700393E-2</v>
      </c>
    </row>
    <row r="111" spans="1:19" x14ac:dyDescent="0.25">
      <c r="A111" s="1">
        <v>3333.3581898009502</v>
      </c>
      <c r="C111" s="1">
        <v>2442.0418580358801</v>
      </c>
      <c r="D111" s="1">
        <v>783.64569872205402</v>
      </c>
      <c r="E111" s="1">
        <v>6910.0290711853604</v>
      </c>
      <c r="H111" s="1">
        <v>78.220027065328495</v>
      </c>
      <c r="J111" s="2">
        <v>111</v>
      </c>
      <c r="K111" s="1">
        <f t="shared" si="21"/>
        <v>13547.294844809572</v>
      </c>
      <c r="L111" s="1">
        <f t="shared" si="23"/>
        <v>893.45966852110098</v>
      </c>
      <c r="M111" s="3">
        <v>97</v>
      </c>
      <c r="N111" s="1">
        <f t="shared" si="17"/>
        <v>92745.916208930576</v>
      </c>
      <c r="O111" s="1">
        <f t="shared" si="24"/>
        <v>1198.7019323805664</v>
      </c>
      <c r="P111" s="1">
        <f t="shared" si="18"/>
        <v>8206.4139190597125</v>
      </c>
      <c r="R111" s="1">
        <f t="shared" si="19"/>
        <v>8.1289990123609671E-2</v>
      </c>
      <c r="S111" s="1">
        <f t="shared" si="20"/>
        <v>8.1289990123609671E-2</v>
      </c>
    </row>
    <row r="112" spans="1:19" x14ac:dyDescent="0.25">
      <c r="A112" s="1">
        <v>3331.4093747931402</v>
      </c>
      <c r="C112" s="1">
        <v>2427.2134381251499</v>
      </c>
      <c r="D112" s="1">
        <v>790.90287094000303</v>
      </c>
      <c r="E112" s="1">
        <v>6916.9181241533997</v>
      </c>
      <c r="H112" s="1">
        <v>81.788457348075497</v>
      </c>
      <c r="J112" s="2">
        <v>112</v>
      </c>
      <c r="K112" s="1">
        <f t="shared" si="21"/>
        <v>13548.232265359768</v>
      </c>
      <c r="L112" s="1">
        <f t="shared" si="23"/>
        <v>893.72359374675534</v>
      </c>
      <c r="M112" s="3">
        <v>98</v>
      </c>
      <c r="N112" s="1">
        <f t="shared" si="17"/>
        <v>92752.333868603353</v>
      </c>
      <c r="O112" s="1">
        <f t="shared" si="24"/>
        <v>1199.0560252278906</v>
      </c>
      <c r="P112" s="1">
        <f t="shared" si="18"/>
        <v>8208.8380683769246</v>
      </c>
      <c r="R112" s="1">
        <f t="shared" si="19"/>
        <v>8.130688175352066E-2</v>
      </c>
      <c r="S112" s="1">
        <f t="shared" si="20"/>
        <v>8.1306881753520674E-2</v>
      </c>
    </row>
    <row r="113" spans="1:19" x14ac:dyDescent="0.25">
      <c r="A113" s="1">
        <v>3307.87032596166</v>
      </c>
      <c r="C113" s="1">
        <v>2416.44965061108</v>
      </c>
      <c r="D113" s="1">
        <v>805.15366184713002</v>
      </c>
      <c r="E113" s="1">
        <v>6924.0598675866704</v>
      </c>
      <c r="H113" s="1">
        <v>63.696686182777</v>
      </c>
      <c r="J113" s="2">
        <v>113</v>
      </c>
      <c r="K113" s="1">
        <f t="shared" si="21"/>
        <v>13517.230192189318</v>
      </c>
      <c r="L113" s="1">
        <f t="shared" si="23"/>
        <v>894.94052146450974</v>
      </c>
      <c r="M113" s="3">
        <v>99</v>
      </c>
      <c r="N113" s="1">
        <f t="shared" si="17"/>
        <v>92540.091076702272</v>
      </c>
      <c r="O113" s="1">
        <f t="shared" si="24"/>
        <v>1200.6887050882519</v>
      </c>
      <c r="P113" s="1">
        <f t="shared" si="18"/>
        <v>8220.0155315723241</v>
      </c>
      <c r="R113" s="1">
        <f t="shared" si="19"/>
        <v>8.1580059889469009E-2</v>
      </c>
      <c r="S113" s="1">
        <f t="shared" si="20"/>
        <v>8.1580059889469009E-2</v>
      </c>
    </row>
    <row r="114" spans="1:19" x14ac:dyDescent="0.25">
      <c r="A114" s="1">
        <v>3289.9741901836901</v>
      </c>
      <c r="C114" s="1">
        <v>2392.0277683747299</v>
      </c>
      <c r="D114" s="1">
        <v>820.01216954506197</v>
      </c>
      <c r="E114" s="1">
        <v>6933.38053763269</v>
      </c>
      <c r="H114" s="1">
        <v>72.329142922318596</v>
      </c>
      <c r="J114" s="2">
        <v>114</v>
      </c>
      <c r="K114" s="1">
        <f t="shared" si="21"/>
        <v>13507.723808658489</v>
      </c>
      <c r="L114" s="1">
        <f t="shared" si="23"/>
        <v>894.48035288795825</v>
      </c>
      <c r="M114" s="3">
        <v>100</v>
      </c>
      <c r="N114" s="1">
        <f t="shared" si="17"/>
        <v>92475.009578107885</v>
      </c>
      <c r="O114" s="1">
        <f t="shared" si="24"/>
        <v>1200.0713241572848</v>
      </c>
      <c r="P114" s="1">
        <f t="shared" si="18"/>
        <v>8215.7888899624395</v>
      </c>
      <c r="R114" s="1">
        <f t="shared" si="19"/>
        <v>8.1594237159294314E-2</v>
      </c>
      <c r="S114" s="1">
        <f t="shared" si="20"/>
        <v>8.1594237159294328E-2</v>
      </c>
    </row>
    <row r="115" spans="1:19" x14ac:dyDescent="0.25">
      <c r="A115" s="1">
        <v>3278.3124479430599</v>
      </c>
      <c r="C115" s="1">
        <v>2358.8352261505402</v>
      </c>
      <c r="D115" s="1">
        <v>843.96881141484801</v>
      </c>
      <c r="E115" s="1">
        <v>6948.5457926939698</v>
      </c>
      <c r="H115" s="1">
        <v>64.441220381362299</v>
      </c>
      <c r="J115" s="2">
        <v>115</v>
      </c>
      <c r="K115" s="1">
        <f t="shared" si="21"/>
        <v>13494.10349858378</v>
      </c>
      <c r="L115" s="1">
        <f t="shared" si="23"/>
        <v>895.85457250882928</v>
      </c>
      <c r="M115" s="3">
        <v>101</v>
      </c>
      <c r="N115" s="1">
        <f t="shared" si="17"/>
        <v>92381.763793514023</v>
      </c>
      <c r="O115" s="1">
        <f t="shared" si="24"/>
        <v>1201.9150332502538</v>
      </c>
      <c r="P115" s="1">
        <f t="shared" si="18"/>
        <v>8228.4110769753424</v>
      </c>
      <c r="R115" s="1">
        <f t="shared" si="19"/>
        <v>8.1785078771281133E-2</v>
      </c>
      <c r="S115" s="1">
        <f t="shared" si="20"/>
        <v>8.1785078771281133E-2</v>
      </c>
    </row>
    <row r="116" spans="1:19" x14ac:dyDescent="0.25">
      <c r="A116" s="1">
        <v>3269.4342514007299</v>
      </c>
      <c r="C116" s="1">
        <v>2329.7131988578699</v>
      </c>
      <c r="D116" s="1">
        <v>873.50504989792603</v>
      </c>
      <c r="E116" s="1">
        <v>7132.9340748668101</v>
      </c>
      <c r="H116" s="1">
        <v>102.037354064591</v>
      </c>
      <c r="J116" s="2">
        <v>116</v>
      </c>
      <c r="K116" s="1">
        <f t="shared" si="21"/>
        <v>13707.623929087926</v>
      </c>
      <c r="L116" s="1">
        <f t="shared" si="23"/>
        <v>915.74414741845874</v>
      </c>
      <c r="M116" s="3">
        <v>102</v>
      </c>
      <c r="N116" s="1">
        <f t="shared" si="17"/>
        <v>93843.542560661721</v>
      </c>
      <c r="O116" s="1">
        <f t="shared" si="24"/>
        <v>1228.5996981751573</v>
      </c>
      <c r="P116" s="1">
        <f t="shared" si="18"/>
        <v>8411.0965300890111</v>
      </c>
      <c r="R116" s="1">
        <f t="shared" si="19"/>
        <v>8.2256380785073052E-2</v>
      </c>
      <c r="S116" s="1">
        <f t="shared" si="20"/>
        <v>8.225638078507308E-2</v>
      </c>
    </row>
    <row r="117" spans="1:19" x14ac:dyDescent="0.25">
      <c r="A117" s="1">
        <v>3263.5682004710102</v>
      </c>
      <c r="C117" s="1">
        <v>2304.4693151137499</v>
      </c>
      <c r="D117" s="1">
        <v>912.03200560461596</v>
      </c>
      <c r="E117" s="1">
        <v>7131.6418816819796</v>
      </c>
      <c r="H117" s="1">
        <v>112.80320075698999</v>
      </c>
      <c r="J117" s="2">
        <v>117</v>
      </c>
      <c r="K117" s="1">
        <f t="shared" si="21"/>
        <v>13724.514603628344</v>
      </c>
      <c r="L117" s="1">
        <f t="shared" si="23"/>
        <v>912.77718578908605</v>
      </c>
      <c r="M117" s="3">
        <v>103</v>
      </c>
      <c r="N117" s="1">
        <f t="shared" si="17"/>
        <v>93959.177534550137</v>
      </c>
      <c r="O117" s="1">
        <f>STDEV(A117,C117:E117,H117)/SQRT(5)</f>
        <v>1224.6191014412107</v>
      </c>
      <c r="P117" s="1">
        <f t="shared" si="18"/>
        <v>8383.8450311456909</v>
      </c>
      <c r="R117" s="1">
        <f t="shared" si="19"/>
        <v>8.191906806117584E-2</v>
      </c>
      <c r="S117" s="1">
        <f t="shared" si="20"/>
        <v>8.1919068061175826E-2</v>
      </c>
    </row>
    <row r="118" spans="1:19" x14ac:dyDescent="0.25">
      <c r="A118" s="1">
        <v>3258.3908428918498</v>
      </c>
      <c r="C118" s="1">
        <v>2283.30846335766</v>
      </c>
      <c r="D118" s="1">
        <v>959.93716971922004</v>
      </c>
      <c r="E118" s="1">
        <v>7131.7858620017696</v>
      </c>
      <c r="H118" s="1">
        <v>89.118342068040704</v>
      </c>
      <c r="J118" s="2">
        <v>118</v>
      </c>
      <c r="K118" s="1">
        <f t="shared" si="21"/>
        <v>13722.540680038541</v>
      </c>
      <c r="L118" s="1">
        <f t="shared" si="23"/>
        <v>912.27394324672593</v>
      </c>
      <c r="M118" s="3">
        <v>104</v>
      </c>
      <c r="N118" s="1">
        <f t="shared" si="17"/>
        <v>93945.66388817571</v>
      </c>
      <c r="O118" s="1">
        <f t="shared" ref="O118:O126" si="25">STDEV(A118,C118:E118,H118)/SQRT(5)</f>
        <v>1223.9439307208786</v>
      </c>
      <c r="P118" s="1">
        <f t="shared" si="18"/>
        <v>8379.2227557931601</v>
      </c>
      <c r="R118" s="1">
        <f t="shared" si="19"/>
        <v>8.1888414740667964E-2</v>
      </c>
      <c r="S118" s="1">
        <f t="shared" si="20"/>
        <v>8.1888414740667978E-2</v>
      </c>
    </row>
    <row r="119" spans="1:19" x14ac:dyDescent="0.25">
      <c r="A119" s="1">
        <v>3256.2441033381401</v>
      </c>
      <c r="C119" s="1">
        <v>2266.09062432666</v>
      </c>
      <c r="D119" s="1">
        <v>985.27358887512401</v>
      </c>
      <c r="E119" s="1">
        <v>7133.3001595870601</v>
      </c>
      <c r="H119" s="1">
        <v>97.349618313890204</v>
      </c>
      <c r="J119" s="2">
        <v>119</v>
      </c>
      <c r="K119" s="1">
        <f t="shared" si="21"/>
        <v>13738.258094440875</v>
      </c>
      <c r="L119" s="1">
        <f t="shared" si="23"/>
        <v>910.65540262947513</v>
      </c>
      <c r="M119" s="3">
        <v>105</v>
      </c>
      <c r="N119" s="1">
        <f t="shared" si="17"/>
        <v>94053.266624801647</v>
      </c>
      <c r="O119" s="1">
        <f t="shared" si="25"/>
        <v>1221.7724306141681</v>
      </c>
      <c r="P119" s="1">
        <f t="shared" si="18"/>
        <v>8364.3564840206946</v>
      </c>
      <c r="R119" s="1">
        <f t="shared" si="19"/>
        <v>8.1669113479945446E-2</v>
      </c>
      <c r="S119" s="1">
        <f t="shared" si="20"/>
        <v>8.1669113479945446E-2</v>
      </c>
    </row>
    <row r="120" spans="1:19" x14ac:dyDescent="0.25">
      <c r="A120" s="1">
        <v>3252.50222117151</v>
      </c>
      <c r="C120" s="1">
        <v>2233.1766907248398</v>
      </c>
      <c r="D120" s="1">
        <v>1017.71100413202</v>
      </c>
      <c r="E120" s="1">
        <v>7134.2114309137196</v>
      </c>
      <c r="H120" s="1">
        <v>127.023510440415</v>
      </c>
      <c r="J120" s="2">
        <v>120</v>
      </c>
      <c r="K120" s="1">
        <f t="shared" si="21"/>
        <v>13764.624857382505</v>
      </c>
      <c r="L120" s="1">
        <f t="shared" si="23"/>
        <v>907.09721301498439</v>
      </c>
      <c r="M120" s="3">
        <v>106</v>
      </c>
      <c r="N120" s="1">
        <f t="shared" si="17"/>
        <v>94233.775694287353</v>
      </c>
      <c r="O120" s="1">
        <f t="shared" si="25"/>
        <v>1216.9986183012672</v>
      </c>
      <c r="P120" s="1">
        <f t="shared" si="18"/>
        <v>8331.6745647267398</v>
      </c>
      <c r="R120" s="1">
        <f t="shared" si="19"/>
        <v>8.1232759605562199E-2</v>
      </c>
      <c r="S120" s="1">
        <f t="shared" si="20"/>
        <v>8.1232759605562213E-2</v>
      </c>
    </row>
    <row r="121" spans="1:19" x14ac:dyDescent="0.25">
      <c r="A121" s="1">
        <v>262.56287644788301</v>
      </c>
      <c r="C121" s="1">
        <v>2205.5923952040898</v>
      </c>
      <c r="D121" s="1">
        <v>1019.87201241071</v>
      </c>
      <c r="E121" s="1">
        <v>7129.4900307346697</v>
      </c>
      <c r="H121" s="1">
        <v>87.387901328519703</v>
      </c>
      <c r="J121" s="2">
        <v>121</v>
      </c>
      <c r="K121" s="1">
        <f t="shared" si="21"/>
        <v>10704.905216125873</v>
      </c>
      <c r="L121" s="1">
        <f t="shared" si="23"/>
        <v>970.28033758240929</v>
      </c>
      <c r="M121" s="3">
        <v>107</v>
      </c>
      <c r="N121" s="1">
        <f t="shared" si="17"/>
        <v>73286.678526801479</v>
      </c>
      <c r="O121" s="1">
        <f t="shared" si="25"/>
        <v>1301.7676752394266</v>
      </c>
      <c r="P121" s="1">
        <f t="shared" si="18"/>
        <v>8912.0106349133857</v>
      </c>
      <c r="R121" s="1">
        <f t="shared" si="19"/>
        <v>0.10842034983526566</v>
      </c>
      <c r="S121" s="1">
        <f t="shared" si="20"/>
        <v>0.10842034983526566</v>
      </c>
    </row>
    <row r="122" spans="1:19" x14ac:dyDescent="0.25">
      <c r="A122" s="1">
        <v>223.972848320753</v>
      </c>
      <c r="C122" s="1">
        <v>2180.6562473696499</v>
      </c>
      <c r="D122" s="1">
        <v>1013.75731194618</v>
      </c>
      <c r="E122" s="1">
        <v>7132.7981633796198</v>
      </c>
      <c r="H122" s="1">
        <v>67.655246615002596</v>
      </c>
      <c r="J122" s="2">
        <v>122</v>
      </c>
      <c r="K122" s="1">
        <f t="shared" si="21"/>
        <v>10618.839817631206</v>
      </c>
      <c r="L122" s="1">
        <f t="shared" si="23"/>
        <v>974.1458431037272</v>
      </c>
      <c r="M122" s="3">
        <v>108</v>
      </c>
      <c r="N122" s="1">
        <f t="shared" si="17"/>
        <v>72697.467593643625</v>
      </c>
      <c r="O122" s="1">
        <f t="shared" si="25"/>
        <v>1306.9537951072671</v>
      </c>
      <c r="P122" s="1">
        <f t="shared" si="18"/>
        <v>8947.5152462931637</v>
      </c>
      <c r="R122" s="1">
        <f t="shared" si="19"/>
        <v>0.10959050923967453</v>
      </c>
      <c r="S122" s="1">
        <f t="shared" si="20"/>
        <v>0.10959050923967457</v>
      </c>
    </row>
    <row r="123" spans="1:19" x14ac:dyDescent="0.25">
      <c r="A123" s="1">
        <v>274.27377168901199</v>
      </c>
      <c r="C123" s="1">
        <v>2158.7136038551398</v>
      </c>
      <c r="D123" s="1">
        <v>1014.47017860041</v>
      </c>
      <c r="E123" s="1">
        <v>7145.1564561690702</v>
      </c>
      <c r="H123" s="1">
        <v>110.629131932112</v>
      </c>
      <c r="J123" s="2">
        <v>123</v>
      </c>
      <c r="K123" s="1">
        <f t="shared" si="21"/>
        <v>10703.243142245743</v>
      </c>
      <c r="L123" s="1">
        <f t="shared" si="23"/>
        <v>970.65323228076977</v>
      </c>
      <c r="M123" s="3">
        <v>109</v>
      </c>
      <c r="N123" s="1">
        <f t="shared" si="17"/>
        <v>73275.299829682568</v>
      </c>
      <c r="O123" s="1">
        <f t="shared" si="25"/>
        <v>1302.2679659758167</v>
      </c>
      <c r="P123" s="1">
        <f t="shared" si="18"/>
        <v>8915.4356672352515</v>
      </c>
      <c r="R123" s="1">
        <f t="shared" si="19"/>
        <v>0.10847251351789625</v>
      </c>
      <c r="S123" s="1">
        <f t="shared" si="20"/>
        <v>0.10847251351789622</v>
      </c>
    </row>
    <row r="124" spans="1:19" x14ac:dyDescent="0.25">
      <c r="A124" s="1">
        <v>297.04390126195102</v>
      </c>
      <c r="C124" s="1">
        <v>2139.3199384220402</v>
      </c>
      <c r="D124" s="1">
        <v>1022.6338580884</v>
      </c>
      <c r="E124" s="1">
        <v>7141.8935318153999</v>
      </c>
      <c r="H124" s="1">
        <v>104.95013083655</v>
      </c>
      <c r="J124" s="2">
        <v>124</v>
      </c>
      <c r="K124" s="1">
        <f t="shared" si="21"/>
        <v>10705.841360424341</v>
      </c>
      <c r="L124" s="1">
        <f t="shared" si="23"/>
        <v>969.03954151564301</v>
      </c>
      <c r="M124" s="3">
        <v>110</v>
      </c>
      <c r="N124" s="1">
        <f t="shared" si="17"/>
        <v>73293.087449147963</v>
      </c>
      <c r="O124" s="1">
        <f t="shared" si="25"/>
        <v>1300.1029726285244</v>
      </c>
      <c r="P124" s="1">
        <f t="shared" si="18"/>
        <v>8900.6139412832417</v>
      </c>
      <c r="R124" s="1">
        <f t="shared" si="19"/>
        <v>0.10828827258921121</v>
      </c>
      <c r="S124" s="1">
        <f t="shared" si="20"/>
        <v>0.1082882725892112</v>
      </c>
    </row>
    <row r="125" spans="1:19" x14ac:dyDescent="0.25">
      <c r="A125" s="1">
        <v>300.57010330570898</v>
      </c>
      <c r="C125" s="1">
        <v>2122.9675092682501</v>
      </c>
      <c r="D125" s="1">
        <v>1037.64799268206</v>
      </c>
      <c r="E125" s="1">
        <v>7142.2417936783304</v>
      </c>
      <c r="H125" s="1">
        <v>73.180277950558903</v>
      </c>
      <c r="J125" s="2">
        <v>125</v>
      </c>
      <c r="K125" s="1">
        <f t="shared" si="21"/>
        <v>10676.607676884909</v>
      </c>
      <c r="L125" s="1">
        <f t="shared" si="23"/>
        <v>970.29533998030399</v>
      </c>
      <c r="M125" s="3">
        <v>111</v>
      </c>
      <c r="N125" s="1">
        <f t="shared" si="17"/>
        <v>73092.951200909039</v>
      </c>
      <c r="O125" s="1">
        <f>STDEV(A125,C125:E125,H125)/SQRT(5)</f>
        <v>1301.7878030683373</v>
      </c>
      <c r="P125" s="1">
        <f t="shared" si="18"/>
        <v>8912.1484317174727</v>
      </c>
      <c r="R125" s="1">
        <f t="shared" si="19"/>
        <v>0.10867797821895078</v>
      </c>
      <c r="S125" s="1">
        <f t="shared" si="20"/>
        <v>0.10867797821895077</v>
      </c>
    </row>
    <row r="126" spans="1:19" x14ac:dyDescent="0.25">
      <c r="A126" s="1">
        <v>332.32438024886</v>
      </c>
      <c r="C126" s="1">
        <v>2110.3028346088499</v>
      </c>
      <c r="D126" s="1">
        <v>1061.0819389957901</v>
      </c>
      <c r="E126" s="1">
        <v>7144.4952232228197</v>
      </c>
      <c r="H126" s="1">
        <v>62.620429627269502</v>
      </c>
      <c r="J126" s="2">
        <v>126</v>
      </c>
      <c r="K126" s="1">
        <f t="shared" si="21"/>
        <v>10710.824806703589</v>
      </c>
      <c r="L126" s="1">
        <f t="shared" si="23"/>
        <v>968.86376942859658</v>
      </c>
      <c r="M126" s="3">
        <v>112</v>
      </c>
      <c r="N126" s="1">
        <f t="shared" si="17"/>
        <v>73327.204540149614</v>
      </c>
      <c r="O126" s="1">
        <f t="shared" si="25"/>
        <v>1299.8671496274146</v>
      </c>
      <c r="P126" s="1">
        <f t="shared" si="18"/>
        <v>8898.9994772480532</v>
      </c>
      <c r="R126" s="1">
        <f t="shared" si="19"/>
        <v>0.1082258336450163</v>
      </c>
      <c r="S126" s="1">
        <f t="shared" si="20"/>
        <v>0.10822583364501633</v>
      </c>
    </row>
    <row r="127" spans="1:19" x14ac:dyDescent="0.25">
      <c r="A127" s="1">
        <v>344.67083669047901</v>
      </c>
      <c r="C127" s="1">
        <v>2100.71682474314</v>
      </c>
      <c r="D127" s="1">
        <v>1099.0450130648501</v>
      </c>
      <c r="E127" s="1">
        <v>7151.1836905586797</v>
      </c>
      <c r="H127" s="1">
        <v>84.112454344387402</v>
      </c>
      <c r="J127" s="2">
        <v>127</v>
      </c>
      <c r="K127" s="1">
        <f t="shared" si="21"/>
        <v>10779.728819401536</v>
      </c>
      <c r="L127" s="1">
        <f t="shared" si="23"/>
        <v>966.74858131792041</v>
      </c>
      <c r="M127" s="3">
        <v>113</v>
      </c>
      <c r="N127" s="1">
        <f t="shared" si="17"/>
        <v>73798.927187464069</v>
      </c>
      <c r="O127" s="1">
        <f>STDEV(A127,C127:E127,H127)/SQRT(5)</f>
        <v>1297.0293269870119</v>
      </c>
      <c r="P127" s="1">
        <f t="shared" si="18"/>
        <v>8879.5715055505552</v>
      </c>
      <c r="R127" s="1">
        <f t="shared" si="19"/>
        <v>0.10739879951764021</v>
      </c>
      <c r="S127" s="1">
        <f t="shared" si="20"/>
        <v>0.1073987995176402</v>
      </c>
    </row>
    <row r="128" spans="1:19" x14ac:dyDescent="0.25">
      <c r="A128" s="1">
        <v>382.38761399979097</v>
      </c>
      <c r="C128" s="1">
        <v>2085.3428612605098</v>
      </c>
      <c r="D128" s="1">
        <v>1399.8742926688301</v>
      </c>
      <c r="E128" s="1">
        <v>7149.5748043295698</v>
      </c>
      <c r="H128" s="1">
        <v>125.78919668626899</v>
      </c>
      <c r="J128" s="2">
        <v>128</v>
      </c>
      <c r="K128" s="1">
        <f t="shared" si="21"/>
        <v>11142.968768944971</v>
      </c>
      <c r="L128" s="1">
        <f t="shared" si="23"/>
        <v>953.84623992660283</v>
      </c>
      <c r="M128" s="3">
        <v>114</v>
      </c>
      <c r="N128" s="1">
        <f t="shared" si="17"/>
        <v>76285.698333291672</v>
      </c>
      <c r="O128" s="1">
        <f>STDEV(A128,C128:E128,H128)/SQRT(5)</f>
        <v>1279.7190195350747</v>
      </c>
      <c r="P128" s="1">
        <f t="shared" si="18"/>
        <v>8761.0636895710941</v>
      </c>
      <c r="R128" s="1">
        <f t="shared" si="19"/>
        <v>0.10301466488772253</v>
      </c>
      <c r="S128" s="1">
        <f t="shared" si="20"/>
        <v>0.10301466488772253</v>
      </c>
    </row>
    <row r="129" spans="3:19" x14ac:dyDescent="0.25">
      <c r="C129" s="1">
        <v>2063.7618322547301</v>
      </c>
      <c r="D129" s="1">
        <v>1423.06739122317</v>
      </c>
      <c r="E129" s="1">
        <v>7148.8948961365904</v>
      </c>
      <c r="H129" s="1">
        <v>78.454001159938997</v>
      </c>
      <c r="J129" s="2">
        <v>129</v>
      </c>
      <c r="K129" s="1">
        <f t="shared" ref="K129:K134" si="26">SUM(C129,D129,E129,H129)</f>
        <v>10714.178120774428</v>
      </c>
      <c r="L129" s="1">
        <f>STDEV(C129:E129,H129)/SQRT(9)</f>
        <v>1030.9773099062195</v>
      </c>
      <c r="M129" s="3">
        <v>115</v>
      </c>
      <c r="N129" s="1">
        <f t="shared" si="17"/>
        <v>73350.161609394723</v>
      </c>
      <c r="O129" s="1">
        <f>STDEV(C129:E129,H129)/SQRT(4)</f>
        <v>1546.4659648593292</v>
      </c>
      <c r="P129" s="1">
        <f t="shared" si="18"/>
        <v>10587.23563928031</v>
      </c>
      <c r="R129" s="1">
        <f t="shared" si="19"/>
        <v>0.12613252240731623</v>
      </c>
      <c r="S129" s="1">
        <f t="shared" si="20"/>
        <v>0.12613252240731626</v>
      </c>
    </row>
    <row r="130" spans="3:19" x14ac:dyDescent="0.25">
      <c r="C130" s="1">
        <v>2043.6009944871</v>
      </c>
      <c r="D130" s="1">
        <v>1424.4546882350401</v>
      </c>
      <c r="E130" s="1">
        <v>7147.5256373234297</v>
      </c>
      <c r="H130" s="1">
        <v>75.986217379152706</v>
      </c>
      <c r="J130" s="2">
        <v>130</v>
      </c>
      <c r="K130" s="1">
        <f t="shared" si="26"/>
        <v>10691.567537424724</v>
      </c>
      <c r="L130" s="1">
        <f t="shared" ref="L130:L134" si="27">STDEV(C130:E130,H130)/SQRT(9)</f>
        <v>1031.3757213709341</v>
      </c>
      <c r="M130" s="3">
        <v>116</v>
      </c>
      <c r="N130" s="1">
        <f t="shared" si="17"/>
        <v>73195.367660284654</v>
      </c>
      <c r="O130" s="1">
        <f t="shared" ref="O130:O133" si="28">STDEV(C130:E130,H130)/SQRT(4)</f>
        <v>1547.0635820564012</v>
      </c>
      <c r="P130" s="1">
        <f t="shared" si="18"/>
        <v>10591.326976711109</v>
      </c>
      <c r="R130" s="1">
        <f t="shared" si="19"/>
        <v>0.12640822057246476</v>
      </c>
      <c r="S130" s="1">
        <f t="shared" si="20"/>
        <v>0.12640822057246476</v>
      </c>
    </row>
    <row r="131" spans="3:19" x14ac:dyDescent="0.25">
      <c r="C131" s="1">
        <v>2026.45902799392</v>
      </c>
      <c r="D131" s="1">
        <v>1579.8227606089499</v>
      </c>
      <c r="E131" s="1">
        <v>7143.6613487334998</v>
      </c>
      <c r="H131" s="1">
        <v>125.858819892875</v>
      </c>
      <c r="J131" s="2">
        <v>131</v>
      </c>
      <c r="K131" s="1">
        <f t="shared" si="26"/>
        <v>10875.801957229245</v>
      </c>
      <c r="L131" s="1">
        <f t="shared" si="27"/>
        <v>1019.7920449195444</v>
      </c>
      <c r="M131" s="3">
        <v>117</v>
      </c>
      <c r="N131" s="1">
        <f t="shared" si="17"/>
        <v>74456.651943068064</v>
      </c>
      <c r="O131" s="1">
        <f t="shared" si="28"/>
        <v>1529.6880673793166</v>
      </c>
      <c r="P131" s="1">
        <f t="shared" si="18"/>
        <v>10472.372746601815</v>
      </c>
      <c r="R131" s="1">
        <f t="shared" si="19"/>
        <v>0.12330734733935542</v>
      </c>
      <c r="S131" s="1">
        <f t="shared" si="20"/>
        <v>0.12330734733935542</v>
      </c>
    </row>
    <row r="132" spans="3:19" x14ac:dyDescent="0.25">
      <c r="C132" s="1">
        <v>2014.43754746679</v>
      </c>
      <c r="D132" s="1">
        <v>6619.2161411794996</v>
      </c>
      <c r="E132" s="1">
        <v>7141.5753205656501</v>
      </c>
      <c r="H132" s="1">
        <v>107.757315072605</v>
      </c>
      <c r="J132" s="2">
        <v>132</v>
      </c>
      <c r="K132" s="1">
        <f t="shared" si="26"/>
        <v>15882.986324284546</v>
      </c>
      <c r="L132" s="1">
        <f t="shared" si="27"/>
        <v>1151.7840752213863</v>
      </c>
      <c r="M132" s="3">
        <v>118</v>
      </c>
      <c r="N132" s="1">
        <f t="shared" si="17"/>
        <v>108736.25588388758</v>
      </c>
      <c r="O132" s="1">
        <f>STDEV(C132:E132,H132)/SQRT(4)</f>
        <v>1727.6761128320795</v>
      </c>
      <c r="P132" s="1">
        <f t="shared" si="18"/>
        <v>11827.815503571648</v>
      </c>
      <c r="R132" s="1">
        <f t="shared" si="19"/>
        <v>9.8103982118854932E-2</v>
      </c>
      <c r="S132" s="1">
        <f t="shared" si="20"/>
        <v>9.8103982118854918E-2</v>
      </c>
    </row>
    <row r="133" spans="3:19" x14ac:dyDescent="0.25">
      <c r="C133" s="1">
        <v>2007.1241631176799</v>
      </c>
      <c r="D133" s="1">
        <v>6624.4304344607199</v>
      </c>
      <c r="E133" s="1">
        <v>7142.2508420427102</v>
      </c>
      <c r="H133" s="1">
        <v>72.442676711669804</v>
      </c>
      <c r="J133" s="2">
        <v>133</v>
      </c>
      <c r="K133" s="1">
        <f t="shared" si="26"/>
        <v>15846.248116332781</v>
      </c>
      <c r="L133" s="1">
        <f t="shared" si="27"/>
        <v>1157.1472933253378</v>
      </c>
      <c r="M133" s="3">
        <v>119</v>
      </c>
      <c r="N133" s="1">
        <f t="shared" si="17"/>
        <v>108484.74303240002</v>
      </c>
      <c r="O133" s="1">
        <f t="shared" si="28"/>
        <v>1735.7209399880066</v>
      </c>
      <c r="P133" s="1">
        <f t="shared" si="18"/>
        <v>11882.891064697773</v>
      </c>
      <c r="R133" s="1">
        <f t="shared" si="19"/>
        <v>9.8721646843304395E-2</v>
      </c>
      <c r="S133" s="1">
        <f t="shared" si="20"/>
        <v>9.8721646843304395E-2</v>
      </c>
    </row>
    <row r="134" spans="3:19" x14ac:dyDescent="0.25">
      <c r="C134" s="1">
        <v>2004.08596381342</v>
      </c>
      <c r="D134" s="1">
        <v>6650.8418954285698</v>
      </c>
      <c r="E134" s="1">
        <v>7144.5632964500501</v>
      </c>
      <c r="H134" s="1">
        <v>91.864485307257098</v>
      </c>
      <c r="J134" s="2">
        <v>134</v>
      </c>
      <c r="K134" s="1">
        <f t="shared" si="26"/>
        <v>15891.355640999298</v>
      </c>
      <c r="L134" s="1">
        <f t="shared" si="27"/>
        <v>1157.4154832243896</v>
      </c>
      <c r="M134" s="3">
        <v>120</v>
      </c>
      <c r="N134" s="1">
        <f t="shared" si="17"/>
        <v>108793.55292773613</v>
      </c>
      <c r="O134" s="1">
        <f>STDEV(C134:E134,H134)/SQRT(4)</f>
        <v>1736.1232248365845</v>
      </c>
      <c r="P134" s="1">
        <f t="shared" si="18"/>
        <v>11885.645140495615</v>
      </c>
      <c r="R134" s="1">
        <f t="shared" si="19"/>
        <v>9.8489593324737709E-2</v>
      </c>
      <c r="S134" s="1">
        <f t="shared" si="20"/>
        <v>9.8489593324737681E-2</v>
      </c>
    </row>
    <row r="135" spans="3:19" x14ac:dyDescent="0.25">
      <c r="C135" s="1">
        <v>2005.9976201352199</v>
      </c>
      <c r="D135" s="1">
        <v>6657.2087576963704</v>
      </c>
      <c r="H135" s="1">
        <v>99.282392088345603</v>
      </c>
      <c r="J135" s="2">
        <v>135</v>
      </c>
      <c r="K135" s="1">
        <f t="shared" ref="K135:K142" si="29">SUM(C135,D135,H135)</f>
        <v>8762.4887699199353</v>
      </c>
      <c r="L135" s="1">
        <f>STDEV(C135:D135,H135)/SQRT(9)</f>
        <v>1124.4399941483268</v>
      </c>
      <c r="M135" s="3">
        <v>121</v>
      </c>
      <c r="N135" s="1">
        <f t="shared" si="17"/>
        <v>59988.732698768756</v>
      </c>
      <c r="O135" s="1">
        <f>STDEV(C135:D135,H135)/SQRT(3)</f>
        <v>1947.5871999273534</v>
      </c>
      <c r="P135" s="1">
        <f t="shared" si="18"/>
        <v>13333.345241485889</v>
      </c>
      <c r="R135" s="1">
        <f t="shared" si="19"/>
        <v>0.18184625444399377</v>
      </c>
      <c r="S135" s="1">
        <f t="shared" si="20"/>
        <v>0.18184625444399377</v>
      </c>
    </row>
    <row r="136" spans="3:19" x14ac:dyDescent="0.25">
      <c r="C136" s="1">
        <v>2014.0705681816901</v>
      </c>
      <c r="D136" s="1">
        <v>6966.4941317631401</v>
      </c>
      <c r="H136" s="1">
        <v>87.3967177991684</v>
      </c>
      <c r="J136" s="2">
        <v>136</v>
      </c>
      <c r="K136" s="1">
        <f t="shared" si="29"/>
        <v>9067.9614177439998</v>
      </c>
      <c r="L136" s="1">
        <f>STDEV(C136:D136,H136)/SQRT(9)</f>
        <v>1182.9072199119514</v>
      </c>
      <c r="M136" s="3">
        <v>122</v>
      </c>
      <c r="N136" s="1">
        <f t="shared" si="17"/>
        <v>62080.024054257759</v>
      </c>
      <c r="O136" s="1">
        <f t="shared" ref="O136:O141" si="30">STDEV(C136:D136,H136)/SQRT(3)</f>
        <v>2048.8554055275513</v>
      </c>
      <c r="P136" s="1">
        <f t="shared" si="18"/>
        <v>14026.635866575012</v>
      </c>
      <c r="R136" s="1">
        <f t="shared" si="19"/>
        <v>0.1843023446458657</v>
      </c>
      <c r="S136" s="1">
        <f t="shared" si="20"/>
        <v>0.18430234464586567</v>
      </c>
    </row>
    <row r="137" spans="3:19" x14ac:dyDescent="0.25">
      <c r="C137" s="1">
        <v>2022.26825654904</v>
      </c>
      <c r="D137" s="1">
        <v>6970.2000737844701</v>
      </c>
      <c r="H137" s="1">
        <v>63.963159151510197</v>
      </c>
      <c r="J137" s="2">
        <v>137</v>
      </c>
      <c r="K137" s="1">
        <f t="shared" si="29"/>
        <v>9056.4314894850195</v>
      </c>
      <c r="L137" s="1">
        <f t="shared" ref="L137:L142" si="31">STDEV(C137:D137,H137)/SQRT(9)</f>
        <v>1186.4442397937135</v>
      </c>
      <c r="M137" s="3">
        <v>123</v>
      </c>
      <c r="N137" s="1">
        <f t="shared" si="17"/>
        <v>62001.089198815956</v>
      </c>
      <c r="O137" s="1">
        <f t="shared" si="30"/>
        <v>2054.9817036701443</v>
      </c>
      <c r="P137" s="1">
        <f t="shared" si="18"/>
        <v>14068.577017241087</v>
      </c>
      <c r="R137" s="1">
        <f t="shared" si="19"/>
        <v>0.18494332520511891</v>
      </c>
      <c r="S137" s="1">
        <f t="shared" si="20"/>
        <v>0.18494332520511894</v>
      </c>
    </row>
    <row r="138" spans="3:19" x14ac:dyDescent="0.25">
      <c r="C138" s="1">
        <v>2035.60541431192</v>
      </c>
      <c r="D138" s="1">
        <v>6967.4514473006902</v>
      </c>
      <c r="H138" s="1">
        <v>78.202538840699603</v>
      </c>
      <c r="J138" s="2">
        <v>138</v>
      </c>
      <c r="K138" s="1">
        <f t="shared" si="29"/>
        <v>9081.2594004533112</v>
      </c>
      <c r="L138" s="1">
        <f t="shared" si="31"/>
        <v>1183.3433632808672</v>
      </c>
      <c r="M138" s="3">
        <v>124</v>
      </c>
      <c r="N138" s="1">
        <f t="shared" si="17"/>
        <v>62171.063158686651</v>
      </c>
      <c r="O138" s="1">
        <f t="shared" si="30"/>
        <v>2049.6108280018975</v>
      </c>
      <c r="P138" s="1">
        <f t="shared" si="18"/>
        <v>14031.807552163218</v>
      </c>
      <c r="R138" s="1">
        <f t="shared" si="19"/>
        <v>0.18413751898411554</v>
      </c>
      <c r="S138" s="1">
        <f t="shared" si="20"/>
        <v>0.18413751898411554</v>
      </c>
    </row>
    <row r="139" spans="3:19" x14ac:dyDescent="0.25">
      <c r="C139" s="1">
        <v>2052.2256216893902</v>
      </c>
      <c r="D139" s="1">
        <v>6967.9510165740503</v>
      </c>
      <c r="H139" s="1">
        <v>127.535574560247</v>
      </c>
      <c r="J139" s="2">
        <v>139</v>
      </c>
      <c r="K139" s="1">
        <f t="shared" si="29"/>
        <v>9147.7122128236879</v>
      </c>
      <c r="L139" s="1">
        <f t="shared" si="31"/>
        <v>1175.8375372377234</v>
      </c>
      <c r="M139" s="3">
        <v>125</v>
      </c>
      <c r="N139" s="1">
        <f t="shared" si="17"/>
        <v>62626.004683068699</v>
      </c>
      <c r="O139" s="1">
        <f t="shared" si="30"/>
        <v>2036.6103559423987</v>
      </c>
      <c r="P139" s="1">
        <f t="shared" si="18"/>
        <v>13942.805230583957</v>
      </c>
      <c r="R139" s="1">
        <f t="shared" si="19"/>
        <v>0.18209510173016122</v>
      </c>
      <c r="S139" s="1">
        <f t="shared" si="20"/>
        <v>0.18209510173016122</v>
      </c>
    </row>
    <row r="140" spans="3:19" x14ac:dyDescent="0.25">
      <c r="C140" s="1">
        <v>2066.75160958468</v>
      </c>
      <c r="D140" s="1">
        <v>6971.1913643135504</v>
      </c>
      <c r="H140" s="1">
        <v>135.654939552987</v>
      </c>
      <c r="J140" s="2">
        <v>140</v>
      </c>
      <c r="K140" s="1">
        <f t="shared" si="29"/>
        <v>9173.5979134512181</v>
      </c>
      <c r="L140" s="1">
        <f t="shared" si="31"/>
        <v>1174.6332908535744</v>
      </c>
      <c r="M140" s="3">
        <v>126</v>
      </c>
      <c r="N140" s="1">
        <f t="shared" si="17"/>
        <v>62803.220359623498</v>
      </c>
      <c r="O140" s="1">
        <f>STDEV(C140:D140,H140)/SQRT(3)</f>
        <v>2034.5245400202214</v>
      </c>
      <c r="P140" s="1">
        <f t="shared" si="18"/>
        <v>13928.525559921911</v>
      </c>
      <c r="R140" s="1">
        <f t="shared" si="19"/>
        <v>0.1815223333315811</v>
      </c>
      <c r="S140" s="1">
        <f t="shared" si="20"/>
        <v>0.1815223333315811</v>
      </c>
    </row>
    <row r="141" spans="3:19" x14ac:dyDescent="0.25">
      <c r="C141" s="1">
        <v>2117.0249552199398</v>
      </c>
      <c r="D141" s="1">
        <v>6974.7199048505399</v>
      </c>
      <c r="H141" s="1">
        <v>77.409623002756305</v>
      </c>
      <c r="J141" s="2">
        <v>141</v>
      </c>
      <c r="K141" s="1">
        <f t="shared" si="29"/>
        <v>9169.1544830732364</v>
      </c>
      <c r="L141" s="1">
        <f t="shared" si="31"/>
        <v>1181.1021222441884</v>
      </c>
      <c r="M141" s="3">
        <v>127</v>
      </c>
      <c r="N141" s="1">
        <f t="shared" si="17"/>
        <v>62772.800262752695</v>
      </c>
      <c r="O141" s="1">
        <f t="shared" si="30"/>
        <v>2045.7288846543613</v>
      </c>
      <c r="P141" s="1">
        <f t="shared" si="18"/>
        <v>14005.231442573609</v>
      </c>
      <c r="R141" s="1">
        <f t="shared" si="19"/>
        <v>0.18241196253018854</v>
      </c>
      <c r="S141" s="1">
        <f t="shared" si="20"/>
        <v>0.18241196253018854</v>
      </c>
    </row>
    <row r="142" spans="3:19" x14ac:dyDescent="0.25">
      <c r="C142" s="1">
        <v>2429.81885220804</v>
      </c>
      <c r="D142" s="1">
        <v>6979.2300169277096</v>
      </c>
      <c r="H142" s="1">
        <v>91.119353143912505</v>
      </c>
      <c r="J142" s="2">
        <v>142</v>
      </c>
      <c r="K142" s="1">
        <f t="shared" si="29"/>
        <v>9500.1682222796626</v>
      </c>
      <c r="L142" s="1">
        <f t="shared" si="31"/>
        <v>1167.5609731808509</v>
      </c>
      <c r="M142" s="3">
        <v>128</v>
      </c>
      <c r="N142" s="1">
        <f t="shared" si="17"/>
        <v>65038.948071014674</v>
      </c>
      <c r="O142" s="1">
        <f>STDEV(C142:D142,H142)/SQRT(3)</f>
        <v>2022.2749264837971</v>
      </c>
      <c r="P142" s="1">
        <f t="shared" si="18"/>
        <v>13844.663678737839</v>
      </c>
      <c r="R142" s="1">
        <f t="shared" si="19"/>
        <v>0.17550747704932868</v>
      </c>
      <c r="S142" s="1">
        <f t="shared" si="20"/>
        <v>0.17550747704932862</v>
      </c>
    </row>
    <row r="143" spans="3:19" x14ac:dyDescent="0.25">
      <c r="D143" s="1">
        <v>6991.8913113559702</v>
      </c>
      <c r="H143" s="1">
        <v>70.7237000825709</v>
      </c>
      <c r="J143" s="2">
        <v>143</v>
      </c>
      <c r="K143" s="1">
        <f>SUM(D143,H143)</f>
        <v>7062.6150114385409</v>
      </c>
      <c r="L143" s="1">
        <f>STDEV(D143:D143,H143)/SQRT(9)</f>
        <v>1631.3348505533731</v>
      </c>
      <c r="M143" s="3">
        <v>129</v>
      </c>
      <c r="N143" s="1">
        <f t="shared" si="17"/>
        <v>48351.254443818194</v>
      </c>
      <c r="O143" s="1">
        <f>STDEV(D143,H143)/SQRT(2)</f>
        <v>3460.5838056366993</v>
      </c>
      <c r="P143" s="1">
        <f t="shared" si="18"/>
        <v>23691.446842210873</v>
      </c>
      <c r="R143" s="1">
        <f t="shared" si="19"/>
        <v>0.3288528389315859</v>
      </c>
      <c r="S143" s="1">
        <f t="shared" si="20"/>
        <v>0.3288528389315859</v>
      </c>
    </row>
    <row r="144" spans="3:19" x14ac:dyDescent="0.25">
      <c r="D144" s="1">
        <v>6996.9834739835296</v>
      </c>
      <c r="J144" s="2"/>
      <c r="K144" s="1"/>
      <c r="L144" s="1"/>
      <c r="M144" s="3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2019-05-26T12:49:12Z</dcterms:modified>
</cp:coreProperties>
</file>