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639\Downloads\"/>
    </mc:Choice>
  </mc:AlternateContent>
  <xr:revisionPtr revIDLastSave="0" documentId="13_ncr:1_{2FC7710F-8A63-4FB1-A933-634E95AD91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missions" sheetId="1" r:id="rId1"/>
    <sheet name="By Policy" sheetId="3" r:id="rId2"/>
    <sheet name="Tables" sheetId="2" r:id="rId3"/>
  </sheets>
  <definedNames>
    <definedName name="Bonus_Rate">Tables!$B$2:$B$6</definedName>
    <definedName name="Commission_Level">Tables!$A$2:$A$6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7" i="3"/>
  <c r="E19" i="1"/>
  <c r="E20" i="1"/>
  <c r="E21" i="1" s="1"/>
  <c r="E24" i="1"/>
  <c r="E23" i="1"/>
  <c r="E22" i="1"/>
  <c r="E18" i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<sst xmlns="http://schemas.openxmlformats.org/spreadsheetml/2006/main" count="152" uniqueCount="53">
  <si>
    <t>Central Sierra Insurance</t>
  </si>
  <si>
    <t>First Name</t>
  </si>
  <si>
    <t>Last Name</t>
  </si>
  <si>
    <t>Branch</t>
  </si>
  <si>
    <t>Commissions</t>
  </si>
  <si>
    <t>Bonus Rate</t>
  </si>
  <si>
    <t>Bob</t>
  </si>
  <si>
    <t>Lingle</t>
  </si>
  <si>
    <t>Cameron Park</t>
  </si>
  <si>
    <t>Lanita</t>
  </si>
  <si>
    <t>McCartney</t>
  </si>
  <si>
    <t>Eleesha</t>
  </si>
  <si>
    <t>Santos</t>
  </si>
  <si>
    <t>Roy</t>
  </si>
  <si>
    <t>Baxter</t>
  </si>
  <si>
    <t>Granite Bay</t>
  </si>
  <si>
    <t>Jennifer</t>
  </si>
  <si>
    <t>Alaro</t>
  </si>
  <si>
    <t>Folsom</t>
  </si>
  <si>
    <t>Tami</t>
  </si>
  <si>
    <t>Chan</t>
  </si>
  <si>
    <t>Charlene</t>
  </si>
  <si>
    <t>Althouse</t>
  </si>
  <si>
    <t>Juan</t>
  </si>
  <si>
    <t>Taylor</t>
  </si>
  <si>
    <t>Wayne</t>
  </si>
  <si>
    <t>Reza</t>
  </si>
  <si>
    <t>Cheryl</t>
  </si>
  <si>
    <t>Nevens</t>
  </si>
  <si>
    <t>ID</t>
  </si>
  <si>
    <t>Central Sierra Insurance
Commission Sales and Bonuses</t>
  </si>
  <si>
    <t>Total</t>
  </si>
  <si>
    <t>Commission Level</t>
  </si>
  <si>
    <t>Commissions with Bonus</t>
  </si>
  <si>
    <t>Agent Name and Location</t>
  </si>
  <si>
    <t>Automobile</t>
  </si>
  <si>
    <t>Life</t>
  </si>
  <si>
    <t>Homeowners</t>
  </si>
  <si>
    <t>Renters</t>
  </si>
  <si>
    <t>Business Policy</t>
  </si>
  <si>
    <t>Health</t>
  </si>
  <si>
    <t>Policy Types</t>
  </si>
  <si>
    <t>Type of Policy</t>
  </si>
  <si>
    <t>Sales by Policy Type</t>
  </si>
  <si>
    <t>Personal Line?</t>
  </si>
  <si>
    <t>Median</t>
  </si>
  <si>
    <t>Average</t>
  </si>
  <si>
    <t>Mode</t>
  </si>
  <si>
    <t>Commissions and Bonuses by Branch</t>
  </si>
  <si>
    <t>Bonus_Rate</t>
  </si>
  <si>
    <t>=Tables!$B$2:$B$6</t>
  </si>
  <si>
    <t>Commission_Level</t>
  </si>
  <si>
    <t>=Tables!$A$2:$A$6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</si>
</sst>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1"/>
    <xf numFmtId="0" fontId="1" fillId="0" borderId="1" xfId="1" applyFont="1" applyBorder="1" applyAlignment="1">
      <alignment horizontal="center"/>
    </xf>
    <xf numFmtId="0" fontId="3" fillId="0" borderId="1" xfId="1" applyBorder="1"/>
    <xf numFmtId="164" fontId="3" fillId="0" borderId="1" xfId="1" applyNumberFormat="1" applyBorder="1"/>
    <xf numFmtId="0" fontId="1" fillId="2" borderId="1" xfId="1" applyFont="1" applyFill="1" applyBorder="1" applyAlignment="1">
      <alignment horizontal="center"/>
    </xf>
    <xf numFmtId="0" fontId="3" fillId="0" borderId="5" xfId="1" applyBorder="1"/>
    <xf numFmtId="0" fontId="3" fillId="0" borderId="6" xfId="1" applyBorder="1"/>
    <xf numFmtId="0" fontId="3" fillId="0" borderId="7" xfId="1" applyBorder="1"/>
    <xf numFmtId="0" fontId="3" fillId="0" borderId="8" xfId="1" applyBorder="1"/>
    <xf numFmtId="0" fontId="1" fillId="0" borderId="1" xfId="1" applyFont="1" applyBorder="1" applyAlignment="1">
      <alignment horizontal="center" wrapText="1"/>
    </xf>
    <xf numFmtId="0" fontId="1" fillId="2" borderId="1" xfId="1" applyFont="1" applyFill="1" applyBorder="1" applyAlignment="1">
      <alignment horizontal="center" wrapText="1"/>
    </xf>
    <xf numFmtId="0" fontId="1" fillId="3" borderId="1" xfId="1" applyFont="1" applyFill="1" applyBorder="1"/>
    <xf numFmtId="0" fontId="1" fillId="3" borderId="1" xfId="1" applyFont="1" applyFill="1" applyBorder="1" applyAlignment="1">
      <alignment horizontal="center"/>
    </xf>
    <xf numFmtId="10" fontId="0" fillId="0" borderId="1" xfId="2" applyNumberFormat="1" applyFont="1" applyBorder="1"/>
    <xf numFmtId="0" fontId="3" fillId="3" borderId="2" xfId="1" applyFill="1" applyBorder="1"/>
    <xf numFmtId="0" fontId="3" fillId="3" borderId="3" xfId="1" applyFill="1" applyBorder="1"/>
    <xf numFmtId="0" fontId="3" fillId="3" borderId="4" xfId="1" applyFill="1" applyBorder="1"/>
    <xf numFmtId="0" fontId="2" fillId="0" borderId="10" xfId="1" applyFont="1" applyBorder="1" applyAlignment="1">
      <alignment horizontal="centerContinuous"/>
    </xf>
    <xf numFmtId="0" fontId="3" fillId="0" borderId="0" xfId="1" applyAlignment="1">
      <alignment horizontal="centerContinuous"/>
    </xf>
    <xf numFmtId="0" fontId="3" fillId="0" borderId="11" xfId="1" applyBorder="1" applyAlignment="1">
      <alignment horizontal="centerContinuous"/>
    </xf>
    <xf numFmtId="0" fontId="3" fillId="3" borderId="12" xfId="1" applyFill="1" applyBorder="1"/>
    <xf numFmtId="0" fontId="3" fillId="3" borderId="13" xfId="1" applyFill="1" applyBorder="1"/>
    <xf numFmtId="0" fontId="3" fillId="3" borderId="14" xfId="1" applyFill="1" applyBorder="1"/>
    <xf numFmtId="0" fontId="3" fillId="0" borderId="12" xfId="1" applyBorder="1"/>
    <xf numFmtId="0" fontId="3" fillId="0" borderId="13" xfId="1" applyBorder="1"/>
    <xf numFmtId="0" fontId="3" fillId="0" borderId="14" xfId="1" applyBorder="1"/>
    <xf numFmtId="0" fontId="1" fillId="3" borderId="1" xfId="1" applyFont="1" applyFill="1" applyBorder="1" applyAlignment="1">
      <alignment horizontal="center" wrapText="1"/>
    </xf>
    <xf numFmtId="0" fontId="1" fillId="0" borderId="13" xfId="1" applyFont="1" applyBorder="1" applyAlignment="1">
      <alignment horizontal="right"/>
    </xf>
    <xf numFmtId="0" fontId="1" fillId="0" borderId="16" xfId="1" applyFont="1" applyBorder="1" applyAlignment="1">
      <alignment horizontal="right"/>
    </xf>
    <xf numFmtId="10" fontId="3" fillId="0" borderId="1" xfId="1" applyNumberFormat="1" applyBorder="1"/>
    <xf numFmtId="165" fontId="3" fillId="0" borderId="1" xfId="1" applyNumberFormat="1" applyBorder="1"/>
    <xf numFmtId="164" fontId="3" fillId="0" borderId="15" xfId="1" applyNumberFormat="1" applyBorder="1"/>
    <xf numFmtId="164" fontId="3" fillId="0" borderId="23" xfId="1" applyNumberFormat="1" applyBorder="1"/>
    <xf numFmtId="164" fontId="3" fillId="0" borderId="9" xfId="1" applyNumberFormat="1" applyBorder="1"/>
    <xf numFmtId="6" fontId="3" fillId="0" borderId="1" xfId="1" applyNumberFormat="1" applyBorder="1" applyAlignment="1">
      <alignment horizontal="left" indent="1"/>
    </xf>
    <xf numFmtId="0" fontId="2" fillId="4" borderId="17" xfId="1" applyFont="1" applyFill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 vertical="center"/>
    </xf>
    <xf numFmtId="0" fontId="2" fillId="4" borderId="19" xfId="1" applyFont="1" applyFill="1" applyBorder="1" applyAlignment="1">
      <alignment horizontal="center" vertical="center"/>
    </xf>
    <xf numFmtId="0" fontId="2" fillId="4" borderId="20" xfId="1" applyFont="1" applyFill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</cellXfs>
  <cellStyles count="3">
    <cellStyle name="Normal" xfId="0" builtinId="0"/>
    <cellStyle name="Normal#NusYdTU/JERSlQ0/3tPw8h18LZuJ6CFiQ84a6wuj73M=" xfId="1" xr:uid="{00000000-0005-0000-0000-000002000000}"/>
    <cellStyle name="Percent#AXI/IQ2h0inSJOhxmkg+GRI1OK4Wre7efwbiPbq+mFI=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zoomScaleNormal="100" workbookViewId="0">
      <selection activeCell="D34" sqref="D34"/>
    </sheetView>
  </sheetViews>
  <sheetFormatPr defaultRowHeight="14.4" x14ac:dyDescent="0.3"/>
  <cols>
    <col min="1" max="1" width="9.5546875" style="1" customWidth="1"/>
    <col min="2" max="2" width="9.88671875" style="1" customWidth="1"/>
    <col min="3" max="3" width="10" style="1" customWidth="1"/>
    <col min="4" max="4" width="13.44140625" style="1" bestFit="1" customWidth="1"/>
    <col min="5" max="5" width="12.6640625" style="1" bestFit="1" customWidth="1"/>
    <col min="6" max="6" width="12" style="1" customWidth="1"/>
    <col min="7" max="7" width="12.6640625" style="1" customWidth="1"/>
  </cols>
  <sheetData>
    <row r="1" spans="1:7" x14ac:dyDescent="0.3">
      <c r="A1" s="36" t="s">
        <v>30</v>
      </c>
      <c r="B1" s="37"/>
      <c r="C1" s="37"/>
      <c r="D1" s="37"/>
      <c r="E1" s="37"/>
      <c r="F1" s="37"/>
      <c r="G1" s="38"/>
    </row>
    <row r="2" spans="1:7" ht="43.5" customHeight="1" thickBot="1" x14ac:dyDescent="0.35">
      <c r="A2" s="39"/>
      <c r="B2" s="40"/>
      <c r="C2" s="40"/>
      <c r="D2" s="40"/>
      <c r="E2" s="40"/>
      <c r="F2" s="40"/>
      <c r="G2" s="41"/>
    </row>
    <row r="4" spans="1:7" ht="33" customHeight="1" x14ac:dyDescent="0.3">
      <c r="A4" s="5" t="s">
        <v>29</v>
      </c>
      <c r="B4" s="5" t="s">
        <v>2</v>
      </c>
      <c r="C4" s="5" t="s">
        <v>1</v>
      </c>
      <c r="D4" s="5" t="s">
        <v>3</v>
      </c>
      <c r="E4" s="5" t="s">
        <v>4</v>
      </c>
      <c r="F4" s="5" t="s">
        <v>5</v>
      </c>
      <c r="G4" s="11" t="s">
        <v>33</v>
      </c>
    </row>
    <row r="5" spans="1:7" ht="18" customHeight="1" x14ac:dyDescent="0.3">
      <c r="A5" s="3">
        <v>101</v>
      </c>
      <c r="B5" s="3" t="s">
        <v>7</v>
      </c>
      <c r="C5" s="3" t="s">
        <v>6</v>
      </c>
      <c r="D5" s="3" t="s">
        <v>8</v>
      </c>
      <c r="E5" s="4">
        <v>15000</v>
      </c>
      <c r="F5" s="30">
        <f t="shared" ref="F5:F14" si="0">_xlfn.XLOOKUP(E5,Commission_Level,Bonus_Rate,,-1)</f>
        <v>2.5000000000000001E-2</v>
      </c>
      <c r="G5" s="31">
        <f>E5+(E5*F5)</f>
        <v>15375</v>
      </c>
    </row>
    <row r="6" spans="1:7" ht="18" customHeight="1" x14ac:dyDescent="0.3">
      <c r="A6" s="3">
        <v>102</v>
      </c>
      <c r="B6" s="3" t="s">
        <v>10</v>
      </c>
      <c r="C6" s="3" t="s">
        <v>9</v>
      </c>
      <c r="D6" s="3" t="s">
        <v>18</v>
      </c>
      <c r="E6" s="4">
        <v>12000</v>
      </c>
      <c r="F6" s="30">
        <f t="shared" si="0"/>
        <v>2.2499999999999999E-2</v>
      </c>
      <c r="G6" s="31">
        <f t="shared" ref="G6:G14" si="1">E6+(E6*F6)</f>
        <v>12270</v>
      </c>
    </row>
    <row r="7" spans="1:7" ht="18" customHeight="1" x14ac:dyDescent="0.3">
      <c r="A7" s="3">
        <v>103</v>
      </c>
      <c r="B7" s="3" t="s">
        <v>12</v>
      </c>
      <c r="C7" s="3" t="s">
        <v>11</v>
      </c>
      <c r="D7" s="3" t="s">
        <v>8</v>
      </c>
      <c r="E7" s="4">
        <v>5500</v>
      </c>
      <c r="F7" s="30">
        <f t="shared" si="0"/>
        <v>1.4999999999999999E-2</v>
      </c>
      <c r="G7" s="31">
        <f t="shared" si="1"/>
        <v>5582.5</v>
      </c>
    </row>
    <row r="8" spans="1:7" ht="18" customHeight="1" x14ac:dyDescent="0.3">
      <c r="A8" s="3">
        <v>104</v>
      </c>
      <c r="B8" s="3" t="s">
        <v>14</v>
      </c>
      <c r="C8" s="3" t="s">
        <v>13</v>
      </c>
      <c r="D8" s="3" t="s">
        <v>15</v>
      </c>
      <c r="E8" s="4">
        <v>4500</v>
      </c>
      <c r="F8" s="30">
        <f t="shared" si="0"/>
        <v>1.4999999999999999E-2</v>
      </c>
      <c r="G8" s="31">
        <f t="shared" si="1"/>
        <v>4567.5</v>
      </c>
    </row>
    <row r="9" spans="1:7" ht="18" customHeight="1" x14ac:dyDescent="0.3">
      <c r="A9" s="3">
        <v>105</v>
      </c>
      <c r="B9" s="3" t="s">
        <v>17</v>
      </c>
      <c r="C9" s="3" t="s">
        <v>16</v>
      </c>
      <c r="D9" s="3" t="s">
        <v>18</v>
      </c>
      <c r="E9" s="4">
        <v>3000</v>
      </c>
      <c r="F9" s="30">
        <f t="shared" si="0"/>
        <v>1.4999999999999999E-2</v>
      </c>
      <c r="G9" s="31">
        <f t="shared" si="1"/>
        <v>3045</v>
      </c>
    </row>
    <row r="10" spans="1:7" ht="18" customHeight="1" x14ac:dyDescent="0.3">
      <c r="A10" s="3">
        <v>115</v>
      </c>
      <c r="B10" s="3" t="s">
        <v>20</v>
      </c>
      <c r="C10" s="3" t="s">
        <v>19</v>
      </c>
      <c r="D10" s="3" t="s">
        <v>8</v>
      </c>
      <c r="E10" s="4">
        <v>3000</v>
      </c>
      <c r="F10" s="30">
        <f t="shared" si="0"/>
        <v>1.4999999999999999E-2</v>
      </c>
      <c r="G10" s="31">
        <f t="shared" si="1"/>
        <v>3045</v>
      </c>
    </row>
    <row r="11" spans="1:7" ht="18" customHeight="1" x14ac:dyDescent="0.3">
      <c r="A11" s="3">
        <v>117</v>
      </c>
      <c r="B11" s="3" t="s">
        <v>22</v>
      </c>
      <c r="C11" s="3" t="s">
        <v>21</v>
      </c>
      <c r="D11" s="3" t="s">
        <v>15</v>
      </c>
      <c r="E11" s="4">
        <v>4700</v>
      </c>
      <c r="F11" s="30">
        <f t="shared" si="0"/>
        <v>1.4999999999999999E-2</v>
      </c>
      <c r="G11" s="31">
        <f t="shared" si="1"/>
        <v>4770.5</v>
      </c>
    </row>
    <row r="12" spans="1:7" ht="18" customHeight="1" x14ac:dyDescent="0.3">
      <c r="A12" s="3">
        <v>119</v>
      </c>
      <c r="B12" s="3" t="s">
        <v>24</v>
      </c>
      <c r="C12" s="3" t="s">
        <v>23</v>
      </c>
      <c r="D12" s="3" t="s">
        <v>15</v>
      </c>
      <c r="E12" s="4">
        <v>4000</v>
      </c>
      <c r="F12" s="30">
        <f t="shared" si="0"/>
        <v>1.4999999999999999E-2</v>
      </c>
      <c r="G12" s="31">
        <f t="shared" si="1"/>
        <v>4060</v>
      </c>
    </row>
    <row r="13" spans="1:7" ht="18" customHeight="1" x14ac:dyDescent="0.3">
      <c r="A13" s="3">
        <v>120</v>
      </c>
      <c r="B13" s="3" t="s">
        <v>26</v>
      </c>
      <c r="C13" s="3" t="s">
        <v>25</v>
      </c>
      <c r="D13" s="3" t="s">
        <v>8</v>
      </c>
      <c r="E13" s="4">
        <v>4000</v>
      </c>
      <c r="F13" s="30">
        <f t="shared" si="0"/>
        <v>1.4999999999999999E-2</v>
      </c>
      <c r="G13" s="31">
        <f t="shared" si="1"/>
        <v>4060</v>
      </c>
    </row>
    <row r="14" spans="1:7" ht="18" customHeight="1" x14ac:dyDescent="0.3">
      <c r="A14" s="3">
        <v>125</v>
      </c>
      <c r="B14" s="3" t="s">
        <v>28</v>
      </c>
      <c r="C14" s="3" t="s">
        <v>27</v>
      </c>
      <c r="D14" s="3" t="s">
        <v>8</v>
      </c>
      <c r="E14" s="4">
        <v>12000</v>
      </c>
      <c r="F14" s="30">
        <f t="shared" si="0"/>
        <v>2.2499999999999999E-2</v>
      </c>
      <c r="G14" s="31">
        <f t="shared" si="1"/>
        <v>12270</v>
      </c>
    </row>
    <row r="17" spans="3:5" ht="20.25" customHeight="1" x14ac:dyDescent="0.3">
      <c r="C17" s="42" t="s">
        <v>48</v>
      </c>
      <c r="D17" s="43"/>
      <c r="E17" s="44"/>
    </row>
    <row r="18" spans="3:5" ht="20.25" customHeight="1" x14ac:dyDescent="0.3">
      <c r="C18" s="6" t="s">
        <v>8</v>
      </c>
      <c r="D18" s="7"/>
      <c r="E18" s="33">
        <f>SUMIF($D$5:$D$14,C18,$G$5:$G$14)</f>
        <v>40332.5</v>
      </c>
    </row>
    <row r="19" spans="3:5" ht="20.25" customHeight="1" x14ac:dyDescent="0.3">
      <c r="C19" s="8" t="s">
        <v>18</v>
      </c>
      <c r="D19" s="9"/>
      <c r="E19" s="33">
        <f t="shared" ref="E19:E20" si="2">SUMIF($D$5:$D$14,C19,$G$5:$G$14)</f>
        <v>15315</v>
      </c>
    </row>
    <row r="20" spans="3:5" ht="20.25" customHeight="1" x14ac:dyDescent="0.3">
      <c r="C20" s="8" t="s">
        <v>15</v>
      </c>
      <c r="D20" s="9"/>
      <c r="E20" s="33">
        <f t="shared" si="2"/>
        <v>13398</v>
      </c>
    </row>
    <row r="21" spans="3:5" ht="20.25" customHeight="1" x14ac:dyDescent="0.3">
      <c r="C21" s="8"/>
      <c r="D21" s="29" t="s">
        <v>31</v>
      </c>
      <c r="E21" s="32">
        <f>SUM(E18:E20)</f>
        <v>69045.5</v>
      </c>
    </row>
    <row r="22" spans="3:5" ht="20.25" customHeight="1" x14ac:dyDescent="0.3">
      <c r="C22" s="8"/>
      <c r="D22" s="29" t="s">
        <v>46</v>
      </c>
      <c r="E22" s="32">
        <f>AVERAGE(G5:G14)</f>
        <v>6904.55</v>
      </c>
    </row>
    <row r="23" spans="3:5" ht="20.25" customHeight="1" x14ac:dyDescent="0.3">
      <c r="C23" s="8"/>
      <c r="D23" s="29" t="s">
        <v>47</v>
      </c>
      <c r="E23" s="32">
        <f>_xlfn.MODE.SNGL(G5:G14)</f>
        <v>12270</v>
      </c>
    </row>
    <row r="24" spans="3:5" ht="20.25" customHeight="1" x14ac:dyDescent="0.3">
      <c r="C24" s="24"/>
      <c r="D24" s="28" t="s">
        <v>45</v>
      </c>
      <c r="E24" s="34">
        <f>MEDIAN(G5:G14)</f>
        <v>4669</v>
      </c>
    </row>
  </sheetData>
  <mergeCells count="2">
    <mergeCell ref="A1:G2"/>
    <mergeCell ref="C17:E17"/>
  </mergeCells>
  <printOptions horizontalCentered="1"/>
  <pageMargins left="0.7" right="0.7" top="0.75" bottom="0.75" header="0.3" footer="0.3"/>
  <pageSetup orientation="portrait" r:id="rId1"/>
  <headerFooter>
    <oddFooter xml:space="preserve">&amp;R&amp;F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abSelected="1" zoomScaleNormal="100" workbookViewId="0">
      <selection activeCell="D34" sqref="D34"/>
    </sheetView>
  </sheetViews>
  <sheetFormatPr defaultRowHeight="14.4" x14ac:dyDescent="0.3"/>
  <cols>
    <col min="1" max="1" width="6.33203125" style="1" customWidth="1"/>
    <col min="2" max="2" width="10.6640625" style="1" customWidth="1"/>
    <col min="3" max="3" width="10.5546875" style="1" customWidth="1"/>
    <col min="4" max="4" width="13.44140625" style="1" bestFit="1" customWidth="1"/>
    <col min="5" max="5" width="18.44140625" style="1" customWidth="1"/>
    <col min="6" max="6" width="11.109375" style="1" customWidth="1"/>
  </cols>
  <sheetData>
    <row r="1" spans="1:6" x14ac:dyDescent="0.3">
      <c r="A1" s="15"/>
      <c r="B1" s="16"/>
      <c r="C1" s="16"/>
      <c r="D1" s="16"/>
      <c r="E1" s="16"/>
      <c r="F1" s="17"/>
    </row>
    <row r="2" spans="1:6" ht="23.4" x14ac:dyDescent="0.45">
      <c r="A2" s="18" t="s">
        <v>0</v>
      </c>
      <c r="B2" s="19"/>
      <c r="C2" s="19"/>
      <c r="D2" s="19"/>
      <c r="E2" s="19"/>
      <c r="F2" s="20"/>
    </row>
    <row r="3" spans="1:6" ht="23.4" x14ac:dyDescent="0.45">
      <c r="A3" s="18" t="s">
        <v>43</v>
      </c>
      <c r="B3" s="19"/>
      <c r="C3" s="19"/>
      <c r="D3" s="19"/>
      <c r="E3" s="19"/>
      <c r="F3" s="20"/>
    </row>
    <row r="4" spans="1:6" x14ac:dyDescent="0.3">
      <c r="A4" s="21"/>
      <c r="B4" s="22"/>
      <c r="C4" s="22"/>
      <c r="D4" s="22"/>
      <c r="E4" s="22"/>
      <c r="F4" s="23"/>
    </row>
    <row r="5" spans="1:6" ht="18.75" customHeight="1" x14ac:dyDescent="0.3">
      <c r="A5" s="24"/>
      <c r="B5" s="25"/>
      <c r="C5" s="25"/>
      <c r="D5" s="25"/>
      <c r="E5" s="25"/>
      <c r="F5" s="26"/>
    </row>
    <row r="6" spans="1:6" ht="32.25" customHeight="1" x14ac:dyDescent="0.3">
      <c r="A6" s="2" t="s">
        <v>29</v>
      </c>
      <c r="B6" s="2" t="s">
        <v>2</v>
      </c>
      <c r="C6" s="2" t="s">
        <v>1</v>
      </c>
      <c r="D6" s="2" t="s">
        <v>3</v>
      </c>
      <c r="E6" s="2" t="s">
        <v>42</v>
      </c>
      <c r="F6" s="10" t="s">
        <v>44</v>
      </c>
    </row>
    <row r="7" spans="1:6" ht="20.100000000000001" customHeight="1" x14ac:dyDescent="0.3">
      <c r="A7" s="3">
        <v>101</v>
      </c>
      <c r="B7" s="3" t="s">
        <v>7</v>
      </c>
      <c r="C7" s="3" t="s">
        <v>6</v>
      </c>
      <c r="D7" s="3" t="s">
        <v>8</v>
      </c>
      <c r="E7" s="3" t="s">
        <v>35</v>
      </c>
      <c r="F7" s="35" t="str">
        <f>IF(E7="business policy","No","Yes")</f>
        <v>Yes</v>
      </c>
    </row>
    <row r="8" spans="1:6" ht="20.100000000000001" customHeight="1" x14ac:dyDescent="0.3">
      <c r="A8" s="3">
        <v>102</v>
      </c>
      <c r="B8" s="3" t="s">
        <v>10</v>
      </c>
      <c r="C8" s="3" t="s">
        <v>9</v>
      </c>
      <c r="D8" s="3" t="s">
        <v>18</v>
      </c>
      <c r="E8" s="3" t="s">
        <v>39</v>
      </c>
      <c r="F8" s="35" t="str">
        <f t="shared" ref="F8:F27" si="0">IF(E8="business policy","No","Yes")</f>
        <v>No</v>
      </c>
    </row>
    <row r="9" spans="1:6" ht="20.100000000000001" customHeight="1" x14ac:dyDescent="0.3">
      <c r="A9" s="3">
        <v>103</v>
      </c>
      <c r="B9" s="3" t="s">
        <v>12</v>
      </c>
      <c r="C9" s="3" t="s">
        <v>11</v>
      </c>
      <c r="D9" s="3" t="s">
        <v>8</v>
      </c>
      <c r="E9" s="3" t="s">
        <v>40</v>
      </c>
      <c r="F9" s="35" t="str">
        <f t="shared" si="0"/>
        <v>Yes</v>
      </c>
    </row>
    <row r="10" spans="1:6" ht="20.100000000000001" customHeight="1" x14ac:dyDescent="0.3">
      <c r="A10" s="3">
        <v>104</v>
      </c>
      <c r="B10" s="3" t="s">
        <v>14</v>
      </c>
      <c r="C10" s="3" t="s">
        <v>13</v>
      </c>
      <c r="D10" s="3" t="s">
        <v>15</v>
      </c>
      <c r="E10" s="3" t="s">
        <v>37</v>
      </c>
      <c r="F10" s="35" t="str">
        <f t="shared" si="0"/>
        <v>Yes</v>
      </c>
    </row>
    <row r="11" spans="1:6" ht="20.100000000000001" customHeight="1" x14ac:dyDescent="0.3">
      <c r="A11" s="3">
        <v>105</v>
      </c>
      <c r="B11" s="3" t="s">
        <v>17</v>
      </c>
      <c r="C11" s="3" t="s">
        <v>16</v>
      </c>
      <c r="D11" s="3" t="s">
        <v>18</v>
      </c>
      <c r="E11" s="3" t="s">
        <v>36</v>
      </c>
      <c r="F11" s="35" t="str">
        <f t="shared" si="0"/>
        <v>Yes</v>
      </c>
    </row>
    <row r="12" spans="1:6" ht="20.100000000000001" customHeight="1" x14ac:dyDescent="0.3">
      <c r="A12" s="3">
        <v>115</v>
      </c>
      <c r="B12" s="3" t="s">
        <v>20</v>
      </c>
      <c r="C12" s="3" t="s">
        <v>19</v>
      </c>
      <c r="D12" s="3" t="s">
        <v>8</v>
      </c>
      <c r="E12" s="3" t="s">
        <v>38</v>
      </c>
      <c r="F12" s="35" t="str">
        <f t="shared" si="0"/>
        <v>Yes</v>
      </c>
    </row>
    <row r="13" spans="1:6" ht="20.100000000000001" customHeight="1" x14ac:dyDescent="0.3">
      <c r="A13" s="3">
        <v>117</v>
      </c>
      <c r="B13" s="3" t="s">
        <v>22</v>
      </c>
      <c r="C13" s="3" t="s">
        <v>21</v>
      </c>
      <c r="D13" s="3" t="s">
        <v>15</v>
      </c>
      <c r="E13" s="3" t="s">
        <v>38</v>
      </c>
      <c r="F13" s="35" t="str">
        <f t="shared" si="0"/>
        <v>Yes</v>
      </c>
    </row>
    <row r="14" spans="1:6" ht="20.100000000000001" customHeight="1" x14ac:dyDescent="0.3">
      <c r="A14" s="3">
        <v>119</v>
      </c>
      <c r="B14" s="3" t="s">
        <v>24</v>
      </c>
      <c r="C14" s="3" t="s">
        <v>23</v>
      </c>
      <c r="D14" s="3" t="s">
        <v>15</v>
      </c>
      <c r="E14" s="3" t="s">
        <v>35</v>
      </c>
      <c r="F14" s="35" t="str">
        <f t="shared" si="0"/>
        <v>Yes</v>
      </c>
    </row>
    <row r="15" spans="1:6" ht="20.100000000000001" customHeight="1" x14ac:dyDescent="0.3">
      <c r="A15" s="3">
        <v>120</v>
      </c>
      <c r="B15" s="3" t="s">
        <v>26</v>
      </c>
      <c r="C15" s="3" t="s">
        <v>25</v>
      </c>
      <c r="D15" s="3" t="s">
        <v>8</v>
      </c>
      <c r="E15" s="3" t="s">
        <v>39</v>
      </c>
      <c r="F15" s="35" t="str">
        <f t="shared" si="0"/>
        <v>No</v>
      </c>
    </row>
    <row r="16" spans="1:6" ht="20.100000000000001" customHeight="1" x14ac:dyDescent="0.3">
      <c r="A16" s="3">
        <v>125</v>
      </c>
      <c r="B16" s="3" t="s">
        <v>28</v>
      </c>
      <c r="C16" s="3" t="s">
        <v>27</v>
      </c>
      <c r="D16" s="3" t="s">
        <v>8</v>
      </c>
      <c r="E16" s="3" t="s">
        <v>40</v>
      </c>
      <c r="F16" s="35" t="str">
        <f t="shared" si="0"/>
        <v>Yes</v>
      </c>
    </row>
    <row r="17" spans="1:6" ht="20.100000000000001" customHeight="1" x14ac:dyDescent="0.3">
      <c r="A17" s="3">
        <v>102</v>
      </c>
      <c r="B17" s="3" t="s">
        <v>10</v>
      </c>
      <c r="C17" s="3" t="s">
        <v>9</v>
      </c>
      <c r="D17" s="3" t="s">
        <v>18</v>
      </c>
      <c r="E17" s="3" t="s">
        <v>37</v>
      </c>
      <c r="F17" s="35" t="str">
        <f t="shared" si="0"/>
        <v>Yes</v>
      </c>
    </row>
    <row r="18" spans="1:6" ht="20.100000000000001" customHeight="1" x14ac:dyDescent="0.3">
      <c r="A18" s="3">
        <v>103</v>
      </c>
      <c r="B18" s="3" t="s">
        <v>12</v>
      </c>
      <c r="C18" s="3" t="s">
        <v>11</v>
      </c>
      <c r="D18" s="3" t="s">
        <v>8</v>
      </c>
      <c r="E18" s="3" t="s">
        <v>36</v>
      </c>
      <c r="F18" s="35" t="str">
        <f t="shared" si="0"/>
        <v>Yes</v>
      </c>
    </row>
    <row r="19" spans="1:6" ht="20.100000000000001" customHeight="1" x14ac:dyDescent="0.3">
      <c r="A19" s="3">
        <v>117</v>
      </c>
      <c r="B19" s="3" t="s">
        <v>22</v>
      </c>
      <c r="C19" s="3" t="s">
        <v>21</v>
      </c>
      <c r="D19" s="3" t="s">
        <v>15</v>
      </c>
      <c r="E19" s="3" t="s">
        <v>39</v>
      </c>
      <c r="F19" s="35" t="str">
        <f t="shared" si="0"/>
        <v>No</v>
      </c>
    </row>
    <row r="20" spans="1:6" ht="20.100000000000001" customHeight="1" x14ac:dyDescent="0.3">
      <c r="A20" s="3">
        <v>104</v>
      </c>
      <c r="B20" s="3" t="s">
        <v>14</v>
      </c>
      <c r="C20" s="3" t="s">
        <v>13</v>
      </c>
      <c r="D20" s="3" t="s">
        <v>15</v>
      </c>
      <c r="E20" s="3" t="s">
        <v>40</v>
      </c>
      <c r="F20" s="35" t="str">
        <f t="shared" si="0"/>
        <v>Yes</v>
      </c>
    </row>
    <row r="21" spans="1:6" ht="20.100000000000001" customHeight="1" x14ac:dyDescent="0.3">
      <c r="A21" s="3">
        <v>105</v>
      </c>
      <c r="B21" s="3" t="s">
        <v>17</v>
      </c>
      <c r="C21" s="3" t="s">
        <v>16</v>
      </c>
      <c r="D21" s="3" t="s">
        <v>18</v>
      </c>
      <c r="E21" s="3" t="s">
        <v>37</v>
      </c>
      <c r="F21" s="35" t="str">
        <f t="shared" si="0"/>
        <v>Yes</v>
      </c>
    </row>
    <row r="22" spans="1:6" ht="20.100000000000001" customHeight="1" x14ac:dyDescent="0.3">
      <c r="A22" s="3">
        <v>105</v>
      </c>
      <c r="B22" s="3" t="s">
        <v>17</v>
      </c>
      <c r="C22" s="3" t="s">
        <v>16</v>
      </c>
      <c r="D22" s="3" t="s">
        <v>18</v>
      </c>
      <c r="E22" s="3" t="s">
        <v>35</v>
      </c>
      <c r="F22" s="35" t="str">
        <f t="shared" si="0"/>
        <v>Yes</v>
      </c>
    </row>
    <row r="23" spans="1:6" ht="20.100000000000001" customHeight="1" x14ac:dyDescent="0.3">
      <c r="A23" s="3">
        <v>115</v>
      </c>
      <c r="B23" s="3" t="s">
        <v>20</v>
      </c>
      <c r="C23" s="3" t="s">
        <v>19</v>
      </c>
      <c r="D23" s="3" t="s">
        <v>8</v>
      </c>
      <c r="E23" s="3" t="s">
        <v>36</v>
      </c>
      <c r="F23" s="35" t="str">
        <f t="shared" si="0"/>
        <v>Yes</v>
      </c>
    </row>
    <row r="24" spans="1:6" ht="20.100000000000001" customHeight="1" x14ac:dyDescent="0.3">
      <c r="A24" s="3">
        <v>102</v>
      </c>
      <c r="B24" s="3" t="s">
        <v>10</v>
      </c>
      <c r="C24" s="3" t="s">
        <v>9</v>
      </c>
      <c r="D24" s="3" t="s">
        <v>18</v>
      </c>
      <c r="E24" s="3" t="s">
        <v>39</v>
      </c>
      <c r="F24" s="35" t="str">
        <f t="shared" si="0"/>
        <v>No</v>
      </c>
    </row>
    <row r="25" spans="1:6" ht="20.100000000000001" customHeight="1" x14ac:dyDescent="0.3">
      <c r="A25" s="3">
        <v>103</v>
      </c>
      <c r="B25" s="3" t="s">
        <v>12</v>
      </c>
      <c r="C25" s="3" t="s">
        <v>11</v>
      </c>
      <c r="D25" s="3" t="s">
        <v>8</v>
      </c>
      <c r="E25" s="3" t="s">
        <v>40</v>
      </c>
      <c r="F25" s="35" t="str">
        <f t="shared" si="0"/>
        <v>Yes</v>
      </c>
    </row>
    <row r="26" spans="1:6" ht="20.100000000000001" customHeight="1" x14ac:dyDescent="0.3">
      <c r="A26" s="3">
        <v>104</v>
      </c>
      <c r="B26" s="3" t="s">
        <v>14</v>
      </c>
      <c r="C26" s="3" t="s">
        <v>13</v>
      </c>
      <c r="D26" s="3" t="s">
        <v>15</v>
      </c>
      <c r="E26" s="3" t="s">
        <v>37</v>
      </c>
      <c r="F26" s="35" t="str">
        <f t="shared" si="0"/>
        <v>Yes</v>
      </c>
    </row>
    <row r="27" spans="1:6" ht="20.100000000000001" customHeight="1" x14ac:dyDescent="0.3">
      <c r="A27" s="3">
        <v>105</v>
      </c>
      <c r="B27" s="3" t="s">
        <v>17</v>
      </c>
      <c r="C27" s="3" t="s">
        <v>16</v>
      </c>
      <c r="D27" s="3" t="s">
        <v>18</v>
      </c>
      <c r="E27" s="3" t="s">
        <v>39</v>
      </c>
      <c r="F27" s="35" t="str">
        <f t="shared" si="0"/>
        <v>No</v>
      </c>
    </row>
    <row r="28" spans="1:6" ht="15" customHeight="1" x14ac:dyDescent="0.3"/>
    <row r="29" spans="1:6" ht="15" customHeight="1" x14ac:dyDescent="0.3"/>
  </sheetData>
  <printOptions horizontalCentered="1"/>
  <pageMargins left="0.7" right="0.7" top="0.75" bottom="0.75" header="0.3" footer="0.3"/>
  <pageSetup orientation="portrait" r:id="rId1"/>
  <headerFooter>
    <oddFooter xml:space="preserve">&amp;R&amp;F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zoomScaleNormal="100" workbookViewId="0">
      <selection activeCell="D34" sqref="D34"/>
    </sheetView>
  </sheetViews>
  <sheetFormatPr defaultRowHeight="14.4" x14ac:dyDescent="0.3"/>
  <cols>
    <col min="1" max="1" width="14.5546875" style="1" customWidth="1"/>
    <col min="2" max="2" width="12" style="1" customWidth="1"/>
    <col min="3" max="3" width="9.33203125" style="1" customWidth="1"/>
    <col min="4" max="4" width="29.6640625" style="1" customWidth="1"/>
    <col min="5" max="5" width="9.88671875" style="1" customWidth="1"/>
    <col min="6" max="6" width="9.6640625" style="1" customWidth="1"/>
  </cols>
  <sheetData>
    <row r="1" spans="1:5" ht="30" customHeight="1" x14ac:dyDescent="0.3">
      <c r="A1" s="27" t="s">
        <v>32</v>
      </c>
      <c r="B1" s="13" t="s">
        <v>5</v>
      </c>
      <c r="D1" s="13" t="s">
        <v>34</v>
      </c>
    </row>
    <row r="2" spans="1:5" ht="18" customHeight="1" x14ac:dyDescent="0.3">
      <c r="A2" s="3">
        <v>3000</v>
      </c>
      <c r="B2" s="14">
        <v>1.4999999999999999E-2</v>
      </c>
      <c r="D2" s="1" t="str">
        <f>_xlfn.CONCAT(Commissions!C5," ",Commissions!B5,", ",Commissions!D5)</f>
        <v>Bob Lingle, Cameron Park</v>
      </c>
    </row>
    <row r="3" spans="1:5" ht="18" customHeight="1" x14ac:dyDescent="0.3">
      <c r="A3" s="3">
        <v>6000</v>
      </c>
      <c r="B3" s="14">
        <v>1.7500000000000002E-2</v>
      </c>
      <c r="D3" s="1" t="str">
        <f>_xlfn.CONCAT(Commissions!C6," ",Commissions!B6,", ",Commissions!D6)</f>
        <v>Lanita McCartney, Folsom</v>
      </c>
    </row>
    <row r="4" spans="1:5" ht="18" customHeight="1" x14ac:dyDescent="0.3">
      <c r="A4" s="3">
        <v>9000</v>
      </c>
      <c r="B4" s="14">
        <v>1.9E-2</v>
      </c>
      <c r="D4" s="1" t="str">
        <f>_xlfn.CONCAT(Commissions!C7," ",Commissions!B7,", ",Commissions!D7)</f>
        <v>Eleesha Santos, Cameron Park</v>
      </c>
    </row>
    <row r="5" spans="1:5" ht="18" customHeight="1" x14ac:dyDescent="0.3">
      <c r="A5" s="3">
        <v>12000</v>
      </c>
      <c r="B5" s="14">
        <v>2.2499999999999999E-2</v>
      </c>
      <c r="D5" s="1" t="str">
        <f>_xlfn.CONCAT(Commissions!C8," ",Commissions!B8,", ",Commissions!D8)</f>
        <v>Roy Baxter, Granite Bay</v>
      </c>
    </row>
    <row r="6" spans="1:5" ht="18" customHeight="1" x14ac:dyDescent="0.3">
      <c r="A6" s="3">
        <v>15000</v>
      </c>
      <c r="B6" s="14">
        <v>2.5000000000000001E-2</v>
      </c>
      <c r="D6" s="1" t="str">
        <f>_xlfn.CONCAT(Commissions!C9," ",Commissions!B9,", ",Commissions!D9)</f>
        <v>Jennifer Alaro, Folsom</v>
      </c>
    </row>
    <row r="7" spans="1:5" ht="18" customHeight="1" x14ac:dyDescent="0.3">
      <c r="D7" s="1" t="str">
        <f>_xlfn.CONCAT(Commissions!C10," ",Commissions!B10,", ",Commissions!D10)</f>
        <v>Tami Chan, Cameron Park</v>
      </c>
    </row>
    <row r="8" spans="1:5" ht="18" customHeight="1" x14ac:dyDescent="0.3">
      <c r="D8" s="1" t="str">
        <f>_xlfn.CONCAT(Commissions!C11," ",Commissions!B11,", ",Commissions!D11)</f>
        <v>Charlene Althouse, Granite Bay</v>
      </c>
    </row>
    <row r="9" spans="1:5" ht="18" customHeight="1" x14ac:dyDescent="0.3">
      <c r="A9" s="12" t="s">
        <v>41</v>
      </c>
      <c r="D9" s="1" t="str">
        <f>_xlfn.CONCAT(Commissions!C12," ",Commissions!B12,", ",Commissions!D12)</f>
        <v>Juan Taylor, Granite Bay</v>
      </c>
    </row>
    <row r="10" spans="1:5" ht="18" customHeight="1" x14ac:dyDescent="0.3">
      <c r="A10" s="3" t="s">
        <v>35</v>
      </c>
      <c r="D10" s="1" t="str">
        <f>_xlfn.CONCAT(Commissions!C13," ",Commissions!B13,", ",Commissions!D13)</f>
        <v>Wayne Reza, Cameron Park</v>
      </c>
    </row>
    <row r="11" spans="1:5" ht="18" customHeight="1" x14ac:dyDescent="0.3">
      <c r="A11" s="3" t="s">
        <v>39</v>
      </c>
      <c r="D11" s="1" t="str">
        <f>_xlfn.CONCAT(Commissions!C14," ",Commissions!B14,", ",Commissions!D14)</f>
        <v>Cheryl Nevens, Cameron Park</v>
      </c>
    </row>
    <row r="12" spans="1:5" ht="18" customHeight="1" x14ac:dyDescent="0.3">
      <c r="A12" s="3" t="s">
        <v>40</v>
      </c>
    </row>
    <row r="13" spans="1:5" ht="18" customHeight="1" x14ac:dyDescent="0.3">
      <c r="A13" s="3" t="s">
        <v>37</v>
      </c>
      <c r="D13" s="1" t="s">
        <v>49</v>
      </c>
      <c r="E13" s="1" t="s">
        <v>50</v>
      </c>
    </row>
    <row r="14" spans="1:5" ht="18" customHeight="1" x14ac:dyDescent="0.3">
      <c r="A14" s="3" t="s">
        <v>36</v>
      </c>
      <c r="D14" s="1" t="s">
        <v>51</v>
      </c>
      <c r="E14" s="1" t="s">
        <v>52</v>
      </c>
    </row>
    <row r="15" spans="1:5" ht="18" customHeight="1" x14ac:dyDescent="0.3">
      <c r="A15" s="3" t="s">
        <v>38</v>
      </c>
    </row>
    <row r="16" spans="1:5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  <row r="33" ht="18" customHeight="1" x14ac:dyDescent="0.3"/>
  </sheetData>
  <sortState xmlns:xlrd2="http://schemas.microsoft.com/office/spreadsheetml/2017/richdata2" ref="A10:A15">
    <sortCondition ref="A10:A15"/>
  </sortState>
  <printOptions horizontalCentered="1"/>
  <pageMargins left="0.7" right="0.7" top="0.75" bottom="0.75" header="0.3" footer="0.3"/>
  <pageSetup orientation="portrait" r:id="rId1"/>
  <headerFooter>
    <oddFooter xml:space="preserve">&amp;R&amp;F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enna xmlns="http://customxml.org">
  <kers>QtHm8JhIo5xcoasIs0DJ/2NmyKtu5RNmXp8GztW7vCE=</kers>
  <massa>3/7/2025 3:10:18 PM</massa>
  <hamilton>true</hamilton>
</senna>
</file>

<file path=customXml/itemProps1.xml><?xml version="1.0" encoding="utf-8"?>
<ds:datastoreItem xmlns:ds="http://schemas.openxmlformats.org/officeDocument/2006/customXml" ds:itemID="{37959733-8119-4EA3-8B2E-842138BA31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FBCF45-EC7E-499A-80B7-5368FCCB85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0040FE-07CF-4B21-96C8-9DDE7F611F9B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Commissions</vt:lpstr>
      <vt:lpstr>By Policy</vt:lpstr>
      <vt:lpstr>Tables</vt:lpstr>
      <vt:lpstr>Bonus_Rate</vt:lpstr>
      <vt:lpstr>Commission_Level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Regmi, Safal Raj</cp:lastModifiedBy>
  <cp:lastPrinted>2021-03-17T22:56:20Z</cp:lastPrinted>
  <dcterms:created xsi:type="dcterms:W3CDTF">2014-09-09T22:16:39Z</dcterms:created>
  <dcterms:modified xsi:type="dcterms:W3CDTF">2025-03-13T22:20:50Z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