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8" windowWidth="23256" windowHeight="12540"/>
  </bookViews>
  <sheets>
    <sheet name="Sample With Formulae" sheetId="1" r:id="rId1"/>
    <sheet name="Sheet2" sheetId="2" r:id="rId2"/>
  </sheets>
  <calcPr calcId="124519"/>
</workbook>
</file>

<file path=xl/calcChain.xml><?xml version="1.0" encoding="utf-8"?>
<calcChain xmlns="http://schemas.openxmlformats.org/spreadsheetml/2006/main">
  <c r="P9" i="1"/>
  <c r="O9"/>
  <c r="G9"/>
  <c r="H13"/>
  <c r="F13"/>
  <c r="G11"/>
  <c r="G10"/>
  <c r="I10" s="1"/>
  <c r="G13" l="1"/>
  <c r="J9"/>
  <c r="K9"/>
  <c r="I9"/>
  <c r="I11"/>
  <c r="J11" s="1"/>
  <c r="J10"/>
  <c r="K10"/>
  <c r="K11" l="1"/>
  <c r="L11" s="1"/>
  <c r="J13"/>
  <c r="J16"/>
  <c r="I13"/>
  <c r="L10"/>
  <c r="L9"/>
  <c r="I16" l="1"/>
  <c r="K13"/>
  <c r="K16"/>
  <c r="L13"/>
</calcChain>
</file>

<file path=xl/sharedStrings.xml><?xml version="1.0" encoding="utf-8"?>
<sst xmlns="http://schemas.openxmlformats.org/spreadsheetml/2006/main" count="66" uniqueCount="44">
  <si>
    <t>Qty</t>
  </si>
  <si>
    <t>PRODUCTID</t>
  </si>
  <si>
    <t>BARCODE</t>
  </si>
  <si>
    <t>NAME</t>
  </si>
  <si>
    <t>UNIT</t>
  </si>
  <si>
    <t>UNITID</t>
  </si>
  <si>
    <t>RATE1</t>
  </si>
  <si>
    <t>RATE2</t>
  </si>
  <si>
    <t>RATE3</t>
  </si>
  <si>
    <t>SGST</t>
  </si>
  <si>
    <t>CGST</t>
  </si>
  <si>
    <t>INCLUSIVE_TAX</t>
  </si>
  <si>
    <t>BASMATI RICE JOKER</t>
  </si>
  <si>
    <t>BAG</t>
  </si>
  <si>
    <t>KGS</t>
  </si>
  <si>
    <t>KURUA RICE</t>
  </si>
  <si>
    <t>PRODUCTS</t>
  </si>
  <si>
    <t>Slno</t>
  </si>
  <si>
    <t>Code</t>
  </si>
  <si>
    <t>Unit</t>
  </si>
  <si>
    <t>Tax Amount</t>
  </si>
  <si>
    <t>Discount</t>
  </si>
  <si>
    <t>CUSOMER RATE PLAN</t>
  </si>
  <si>
    <t>TAX</t>
  </si>
  <si>
    <t>Discount %</t>
  </si>
  <si>
    <t>Disc Amt</t>
  </si>
  <si>
    <t>Total Amt</t>
  </si>
  <si>
    <t>Grand Total</t>
  </si>
  <si>
    <t>kgs</t>
  </si>
  <si>
    <t>ID":2,"Code":"CRD000002","Name":"JOHN HONAI","Address1":"KOTTAKKAL ","City":"","Telephone":"5555555-0000000","RatePlan":2</t>
  </si>
  <si>
    <t>SALES</t>
  </si>
  <si>
    <t>(G9*H9)/100</t>
  </si>
  <si>
    <t>(G9-I9)*(K3+L3)/100</t>
  </si>
  <si>
    <t>G9-I9</t>
  </si>
  <si>
    <t>Net Amt=F9/((18/100)+1)*E9  (For Tax Inclusive Products)
For TaxExclusive Product( Net Amt=Sales Rate)</t>
  </si>
  <si>
    <t>SlNo</t>
  </si>
  <si>
    <t>Code/Barcode</t>
  </si>
  <si>
    <t>unit</t>
  </si>
  <si>
    <t>Item Name</t>
  </si>
  <si>
    <t>Rate</t>
  </si>
  <si>
    <t>Disc:</t>
  </si>
  <si>
    <t>Tax:</t>
  </si>
  <si>
    <t>Total</t>
  </si>
  <si>
    <t>Price</t>
  </si>
</sst>
</file>

<file path=xl/styles.xml><?xml version="1.0" encoding="utf-8"?>
<styleSheet xmlns="http://schemas.openxmlformats.org/spreadsheetml/2006/main">
  <numFmts count="1">
    <numFmt numFmtId="164" formatCode="0.0000000"/>
  </numFmts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/>
    <xf numFmtId="2" fontId="0" fillId="2" borderId="1" xfId="0" applyNumberFormat="1" applyFill="1" applyBorder="1"/>
    <xf numFmtId="164" fontId="0" fillId="2" borderId="1" xfId="0" applyNumberFormat="1" applyFill="1" applyBorder="1"/>
    <xf numFmtId="2" fontId="2" fillId="2" borderId="1" xfId="0" applyNumberFormat="1" applyFont="1" applyFill="1" applyBorder="1"/>
    <xf numFmtId="0" fontId="0" fillId="3" borderId="2" xfId="0" applyFill="1" applyBorder="1"/>
    <xf numFmtId="0" fontId="0" fillId="3" borderId="3" xfId="0" applyFill="1" applyBorder="1"/>
    <xf numFmtId="0" fontId="1" fillId="3" borderId="3" xfId="0" applyFont="1" applyFill="1" applyBorder="1" applyAlignment="1">
      <alignment horizontal="center"/>
    </xf>
    <xf numFmtId="0" fontId="0" fillId="3" borderId="4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164" fontId="0" fillId="7" borderId="1" xfId="0" applyNumberFormat="1" applyFill="1" applyBorder="1"/>
    <xf numFmtId="164" fontId="0" fillId="4" borderId="1" xfId="0" applyNumberFormat="1" applyFill="1" applyBorder="1"/>
    <xf numFmtId="0" fontId="5" fillId="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 textRotation="90"/>
    </xf>
    <xf numFmtId="0" fontId="3" fillId="3" borderId="7" xfId="0" applyFont="1" applyFill="1" applyBorder="1" applyAlignment="1">
      <alignment horizontal="center" vertical="center" textRotation="90"/>
    </xf>
    <xf numFmtId="0" fontId="1" fillId="3" borderId="3" xfId="0" applyFont="1" applyFill="1" applyBorder="1" applyAlignment="1">
      <alignment horizontal="center"/>
    </xf>
    <xf numFmtId="0" fontId="0" fillId="6" borderId="0" xfId="0" applyFill="1" applyAlignment="1">
      <alignment horizontal="center" wrapText="1"/>
    </xf>
    <xf numFmtId="0" fontId="2" fillId="2" borderId="1" xfId="0" applyFont="1" applyFill="1" applyBorder="1" applyAlignment="1">
      <alignment horizontal="center" vertical="center" textRotation="90"/>
    </xf>
    <xf numFmtId="0" fontId="0" fillId="0" borderId="1" xfId="0" applyBorder="1"/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0</xdr:row>
      <xdr:rowOff>114300</xdr:rowOff>
    </xdr:from>
    <xdr:to>
      <xdr:col>17</xdr:col>
      <xdr:colOff>205740</xdr:colOff>
      <xdr:row>6</xdr:row>
      <xdr:rowOff>60960</xdr:rowOff>
    </xdr:to>
    <xdr:cxnSp macro="">
      <xdr:nvCxnSpPr>
        <xdr:cNvPr id="3" name="Straight Arrow Connector 2"/>
        <xdr:cNvCxnSpPr/>
      </xdr:nvCxnSpPr>
      <xdr:spPr>
        <a:xfrm rot="10800000">
          <a:off x="7498080" y="114300"/>
          <a:ext cx="6827520" cy="1043940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304800</xdr:colOff>
      <xdr:row>16</xdr:row>
      <xdr:rowOff>129540</xdr:rowOff>
    </xdr:from>
    <xdr:to>
      <xdr:col>21</xdr:col>
      <xdr:colOff>114300</xdr:colOff>
      <xdr:row>23</xdr:row>
      <xdr:rowOff>60960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371320" y="3352800"/>
          <a:ext cx="3108960" cy="12115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15</xdr:col>
      <xdr:colOff>7620</xdr:colOff>
      <xdr:row>20</xdr:row>
      <xdr:rowOff>15240</xdr:rowOff>
    </xdr:from>
    <xdr:to>
      <xdr:col>16</xdr:col>
      <xdr:colOff>327660</xdr:colOff>
      <xdr:row>20</xdr:row>
      <xdr:rowOff>60960</xdr:rowOff>
    </xdr:to>
    <xdr:sp macro="" textlink="">
      <xdr:nvSpPr>
        <xdr:cNvPr id="10" name="Rectangle 9"/>
        <xdr:cNvSpPr/>
      </xdr:nvSpPr>
      <xdr:spPr>
        <a:xfrm>
          <a:off x="13464540" y="3970020"/>
          <a:ext cx="92964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S27"/>
  <sheetViews>
    <sheetView tabSelected="1" topLeftCell="D1" workbookViewId="0">
      <selection activeCell="P24" sqref="P24"/>
    </sheetView>
  </sheetViews>
  <sheetFormatPr defaultRowHeight="14.4"/>
  <cols>
    <col min="1" max="1" width="5.44140625" customWidth="1"/>
    <col min="2" max="2" width="10.88671875" bestFit="1" customWidth="1"/>
    <col min="3" max="3" width="12.88671875" customWidth="1"/>
    <col min="4" max="4" width="13.109375" customWidth="1"/>
    <col min="5" max="5" width="21.109375" bestFit="1" customWidth="1"/>
    <col min="6" max="6" width="19" customWidth="1"/>
    <col min="7" max="7" width="11.44140625" customWidth="1"/>
    <col min="8" max="8" width="9.88671875" customWidth="1"/>
    <col min="9" max="9" width="13.6640625" bestFit="1" customWidth="1"/>
    <col min="10" max="10" width="13.6640625" customWidth="1"/>
    <col min="11" max="11" width="11.88671875" customWidth="1"/>
    <col min="12" max="12" width="13.33203125" customWidth="1"/>
    <col min="13" max="13" width="18.44140625" bestFit="1" customWidth="1"/>
    <col min="15" max="15" width="12.5546875" bestFit="1" customWidth="1"/>
    <col min="17" max="17" width="12.5546875" bestFit="1" customWidth="1"/>
  </cols>
  <sheetData>
    <row r="1" spans="1:19">
      <c r="A1" s="5"/>
      <c r="B1" s="6"/>
      <c r="C1" s="6"/>
      <c r="D1" s="6"/>
      <c r="E1" s="6"/>
      <c r="F1" s="6"/>
      <c r="G1" s="28" t="s">
        <v>22</v>
      </c>
      <c r="H1" s="28"/>
      <c r="I1" s="28"/>
      <c r="J1" s="7"/>
      <c r="K1" s="6"/>
      <c r="L1" s="6"/>
      <c r="M1" s="6"/>
      <c r="N1" s="8"/>
      <c r="O1" s="29" t="s">
        <v>29</v>
      </c>
      <c r="P1" s="29"/>
      <c r="Q1" s="29"/>
      <c r="R1" s="29"/>
      <c r="S1" s="29"/>
    </row>
    <row r="2" spans="1:19">
      <c r="A2" s="26" t="s">
        <v>16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5" t="s">
        <v>7</v>
      </c>
      <c r="I2" s="9" t="s">
        <v>8</v>
      </c>
      <c r="J2" s="9"/>
      <c r="K2" s="9" t="s">
        <v>9</v>
      </c>
      <c r="L2" s="9" t="s">
        <v>10</v>
      </c>
      <c r="M2" s="9" t="s">
        <v>11</v>
      </c>
      <c r="N2" s="10"/>
      <c r="O2" s="29"/>
      <c r="P2" s="29"/>
      <c r="Q2" s="29"/>
      <c r="R2" s="29"/>
      <c r="S2" s="29"/>
    </row>
    <row r="3" spans="1:19">
      <c r="A3" s="26"/>
      <c r="B3" s="9">
        <v>1</v>
      </c>
      <c r="C3" s="9">
        <v>1001</v>
      </c>
      <c r="D3" s="9" t="s">
        <v>12</v>
      </c>
      <c r="E3" s="9" t="s">
        <v>13</v>
      </c>
      <c r="F3" s="9">
        <v>9</v>
      </c>
      <c r="G3" s="9">
        <v>7700</v>
      </c>
      <c r="H3" s="15">
        <v>6000</v>
      </c>
      <c r="I3" s="9">
        <v>6000</v>
      </c>
      <c r="J3" s="9"/>
      <c r="K3" s="9">
        <v>9</v>
      </c>
      <c r="L3" s="9">
        <v>9</v>
      </c>
      <c r="M3" s="9" t="b">
        <v>1</v>
      </c>
      <c r="N3" s="10"/>
      <c r="O3" s="29"/>
      <c r="P3" s="29"/>
      <c r="Q3" s="29"/>
      <c r="R3" s="29"/>
      <c r="S3" s="29"/>
    </row>
    <row r="4" spans="1:19">
      <c r="A4" s="26"/>
      <c r="B4" s="9">
        <v>1</v>
      </c>
      <c r="C4" s="9">
        <v>1002</v>
      </c>
      <c r="D4" s="9" t="s">
        <v>12</v>
      </c>
      <c r="E4" s="9" t="s">
        <v>14</v>
      </c>
      <c r="F4" s="9">
        <v>5</v>
      </c>
      <c r="G4" s="9">
        <v>77</v>
      </c>
      <c r="H4" s="15">
        <v>60</v>
      </c>
      <c r="I4" s="9">
        <v>60</v>
      </c>
      <c r="J4" s="9"/>
      <c r="K4" s="9">
        <v>9</v>
      </c>
      <c r="L4" s="9">
        <v>9</v>
      </c>
      <c r="M4" s="9" t="b">
        <v>1</v>
      </c>
      <c r="N4" s="10"/>
      <c r="O4" s="29"/>
      <c r="P4" s="29"/>
      <c r="Q4" s="29"/>
      <c r="R4" s="29"/>
      <c r="S4" s="29"/>
    </row>
    <row r="5" spans="1:19">
      <c r="A5" s="26"/>
      <c r="B5" s="9">
        <v>2</v>
      </c>
      <c r="C5" s="9">
        <v>1003</v>
      </c>
      <c r="D5" s="9" t="s">
        <v>15</v>
      </c>
      <c r="E5" s="9" t="s">
        <v>13</v>
      </c>
      <c r="F5" s="9">
        <v>9</v>
      </c>
      <c r="G5" s="9">
        <v>1500</v>
      </c>
      <c r="H5" s="15">
        <v>1150</v>
      </c>
      <c r="I5" s="9">
        <v>1150</v>
      </c>
      <c r="J5" s="9"/>
      <c r="K5" s="9">
        <v>9</v>
      </c>
      <c r="L5" s="9">
        <v>9</v>
      </c>
      <c r="M5" s="9" t="b">
        <v>0</v>
      </c>
      <c r="N5" s="10"/>
      <c r="O5" s="29"/>
      <c r="P5" s="29"/>
      <c r="Q5" s="29"/>
      <c r="R5" s="29"/>
      <c r="S5" s="29"/>
    </row>
    <row r="6" spans="1:19">
      <c r="A6" s="26"/>
      <c r="B6" s="9">
        <v>2</v>
      </c>
      <c r="C6" s="9">
        <v>1004</v>
      </c>
      <c r="D6" s="9" t="s">
        <v>15</v>
      </c>
      <c r="E6" s="9" t="s">
        <v>14</v>
      </c>
      <c r="F6" s="9">
        <v>5</v>
      </c>
      <c r="G6" s="9">
        <v>50</v>
      </c>
      <c r="H6" s="15">
        <v>39</v>
      </c>
      <c r="I6" s="9">
        <v>39</v>
      </c>
      <c r="J6" s="9"/>
      <c r="K6" s="9">
        <v>9</v>
      </c>
      <c r="L6" s="9">
        <v>9</v>
      </c>
      <c r="M6" s="9" t="b">
        <v>0</v>
      </c>
      <c r="N6" s="10"/>
      <c r="O6" s="29"/>
      <c r="P6" s="29"/>
      <c r="Q6" s="29"/>
      <c r="R6" s="29"/>
      <c r="S6" s="29"/>
    </row>
    <row r="7" spans="1:19">
      <c r="A7" s="27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/>
      <c r="O7" s="29"/>
      <c r="P7" s="29"/>
      <c r="Q7" s="29"/>
      <c r="R7" s="29"/>
      <c r="S7" s="29"/>
    </row>
    <row r="8" spans="1:19">
      <c r="A8" s="30" t="s">
        <v>30</v>
      </c>
      <c r="B8" s="1" t="s">
        <v>17</v>
      </c>
      <c r="C8" s="1" t="s">
        <v>18</v>
      </c>
      <c r="D8" s="1" t="s">
        <v>19</v>
      </c>
      <c r="E8" s="1" t="s">
        <v>0</v>
      </c>
      <c r="F8" s="1" t="s">
        <v>43</v>
      </c>
      <c r="G8" s="14" t="s">
        <v>39</v>
      </c>
      <c r="H8" s="1" t="s">
        <v>24</v>
      </c>
      <c r="I8" s="16" t="s">
        <v>25</v>
      </c>
      <c r="J8" s="13" t="s">
        <v>26</v>
      </c>
      <c r="K8" s="17" t="s">
        <v>23</v>
      </c>
      <c r="L8" s="1" t="s">
        <v>27</v>
      </c>
      <c r="M8" s="1"/>
      <c r="N8" s="1"/>
    </row>
    <row r="9" spans="1:19">
      <c r="A9" s="30"/>
      <c r="B9" s="1">
        <v>1</v>
      </c>
      <c r="C9" s="1">
        <v>1001</v>
      </c>
      <c r="D9" s="1" t="s">
        <v>13</v>
      </c>
      <c r="E9" s="1">
        <v>1</v>
      </c>
      <c r="F9" s="2">
        <v>6000</v>
      </c>
      <c r="G9" s="14">
        <f>F9/((18/100)+1)*E9</f>
        <v>5084.7457627118647</v>
      </c>
      <c r="H9" s="1">
        <v>5</v>
      </c>
      <c r="I9" s="18">
        <f>(G9*H9)/100</f>
        <v>254.23728813559322</v>
      </c>
      <c r="J9" s="19">
        <f>G9-I9</f>
        <v>4830.5084745762715</v>
      </c>
      <c r="K9" s="17">
        <f>(G9-I9)*(K3+L3)/100</f>
        <v>869.49152542372894</v>
      </c>
      <c r="L9" s="3">
        <f>J9+K9</f>
        <v>5700</v>
      </c>
      <c r="M9" s="1"/>
      <c r="N9" s="1"/>
      <c r="O9">
        <f>6000*5%</f>
        <v>300</v>
      </c>
      <c r="P9">
        <f>5700*18%</f>
        <v>1026</v>
      </c>
    </row>
    <row r="10" spans="1:19">
      <c r="A10" s="30"/>
      <c r="B10" s="1">
        <v>2</v>
      </c>
      <c r="C10" s="1">
        <v>1003</v>
      </c>
      <c r="D10" s="1" t="s">
        <v>13</v>
      </c>
      <c r="E10" s="1">
        <v>1</v>
      </c>
      <c r="F10" s="2">
        <v>1150</v>
      </c>
      <c r="G10" s="14">
        <f>F10*E10</f>
        <v>1150</v>
      </c>
      <c r="H10" s="1">
        <v>5</v>
      </c>
      <c r="I10" s="18">
        <f>(G10*H10)/100</f>
        <v>57.5</v>
      </c>
      <c r="J10" s="19">
        <f>G10-I10</f>
        <v>1092.5</v>
      </c>
      <c r="K10" s="17">
        <f>(G10-I10)*(K5+L5)/100</f>
        <v>196.65</v>
      </c>
      <c r="L10" s="3">
        <f>J10+K10</f>
        <v>1289.1500000000001</v>
      </c>
      <c r="M10" s="1"/>
      <c r="N10" s="1"/>
    </row>
    <row r="11" spans="1:19">
      <c r="A11" s="30"/>
      <c r="B11" s="1">
        <v>3</v>
      </c>
      <c r="C11" s="1">
        <v>1004</v>
      </c>
      <c r="D11" s="1" t="s">
        <v>28</v>
      </c>
      <c r="E11" s="1">
        <v>1</v>
      </c>
      <c r="F11" s="1">
        <v>39</v>
      </c>
      <c r="G11" s="14">
        <f>F11*E11</f>
        <v>39</v>
      </c>
      <c r="H11" s="1">
        <v>5</v>
      </c>
      <c r="I11" s="18">
        <f>(G11*H11)/100</f>
        <v>1.95</v>
      </c>
      <c r="J11" s="19">
        <f>G11-I11</f>
        <v>37.049999999999997</v>
      </c>
      <c r="K11" s="17">
        <f>(G11-I11)*(K6+L6)/100</f>
        <v>6.6689999999999996</v>
      </c>
      <c r="L11" s="3">
        <f>J11+K11</f>
        <v>43.718999999999994</v>
      </c>
      <c r="M11" s="1"/>
      <c r="N11" s="1"/>
    </row>
    <row r="12" spans="1:19">
      <c r="A12" s="3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9">
      <c r="A13" s="30"/>
      <c r="B13" s="1"/>
      <c r="C13" s="1"/>
      <c r="D13" s="1"/>
      <c r="E13" s="1"/>
      <c r="F13" s="4">
        <f t="shared" ref="F13:L13" si="0">SUM(F9:F11)</f>
        <v>7189</v>
      </c>
      <c r="G13" s="4">
        <f t="shared" si="0"/>
        <v>6273.7457627118647</v>
      </c>
      <c r="H13" s="4">
        <f t="shared" si="0"/>
        <v>15</v>
      </c>
      <c r="I13" s="4">
        <f t="shared" si="0"/>
        <v>313.68728813559318</v>
      </c>
      <c r="J13" s="4">
        <f t="shared" si="0"/>
        <v>5960.0584745762717</v>
      </c>
      <c r="K13" s="4">
        <f t="shared" si="0"/>
        <v>1072.8105254237291</v>
      </c>
      <c r="L13" s="4">
        <f t="shared" si="0"/>
        <v>7032.8689999999997</v>
      </c>
      <c r="M13" s="1"/>
      <c r="N13" s="1"/>
    </row>
    <row r="14" spans="1:19">
      <c r="A14" s="3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9">
      <c r="A15" s="1"/>
      <c r="B15" s="1"/>
      <c r="C15" s="1"/>
      <c r="D15" s="1"/>
      <c r="E15" s="1"/>
      <c r="F15" s="1"/>
      <c r="G15" s="1"/>
      <c r="H15" s="1"/>
      <c r="I15" s="1" t="s">
        <v>20</v>
      </c>
      <c r="J15" s="1" t="s">
        <v>21</v>
      </c>
      <c r="K15" s="1" t="s">
        <v>26</v>
      </c>
      <c r="L15" s="1"/>
      <c r="M15" s="1"/>
      <c r="N15" s="1"/>
    </row>
    <row r="16" spans="1:19" ht="37.799999999999997" customHeight="1">
      <c r="I16" s="4">
        <f>SUM(K9:K12)</f>
        <v>1072.8105254237291</v>
      </c>
      <c r="J16" s="4">
        <f>SUM(I9:I12)</f>
        <v>313.68728813559318</v>
      </c>
      <c r="K16" s="4">
        <f>SUM(L9:L12)</f>
        <v>7032.8689999999997</v>
      </c>
    </row>
    <row r="17" spans="4:17">
      <c r="L17" s="32" t="s">
        <v>35</v>
      </c>
      <c r="M17" s="33">
        <v>1</v>
      </c>
      <c r="N17" s="33"/>
      <c r="O17" s="32"/>
    </row>
    <row r="18" spans="4:17">
      <c r="D18" s="20" t="s">
        <v>34</v>
      </c>
      <c r="E18" s="21"/>
      <c r="F18" s="21"/>
      <c r="G18" s="22" t="s">
        <v>31</v>
      </c>
      <c r="H18" s="22"/>
      <c r="I18" s="22"/>
      <c r="J18" s="22"/>
      <c r="L18" s="31" t="s">
        <v>36</v>
      </c>
      <c r="M18" s="31">
        <v>1001</v>
      </c>
      <c r="N18" s="31" t="s">
        <v>37</v>
      </c>
      <c r="O18" s="31" t="s">
        <v>13</v>
      </c>
    </row>
    <row r="19" spans="4:17">
      <c r="D19" s="21"/>
      <c r="E19" s="21"/>
      <c r="F19" s="21"/>
      <c r="G19" s="22"/>
      <c r="H19" s="22"/>
      <c r="I19" s="22"/>
      <c r="J19" s="22"/>
      <c r="L19" s="31" t="s">
        <v>38</v>
      </c>
      <c r="M19" t="s">
        <v>12</v>
      </c>
      <c r="N19" s="31" t="s">
        <v>0</v>
      </c>
      <c r="O19" s="31">
        <v>1</v>
      </c>
    </row>
    <row r="20" spans="4:17">
      <c r="D20" s="21"/>
      <c r="E20" s="21"/>
      <c r="F20" s="21"/>
      <c r="G20" s="22"/>
      <c r="H20" s="22"/>
      <c r="I20" s="22"/>
      <c r="J20" s="22"/>
      <c r="L20" s="31" t="s">
        <v>39</v>
      </c>
      <c r="M20" s="14">
        <v>5084.75</v>
      </c>
      <c r="N20" s="31" t="s">
        <v>40</v>
      </c>
      <c r="O20" s="18">
        <v>254.24</v>
      </c>
    </row>
    <row r="21" spans="4:17">
      <c r="D21" s="21"/>
      <c r="E21" s="21"/>
      <c r="F21" s="21"/>
      <c r="G21" s="22"/>
      <c r="H21" s="22"/>
      <c r="I21" s="22"/>
      <c r="J21" s="22"/>
      <c r="L21" s="31" t="s">
        <v>41</v>
      </c>
      <c r="M21" s="17">
        <v>869.49</v>
      </c>
      <c r="N21" s="31" t="s">
        <v>42</v>
      </c>
      <c r="O21" s="3">
        <v>5700</v>
      </c>
    </row>
    <row r="22" spans="4:17">
      <c r="L22" s="32" t="s">
        <v>35</v>
      </c>
      <c r="M22" s="33">
        <v>2</v>
      </c>
      <c r="N22" s="33"/>
      <c r="O22" s="32"/>
    </row>
    <row r="23" spans="4:17">
      <c r="D23" s="23" t="s">
        <v>32</v>
      </c>
      <c r="E23" s="24"/>
      <c r="F23" s="24"/>
      <c r="G23" s="25" t="s">
        <v>33</v>
      </c>
      <c r="H23" s="25"/>
      <c r="I23" s="25"/>
      <c r="J23" s="25"/>
      <c r="L23" s="31" t="s">
        <v>36</v>
      </c>
      <c r="M23">
        <v>1003</v>
      </c>
      <c r="N23" s="31" t="s">
        <v>37</v>
      </c>
      <c r="O23" s="31" t="s">
        <v>13</v>
      </c>
    </row>
    <row r="24" spans="4:17">
      <c r="D24" s="24"/>
      <c r="E24" s="24"/>
      <c r="F24" s="24"/>
      <c r="G24" s="25"/>
      <c r="H24" s="25"/>
      <c r="I24" s="25"/>
      <c r="J24" s="25"/>
      <c r="L24" s="31" t="s">
        <v>38</v>
      </c>
      <c r="M24" t="s">
        <v>15</v>
      </c>
      <c r="N24" s="31" t="s">
        <v>0</v>
      </c>
      <c r="O24" s="31">
        <v>1</v>
      </c>
    </row>
    <row r="25" spans="4:17">
      <c r="L25" s="31" t="s">
        <v>39</v>
      </c>
      <c r="M25" s="14">
        <v>1150</v>
      </c>
      <c r="N25" s="31" t="s">
        <v>40</v>
      </c>
      <c r="O25" s="18">
        <v>57.5</v>
      </c>
    </row>
    <row r="26" spans="4:17">
      <c r="L26" s="31" t="s">
        <v>41</v>
      </c>
      <c r="M26" s="17">
        <v>196.65</v>
      </c>
      <c r="N26" s="31" t="s">
        <v>42</v>
      </c>
      <c r="O26" s="3">
        <v>1289.1500000000001</v>
      </c>
    </row>
    <row r="27" spans="4:17">
      <c r="F27">
        <v>5084.7457627118647</v>
      </c>
      <c r="G27">
        <v>5</v>
      </c>
      <c r="H27">
        <v>254.23728813559322</v>
      </c>
      <c r="I27">
        <v>4830.5084745762715</v>
      </c>
      <c r="J27">
        <v>869.49152542372894</v>
      </c>
      <c r="Q27" s="34"/>
    </row>
  </sheetData>
  <mergeCells count="10">
    <mergeCell ref="G1:I1"/>
    <mergeCell ref="O1:S7"/>
    <mergeCell ref="A8:A14"/>
    <mergeCell ref="M17:N17"/>
    <mergeCell ref="M22:N22"/>
    <mergeCell ref="D18:F21"/>
    <mergeCell ref="G18:J21"/>
    <mergeCell ref="D23:F24"/>
    <mergeCell ref="G23:J24"/>
    <mergeCell ref="A2:A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With Formulae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SAFEER</dc:creator>
  <cp:lastModifiedBy>Microsoft</cp:lastModifiedBy>
  <dcterms:created xsi:type="dcterms:W3CDTF">2018-08-02T11:17:38Z</dcterms:created>
  <dcterms:modified xsi:type="dcterms:W3CDTF">2018-08-04T14:46:04Z</dcterms:modified>
</cp:coreProperties>
</file>