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form\"/>
    </mc:Choice>
  </mc:AlternateContent>
  <xr:revisionPtr revIDLastSave="0" documentId="13_ncr:1_{A97F47A5-3D11-41C0-B61B-4CE47472D7E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svDestinations" sheetId="1" r:id="rId1"/>
    <sheet name="csv_target_map" sheetId="2" r:id="rId2"/>
    <sheet name="csv_source_map" sheetId="3" r:id="rId3"/>
  </sheets>
  <definedNames>
    <definedName name="csv_source_table">csv_source_map!$A$1:$E$100</definedName>
    <definedName name="form_path_table">csv_source_map!$B$1:$G$100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A20" i="1"/>
  <c r="G8" i="3"/>
  <c r="E8" i="3"/>
  <c r="D8" i="3"/>
  <c r="C8" i="3"/>
  <c r="B5" i="1" l="1"/>
  <c r="B6" i="1"/>
  <c r="E6" i="1" s="1"/>
  <c r="B7" i="1"/>
  <c r="B8" i="1"/>
  <c r="B9" i="1"/>
  <c r="B10" i="1"/>
  <c r="E10" i="1" s="1"/>
  <c r="B11" i="1"/>
  <c r="B12" i="1"/>
  <c r="B13" i="1"/>
  <c r="E13" i="1" s="1"/>
  <c r="B14" i="1"/>
  <c r="B15" i="1"/>
  <c r="B16" i="1"/>
  <c r="E16" i="1" s="1"/>
  <c r="B17" i="1"/>
  <c r="B18" i="1"/>
  <c r="B19" i="1"/>
  <c r="B21" i="1"/>
  <c r="B22" i="1"/>
  <c r="B23" i="1"/>
  <c r="B24" i="1"/>
  <c r="B25" i="1"/>
  <c r="B26" i="1"/>
  <c r="B27" i="1"/>
  <c r="E27" i="1" s="1"/>
  <c r="B28" i="1"/>
  <c r="B29" i="1"/>
  <c r="B30" i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C3" i="3"/>
  <c r="C4" i="3"/>
  <c r="C5" i="3"/>
  <c r="C6" i="3"/>
  <c r="C7" i="3"/>
  <c r="C9" i="3"/>
  <c r="C10" i="3"/>
  <c r="C11" i="3"/>
  <c r="C12" i="3"/>
  <c r="C13" i="3"/>
  <c r="C14" i="3"/>
  <c r="C15" i="3"/>
  <c r="C16" i="3"/>
  <c r="C17" i="3"/>
  <c r="C18" i="3"/>
  <c r="C2" i="3"/>
  <c r="D20" i="1" s="1"/>
  <c r="D3" i="3"/>
  <c r="D4" i="3"/>
  <c r="D5" i="3"/>
  <c r="D6" i="3"/>
  <c r="D7" i="3"/>
  <c r="D9" i="3"/>
  <c r="D10" i="3"/>
  <c r="D11" i="3"/>
  <c r="D12" i="3"/>
  <c r="D13" i="3"/>
  <c r="D14" i="3"/>
  <c r="D15" i="3"/>
  <c r="D16" i="3"/>
  <c r="D17" i="3"/>
  <c r="D18" i="3"/>
  <c r="E3" i="3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D2" i="3"/>
  <c r="E2" i="3"/>
  <c r="E20" i="1" s="1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2" i="3"/>
  <c r="C20" i="1" s="1"/>
  <c r="H8" i="3" l="1"/>
  <c r="E30" i="1"/>
  <c r="E22" i="1"/>
  <c r="E28" i="1"/>
  <c r="E12" i="1"/>
  <c r="E26" i="1"/>
  <c r="E25" i="1"/>
  <c r="E17" i="1"/>
  <c r="E9" i="1"/>
  <c r="E24" i="1"/>
  <c r="E8" i="1"/>
  <c r="E23" i="1"/>
  <c r="E7" i="1"/>
  <c r="E14" i="1"/>
  <c r="E29" i="1"/>
  <c r="E21" i="1"/>
  <c r="E5" i="1"/>
  <c r="E19" i="1"/>
  <c r="E18" i="1"/>
  <c r="E11" i="1"/>
  <c r="E15" i="1"/>
  <c r="C13" i="1"/>
  <c r="D13" i="1"/>
  <c r="D12" i="1"/>
  <c r="C12" i="1"/>
  <c r="C43" i="1"/>
  <c r="D43" i="1"/>
  <c r="C11" i="1"/>
  <c r="D11" i="1"/>
  <c r="D42" i="1"/>
  <c r="C42" i="1"/>
  <c r="D34" i="1"/>
  <c r="C34" i="1"/>
  <c r="D26" i="1"/>
  <c r="C26" i="1"/>
  <c r="D18" i="1"/>
  <c r="C18" i="1"/>
  <c r="D10" i="1"/>
  <c r="C10" i="1"/>
  <c r="C37" i="1"/>
  <c r="D37" i="1"/>
  <c r="D36" i="1"/>
  <c r="C36" i="1"/>
  <c r="D19" i="1"/>
  <c r="C19" i="1"/>
  <c r="D41" i="1"/>
  <c r="C41" i="1"/>
  <c r="D33" i="1"/>
  <c r="C33" i="1"/>
  <c r="D25" i="1"/>
  <c r="C25" i="1"/>
  <c r="D17" i="1"/>
  <c r="C17" i="1"/>
  <c r="D9" i="1"/>
  <c r="C9" i="1"/>
  <c r="D40" i="1"/>
  <c r="C40" i="1"/>
  <c r="D32" i="1"/>
  <c r="C32" i="1"/>
  <c r="D24" i="1"/>
  <c r="C24" i="1"/>
  <c r="D16" i="1"/>
  <c r="C16" i="1"/>
  <c r="D8" i="1"/>
  <c r="C8" i="1"/>
  <c r="D29" i="1"/>
  <c r="C29" i="1"/>
  <c r="C44" i="1"/>
  <c r="D44" i="1"/>
  <c r="C28" i="1"/>
  <c r="D28" i="1"/>
  <c r="D35" i="1"/>
  <c r="C35" i="1"/>
  <c r="D39" i="1"/>
  <c r="C39" i="1"/>
  <c r="D31" i="1"/>
  <c r="C31" i="1"/>
  <c r="D23" i="1"/>
  <c r="C23" i="1"/>
  <c r="D15" i="1"/>
  <c r="C15" i="1"/>
  <c r="D7" i="1"/>
  <c r="C7" i="1"/>
  <c r="D21" i="1"/>
  <c r="C21" i="1"/>
  <c r="C27" i="1"/>
  <c r="D27" i="1"/>
  <c r="C38" i="1"/>
  <c r="D38" i="1"/>
  <c r="C30" i="1"/>
  <c r="D30" i="1"/>
  <c r="C22" i="1"/>
  <c r="D22" i="1"/>
  <c r="C14" i="1"/>
  <c r="D14" i="1"/>
  <c r="D6" i="1"/>
  <c r="C6" i="1"/>
  <c r="D5" i="1"/>
  <c r="C5" i="1"/>
  <c r="H14" i="3"/>
  <c r="H15" i="3"/>
  <c r="H16" i="3"/>
  <c r="H17" i="3"/>
  <c r="H18" i="3"/>
  <c r="B4" i="1"/>
  <c r="E4" i="1" s="1"/>
  <c r="H7" i="3"/>
  <c r="H13" i="3"/>
  <c r="A4" i="1"/>
  <c r="H2" i="3" s="1"/>
  <c r="C4" i="1" l="1"/>
  <c r="D4" i="1"/>
  <c r="H12" i="3"/>
  <c r="H10" i="3"/>
  <c r="H3" i="3"/>
  <c r="H6" i="3"/>
  <c r="H5" i="3"/>
  <c r="H4" i="3"/>
  <c r="H11" i="3"/>
  <c r="H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where the csv files are read out from and then copied and then removed.</t>
        </r>
      </text>
    </comment>
  </commentList>
</comments>
</file>

<file path=xl/sharedStrings.xml><?xml version="1.0" encoding="utf-8"?>
<sst xmlns="http://schemas.openxmlformats.org/spreadsheetml/2006/main" count="153" uniqueCount="72">
  <si>
    <t>CSV_name</t>
  </si>
  <si>
    <t>Form</t>
  </si>
  <si>
    <t>form_id</t>
  </si>
  <si>
    <t>form_path</t>
  </si>
  <si>
    <t>form_media_path</t>
  </si>
  <si>
    <t>businesses.csv</t>
  </si>
  <si>
    <t>contacts_2</t>
  </si>
  <si>
    <t>C:\ODK\ODK Briefcase Storage\forms\contacts\</t>
  </si>
  <si>
    <t>C:\ODK\ODK Briefcase Storage\forms\contacts\contacts-media</t>
  </si>
  <si>
    <t>products_2</t>
  </si>
  <si>
    <t>C:\ODK\ODK Briefcase Storage\forms\products\</t>
  </si>
  <si>
    <t>C:\ODK\ODK Briefcase Storage\forms\products\products-media</t>
  </si>
  <si>
    <t>person.csv</t>
  </si>
  <si>
    <t>farm.csv</t>
  </si>
  <si>
    <t>role.csv</t>
  </si>
  <si>
    <t>contact.csv</t>
  </si>
  <si>
    <t>location.csv</t>
  </si>
  <si>
    <t>product.csv</t>
  </si>
  <si>
    <t>rate.csv</t>
  </si>
  <si>
    <t>supplier.csv</t>
  </si>
  <si>
    <t>csv_name</t>
  </si>
  <si>
    <r>
      <rPr>
        <sz val="11"/>
        <color theme="0"/>
        <rFont val="Calibri"/>
        <family val="2"/>
        <scheme val="minor"/>
      </rPr>
      <t>source_</t>
    </r>
    <r>
      <rPr>
        <sz val="11"/>
        <color rgb="FFC00000"/>
        <rFont val="Calibri"/>
        <family val="2"/>
        <scheme val="minor"/>
      </rPr>
      <t>form_name</t>
    </r>
  </si>
  <si>
    <t>form_push_path</t>
  </si>
  <si>
    <t>copy_source_path</t>
  </si>
  <si>
    <t>c:\ODK\sync</t>
  </si>
  <si>
    <t>contacts.xml</t>
  </si>
  <si>
    <t>products.xml</t>
  </si>
  <si>
    <t>FORM</t>
  </si>
  <si>
    <t>CONTACTS</t>
  </si>
  <si>
    <t>PRODUCTS</t>
  </si>
  <si>
    <t>booked.csv</t>
  </si>
  <si>
    <t>ready.csv</t>
  </si>
  <si>
    <t>delivery.csv</t>
  </si>
  <si>
    <t>confirmed.csv</t>
  </si>
  <si>
    <t>adjusted.csv</t>
  </si>
  <si>
    <t>paid.csv</t>
  </si>
  <si>
    <t>ORDER</t>
  </si>
  <si>
    <t>order.xml</t>
  </si>
  <si>
    <t>C:\ODK\ODK Briefcase Storage\forms\order\order-media</t>
  </si>
  <si>
    <t>last_copy_run_success</t>
  </si>
  <si>
    <t>last_push_run_success</t>
  </si>
  <si>
    <t>EXPENSES</t>
  </si>
  <si>
    <t>expenses.csv</t>
  </si>
  <si>
    <t>expenses.xml</t>
  </si>
  <si>
    <t>C:\ODK\ODK Briefcase Storage\forms\expenses\expenses-media</t>
  </si>
  <si>
    <t>C:\ODK\ODK Briefcase Storage\forms\order\</t>
  </si>
  <si>
    <t>C:\ODK\ODK Briefcase Storage\forms\expenses\</t>
  </si>
  <si>
    <t>distributed forms</t>
  </si>
  <si>
    <t>push_required</t>
  </si>
  <si>
    <t>copy_script</t>
  </si>
  <si>
    <t>push_script</t>
  </si>
  <si>
    <t>YES</t>
  </si>
  <si>
    <t>push_start</t>
  </si>
  <si>
    <t>push_end</t>
  </si>
  <si>
    <t>copy_start</t>
  </si>
  <si>
    <t>copy_end</t>
  </si>
  <si>
    <t>NA</t>
  </si>
  <si>
    <t>copyStatus</t>
  </si>
  <si>
    <t>pushStatus</t>
  </si>
  <si>
    <t>account.xml</t>
  </si>
  <si>
    <t>Form List</t>
  </si>
  <si>
    <t>accounts.xml</t>
  </si>
  <si>
    <t>Name</t>
  </si>
  <si>
    <t>market_research.xml</t>
  </si>
  <si>
    <t>latest_form_id</t>
  </si>
  <si>
    <t>contacts</t>
  </si>
  <si>
    <t>products and materials</t>
  </si>
  <si>
    <t>form_push path</t>
  </si>
  <si>
    <t>sync_source_path</t>
  </si>
  <si>
    <r>
      <t>distribution_</t>
    </r>
    <r>
      <rPr>
        <sz val="11"/>
        <color theme="0"/>
        <rFont val="Calibri"/>
        <family val="2"/>
        <scheme val="minor"/>
      </rPr>
      <t>target_</t>
    </r>
    <r>
      <rPr>
        <sz val="11"/>
        <color theme="1"/>
        <rFont val="Calibri"/>
        <family val="2"/>
        <scheme val="minor"/>
      </rPr>
      <t>form_name</t>
    </r>
  </si>
  <si>
    <t>repeat CSV for each form that requires the CSV to work.</t>
  </si>
  <si>
    <t>phone.csv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</si>
</sst>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0" xfId="0" applyFill="1"/>
    <xf numFmtId="0" fontId="17" fillId="33" borderId="0" xfId="0" applyFont="1" applyFill="1"/>
    <xf numFmtId="0" fontId="18" fillId="33" borderId="12" xfId="0" applyFont="1" applyFill="1" applyBorder="1"/>
    <xf numFmtId="0" fontId="0" fillId="34" borderId="14" xfId="0" applyFill="1" applyBorder="1"/>
    <xf numFmtId="0" fontId="0" fillId="34" borderId="13" xfId="0" applyFill="1" applyBorder="1"/>
    <xf numFmtId="0" fontId="22" fillId="0" borderId="10" xfId="0" applyFont="1" applyBorder="1"/>
    <xf numFmtId="0" fontId="22" fillId="0" borderId="0" xfId="0" applyFont="1" applyBorder="1" applyAlignment="1">
      <alignment horizontal="right"/>
    </xf>
    <xf numFmtId="0" fontId="22" fillId="0" borderId="11" xfId="0" applyFont="1" applyBorder="1" applyAlignment="1">
      <alignment horizontal="left"/>
    </xf>
    <xf numFmtId="0" fontId="22" fillId="0" borderId="10" xfId="0" applyFont="1" applyFill="1" applyBorder="1"/>
    <xf numFmtId="0" fontId="22" fillId="0" borderId="10" xfId="0" applyFont="1" applyBorder="1" applyAlignment="1">
      <alignment horizontal="left"/>
    </xf>
    <xf numFmtId="0" fontId="24" fillId="0" borderId="10" xfId="0" applyFont="1" applyBorder="1" applyAlignment="1">
      <alignment textRotation="255" wrapText="1"/>
    </xf>
    <xf numFmtId="0" fontId="26" fillId="0" borderId="0" xfId="0" applyFont="1"/>
    <xf numFmtId="0" fontId="26" fillId="40" borderId="0" xfId="0" applyFont="1" applyFill="1"/>
    <xf numFmtId="0" fontId="22" fillId="40" borderId="10" xfId="0" applyFont="1" applyFill="1" applyBorder="1"/>
    <xf numFmtId="0" fontId="0" fillId="41" borderId="0" xfId="0" applyFill="1"/>
    <xf numFmtId="0" fontId="0" fillId="40" borderId="0" xfId="0" applyFill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0" fontId="22" fillId="0" borderId="0" xfId="0" applyFont="1" applyBorder="1" applyAlignment="1">
      <alignment horizontal="left"/>
    </xf>
    <xf numFmtId="0" fontId="22" fillId="38" borderId="10" xfId="0" applyFont="1" applyFill="1" applyBorder="1" applyAlignment="1">
      <alignment horizontal="right"/>
    </xf>
    <xf numFmtId="0" fontId="18" fillId="33" borderId="15" xfId="0" applyFont="1" applyFill="1" applyBorder="1"/>
    <xf numFmtId="0" fontId="0" fillId="38" borderId="11" xfId="0" applyFill="1" applyBorder="1" applyAlignment="1">
      <alignment horizontal="right"/>
    </xf>
    <xf numFmtId="0" fontId="21" fillId="35" borderId="12" xfId="0" applyFont="1" applyFill="1" applyBorder="1"/>
    <xf numFmtId="0" fontId="22" fillId="36" borderId="11" xfId="0" applyFont="1" applyFill="1" applyBorder="1" applyAlignment="1">
      <alignment horizontal="right"/>
    </xf>
    <xf numFmtId="0" fontId="0" fillId="38" borderId="10" xfId="0" applyFill="1" applyBorder="1"/>
    <xf numFmtId="0" fontId="26" fillId="0" borderId="0" xfId="0" applyFont="1" applyAlignment="1">
      <alignment horizontal="center"/>
    </xf>
    <xf numFmtId="0" fontId="27" fillId="42" borderId="0" xfId="0" applyFont="1" applyFill="1"/>
    <xf numFmtId="0" fontId="17" fillId="37" borderId="16" xfId="0" applyFont="1" applyFill="1" applyBorder="1"/>
    <xf numFmtId="0" fontId="17" fillId="37" borderId="17" xfId="0" applyFont="1" applyFill="1" applyBorder="1"/>
    <xf numFmtId="0" fontId="17" fillId="37" borderId="18" xfId="0" applyFont="1" applyFill="1" applyBorder="1"/>
    <xf numFmtId="0" fontId="0" fillId="38" borderId="0" xfId="0" applyFill="1" applyBorder="1"/>
    <xf numFmtId="0" fontId="0" fillId="38" borderId="1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23" fillId="37" borderId="14" xfId="0" applyFont="1" applyFill="1" applyBorder="1" applyAlignment="1">
      <alignment horizontal="center"/>
    </xf>
    <xf numFmtId="0" fontId="25" fillId="39" borderId="14" xfId="0" applyFont="1" applyFill="1" applyBorder="1"/>
    <xf numFmtId="0" fontId="24" fillId="0" borderId="0" xfId="0" applyFont="1" applyBorder="1" applyAlignment="1">
      <alignment textRotation="255" wrapText="1"/>
    </xf>
    <xf numFmtId="0" fontId="0" fillId="0" borderId="11" xfId="0" applyBorder="1" applyAlignment="1">
      <alignment horizontal="left"/>
    </xf>
    <xf numFmtId="0" fontId="24" fillId="0" borderId="10" xfId="0" applyFont="1" applyBorder="1" applyAlignment="1">
      <alignment horizontal="center" textRotation="255" wrapText="1"/>
    </xf>
    <xf numFmtId="0" fontId="24" fillId="38" borderId="10" xfId="0" applyFont="1" applyFill="1" applyBorder="1" applyAlignment="1">
      <alignment horizontal="center" textRotation="255" wrapText="1"/>
    </xf>
    <xf numFmtId="0" fontId="24" fillId="38" borderId="16" xfId="0" applyFont="1" applyFill="1" applyBorder="1" applyAlignment="1">
      <alignment horizontal="center" textRotation="255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pane ySplit="1" topLeftCell="A11" activePane="bottomLeft" state="frozen"/>
      <selection pane="bottomLeft" activeCell="A20" sqref="A20:XFD20"/>
    </sheetView>
  </sheetViews>
  <sheetFormatPr defaultRowHeight="14.4" x14ac:dyDescent="0.3"/>
  <cols>
    <col min="1" max="1" width="21.44140625" bestFit="1" customWidth="1"/>
    <col min="2" max="2" width="12.5546875" bestFit="1" customWidth="1"/>
    <col min="3" max="3" width="10.6640625" bestFit="1" customWidth="1"/>
    <col min="4" max="4" width="44.44140625" bestFit="1" customWidth="1"/>
    <col min="5" max="5" width="72.44140625" bestFit="1" customWidth="1"/>
    <col min="6" max="6" width="10.44140625" bestFit="1" customWidth="1"/>
    <col min="7" max="7" width="10.33203125" bestFit="1" customWidth="1"/>
    <col min="8" max="8" width="10.109375" bestFit="1" customWidth="1"/>
    <col min="10" max="10" width="14.109375" bestFit="1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48</v>
      </c>
      <c r="K1" s="2" t="s">
        <v>57</v>
      </c>
      <c r="L1" s="2" t="s">
        <v>58</v>
      </c>
    </row>
    <row r="2" spans="1:12" x14ac:dyDescent="0.3">
      <c r="A2" s="15" t="s">
        <v>39</v>
      </c>
      <c r="B2" s="15"/>
      <c r="C2" s="15"/>
      <c r="D2" s="15"/>
      <c r="E2" s="15" t="s">
        <v>49</v>
      </c>
      <c r="F2" s="16" t="s">
        <v>56</v>
      </c>
      <c r="G2" s="16" t="s">
        <v>56</v>
      </c>
      <c r="H2" s="15"/>
      <c r="I2" s="15"/>
      <c r="J2" s="16" t="s">
        <v>56</v>
      </c>
    </row>
    <row r="3" spans="1:12" x14ac:dyDescent="0.3">
      <c r="A3" s="15" t="s">
        <v>40</v>
      </c>
      <c r="B3" s="15"/>
      <c r="C3" s="15"/>
      <c r="D3" s="15"/>
      <c r="E3" s="15" t="s">
        <v>50</v>
      </c>
      <c r="F3" s="15"/>
      <c r="G3" s="15"/>
      <c r="H3" s="16" t="s">
        <v>56</v>
      </c>
      <c r="I3" s="16" t="s">
        <v>56</v>
      </c>
      <c r="J3" s="15" t="s">
        <v>51</v>
      </c>
    </row>
    <row r="4" spans="1:12" x14ac:dyDescent="0.3">
      <c r="A4" t="str">
        <f>csv_target_map!A2</f>
        <v>businesses.csv</v>
      </c>
      <c r="B4" t="str">
        <f>csv_target_map!B2</f>
        <v>contacts.xml</v>
      </c>
      <c r="C4" t="str">
        <f t="shared" ref="C4:C44" si="0">IFERROR(VLOOKUP(B4,form_path_table,6,FALSE), "")</f>
        <v>contacts_2</v>
      </c>
      <c r="D4" t="str">
        <f t="shared" ref="D4:D44" si="1">IFERROR(VLOOKUP($B4,form_path_table,2,FALSE),"")</f>
        <v>c:\ODK\sync</v>
      </c>
      <c r="E4" t="str">
        <f t="shared" ref="E4:E44" si="2">IFERROR(VLOOKUP($B4,form_path_table,4,FALSE)&amp;"\","")</f>
        <v>C:\ODK\ODK Briefcase Storage\forms\contacts\contacts-media\</v>
      </c>
    </row>
    <row r="5" spans="1:12" x14ac:dyDescent="0.3">
      <c r="A5" t="str">
        <f>csv_target_map!A3</f>
        <v>businesses.csv</v>
      </c>
      <c r="B5" t="str">
        <f>csv_target_map!B3</f>
        <v>products.xml</v>
      </c>
      <c r="C5" t="str">
        <f t="shared" si="0"/>
        <v>products_2</v>
      </c>
      <c r="D5" t="str">
        <f t="shared" si="1"/>
        <v>c:\ODK\sync</v>
      </c>
      <c r="E5" t="str">
        <f t="shared" si="2"/>
        <v>C:\ODK\ODK Briefcase Storage\forms\products\products-media\</v>
      </c>
    </row>
    <row r="6" spans="1:12" x14ac:dyDescent="0.3">
      <c r="A6" t="str">
        <f>csv_target_map!A4</f>
        <v>businesses.csv</v>
      </c>
      <c r="B6" t="str">
        <f>csv_target_map!B4</f>
        <v>account.xml</v>
      </c>
      <c r="C6" t="str">
        <f t="shared" si="0"/>
        <v/>
      </c>
      <c r="D6" t="str">
        <f t="shared" si="1"/>
        <v/>
      </c>
      <c r="E6" t="str">
        <f t="shared" si="2"/>
        <v/>
      </c>
    </row>
    <row r="7" spans="1:12" x14ac:dyDescent="0.3">
      <c r="A7" t="str">
        <f>csv_target_map!A5</f>
        <v>businesses.csv</v>
      </c>
      <c r="B7" t="str">
        <f>csv_target_map!B5</f>
        <v>order.xml</v>
      </c>
      <c r="C7">
        <f t="shared" si="0"/>
        <v>0</v>
      </c>
      <c r="D7" t="str">
        <f t="shared" si="1"/>
        <v>c:\ODK\sync</v>
      </c>
      <c r="E7" t="str">
        <f t="shared" si="2"/>
        <v>C:\ODK\ODK Briefcase Storage\forms\order\order-media\</v>
      </c>
    </row>
    <row r="8" spans="1:12" x14ac:dyDescent="0.3">
      <c r="A8" t="str">
        <f>csv_target_map!A6</f>
        <v>person.csv</v>
      </c>
      <c r="B8" t="str">
        <f>csv_target_map!B6</f>
        <v>products.xml</v>
      </c>
      <c r="C8" t="str">
        <f t="shared" si="0"/>
        <v>products_2</v>
      </c>
      <c r="D8" t="str">
        <f t="shared" si="1"/>
        <v>c:\ODK\sync</v>
      </c>
      <c r="E8" t="str">
        <f t="shared" si="2"/>
        <v>C:\ODK\ODK Briefcase Storage\forms\products\products-media\</v>
      </c>
    </row>
    <row r="9" spans="1:12" x14ac:dyDescent="0.3">
      <c r="A9" t="str">
        <f>csv_target_map!A7</f>
        <v>person.csv</v>
      </c>
      <c r="B9" t="str">
        <f>csv_target_map!B7</f>
        <v>order.xml</v>
      </c>
      <c r="C9">
        <f t="shared" si="0"/>
        <v>0</v>
      </c>
      <c r="D9" t="str">
        <f t="shared" si="1"/>
        <v>c:\ODK\sync</v>
      </c>
      <c r="E9" t="str">
        <f t="shared" si="2"/>
        <v>C:\ODK\ODK Briefcase Storage\forms\order\order-media\</v>
      </c>
    </row>
    <row r="10" spans="1:12" x14ac:dyDescent="0.3">
      <c r="A10" t="str">
        <f>csv_target_map!A8</f>
        <v>person.csv</v>
      </c>
      <c r="B10" t="str">
        <f>csv_target_map!B8</f>
        <v>account.xml</v>
      </c>
      <c r="C10" t="str">
        <f t="shared" si="0"/>
        <v/>
      </c>
      <c r="D10" t="str">
        <f t="shared" si="1"/>
        <v/>
      </c>
      <c r="E10" t="str">
        <f t="shared" si="2"/>
        <v/>
      </c>
    </row>
    <row r="11" spans="1:12" x14ac:dyDescent="0.3">
      <c r="A11" t="str">
        <f>csv_target_map!A9</f>
        <v>person.csv</v>
      </c>
      <c r="B11" t="str">
        <f>csv_target_map!B9</f>
        <v>contacts.xml</v>
      </c>
      <c r="C11" t="str">
        <f t="shared" si="0"/>
        <v>contacts_2</v>
      </c>
      <c r="D11" t="str">
        <f t="shared" si="1"/>
        <v>c:\ODK\sync</v>
      </c>
      <c r="E11" t="str">
        <f t="shared" si="2"/>
        <v>C:\ODK\ODK Briefcase Storage\forms\contacts\contacts-media\</v>
      </c>
    </row>
    <row r="12" spans="1:12" x14ac:dyDescent="0.3">
      <c r="A12" t="str">
        <f>csv_target_map!A10</f>
        <v>farm.csv</v>
      </c>
      <c r="B12" t="str">
        <f>csv_target_map!B10</f>
        <v>contacts.xml</v>
      </c>
      <c r="C12" t="str">
        <f t="shared" si="0"/>
        <v>contacts_2</v>
      </c>
      <c r="D12" t="str">
        <f t="shared" si="1"/>
        <v>c:\ODK\sync</v>
      </c>
      <c r="E12" t="str">
        <f t="shared" si="2"/>
        <v>C:\ODK\ODK Briefcase Storage\forms\contacts\contacts-media\</v>
      </c>
    </row>
    <row r="13" spans="1:12" x14ac:dyDescent="0.3">
      <c r="A13" t="str">
        <f>csv_target_map!A11</f>
        <v>farm.csv</v>
      </c>
      <c r="B13" t="str">
        <f>csv_target_map!B11</f>
        <v>account.xml</v>
      </c>
      <c r="C13" t="str">
        <f t="shared" si="0"/>
        <v/>
      </c>
      <c r="D13" t="str">
        <f t="shared" si="1"/>
        <v/>
      </c>
      <c r="E13" t="str">
        <f t="shared" si="2"/>
        <v/>
      </c>
    </row>
    <row r="14" spans="1:12" x14ac:dyDescent="0.3">
      <c r="A14" t="str">
        <f>csv_target_map!A12</f>
        <v>farm.csv</v>
      </c>
      <c r="B14" t="str">
        <f>csv_target_map!B12</f>
        <v>order.xml</v>
      </c>
      <c r="C14">
        <f t="shared" si="0"/>
        <v>0</v>
      </c>
      <c r="D14" t="str">
        <f t="shared" si="1"/>
        <v>c:\ODK\sync</v>
      </c>
      <c r="E14" t="str">
        <f t="shared" si="2"/>
        <v>C:\ODK\ODK Briefcase Storage\forms\order\order-media\</v>
      </c>
    </row>
    <row r="15" spans="1:12" x14ac:dyDescent="0.3">
      <c r="A15" t="str">
        <f>csv_target_map!A13</f>
        <v>role.csv</v>
      </c>
      <c r="B15" t="str">
        <f>csv_target_map!B13</f>
        <v>contacts.xml</v>
      </c>
      <c r="C15" t="str">
        <f t="shared" si="0"/>
        <v>contacts_2</v>
      </c>
      <c r="D15" t="str">
        <f t="shared" si="1"/>
        <v>c:\ODK\sync</v>
      </c>
      <c r="E15" t="str">
        <f t="shared" si="2"/>
        <v>C:\ODK\ODK Briefcase Storage\forms\contacts\contacts-media\</v>
      </c>
    </row>
    <row r="16" spans="1:12" x14ac:dyDescent="0.3">
      <c r="A16" t="str">
        <f>csv_target_map!A14</f>
        <v>role.csv</v>
      </c>
      <c r="B16" t="str">
        <f>csv_target_map!B14</f>
        <v>account.xml</v>
      </c>
      <c r="C16" t="str">
        <f t="shared" si="0"/>
        <v/>
      </c>
      <c r="D16" t="str">
        <f t="shared" si="1"/>
        <v/>
      </c>
      <c r="E16" t="str">
        <f t="shared" si="2"/>
        <v/>
      </c>
    </row>
    <row r="17" spans="1:5" x14ac:dyDescent="0.3">
      <c r="A17" t="str">
        <f>csv_target_map!A15</f>
        <v>role.csv</v>
      </c>
      <c r="B17" t="str">
        <f>csv_target_map!B15</f>
        <v>order.xml</v>
      </c>
      <c r="C17">
        <f t="shared" si="0"/>
        <v>0</v>
      </c>
      <c r="D17" t="str">
        <f t="shared" si="1"/>
        <v>c:\ODK\sync</v>
      </c>
      <c r="E17" t="str">
        <f t="shared" si="2"/>
        <v>C:\ODK\ODK Briefcase Storage\forms\order\order-media\</v>
      </c>
    </row>
    <row r="18" spans="1:5" x14ac:dyDescent="0.3">
      <c r="A18" t="str">
        <f>csv_target_map!A16</f>
        <v>contact.csv</v>
      </c>
      <c r="B18" t="str">
        <f>csv_target_map!B16</f>
        <v>contacts.xml</v>
      </c>
      <c r="C18" t="str">
        <f t="shared" si="0"/>
        <v>contacts_2</v>
      </c>
      <c r="D18" t="str">
        <f t="shared" si="1"/>
        <v>c:\ODK\sync</v>
      </c>
      <c r="E18" t="str">
        <f t="shared" si="2"/>
        <v>C:\ODK\ODK Briefcase Storage\forms\contacts\contacts-media\</v>
      </c>
    </row>
    <row r="19" spans="1:5" x14ac:dyDescent="0.3">
      <c r="A19" t="str">
        <f>csv_target_map!A17</f>
        <v>location.csv</v>
      </c>
      <c r="B19" t="str">
        <f>csv_target_map!B17</f>
        <v>contacts.xml</v>
      </c>
      <c r="C19" t="str">
        <f t="shared" si="0"/>
        <v>contacts_2</v>
      </c>
      <c r="D19" t="str">
        <f t="shared" si="1"/>
        <v>c:\ODK\sync</v>
      </c>
      <c r="E19" t="str">
        <f t="shared" si="2"/>
        <v>C:\ODK\ODK Briefcase Storage\forms\contacts\contacts-media\</v>
      </c>
    </row>
    <row r="20" spans="1:5" x14ac:dyDescent="0.3">
      <c r="A20" t="str">
        <f>csv_target_map!A18</f>
        <v>phone.csv</v>
      </c>
      <c r="B20" t="str">
        <f>csv_target_map!B18</f>
        <v>contacts.xml</v>
      </c>
      <c r="C20" t="str">
        <f t="shared" si="0"/>
        <v>contacts_2</v>
      </c>
      <c r="D20" t="str">
        <f t="shared" si="1"/>
        <v>c:\ODK\sync</v>
      </c>
      <c r="E20" t="str">
        <f t="shared" si="2"/>
        <v>C:\ODK\ODK Briefcase Storage\forms\contacts\contacts-media\</v>
      </c>
    </row>
    <row r="21" spans="1:5" x14ac:dyDescent="0.3">
      <c r="A21" t="str">
        <f>csv_target_map!A19</f>
        <v>product.csv</v>
      </c>
      <c r="B21" t="str">
        <f>csv_target_map!B19</f>
        <v>products.xml</v>
      </c>
      <c r="C21" t="str">
        <f t="shared" si="0"/>
        <v>products_2</v>
      </c>
      <c r="D21" t="str">
        <f t="shared" si="1"/>
        <v>c:\ODK\sync</v>
      </c>
      <c r="E21" t="str">
        <f t="shared" si="2"/>
        <v>C:\ODK\ODK Briefcase Storage\forms\products\products-media\</v>
      </c>
    </row>
    <row r="22" spans="1:5" x14ac:dyDescent="0.3">
      <c r="A22" t="str">
        <f>csv_target_map!A20</f>
        <v>rate.csv</v>
      </c>
      <c r="B22" t="str">
        <f>csv_target_map!B20</f>
        <v>products.xml</v>
      </c>
      <c r="C22" t="str">
        <f t="shared" si="0"/>
        <v>products_2</v>
      </c>
      <c r="D22" t="str">
        <f t="shared" si="1"/>
        <v>c:\ODK\sync</v>
      </c>
      <c r="E22" t="str">
        <f t="shared" si="2"/>
        <v>C:\ODK\ODK Briefcase Storage\forms\products\products-media\</v>
      </c>
    </row>
    <row r="23" spans="1:5" x14ac:dyDescent="0.3">
      <c r="A23" t="str">
        <f>csv_target_map!A21</f>
        <v>supplier.csv</v>
      </c>
      <c r="B23" t="str">
        <f>csv_target_map!B21</f>
        <v>products.xml</v>
      </c>
      <c r="C23" t="str">
        <f t="shared" si="0"/>
        <v>products_2</v>
      </c>
      <c r="D23" t="str">
        <f t="shared" si="1"/>
        <v>c:\ODK\sync</v>
      </c>
      <c r="E23" t="str">
        <f t="shared" si="2"/>
        <v>C:\ODK\ODK Briefcase Storage\forms\products\products-media\</v>
      </c>
    </row>
    <row r="24" spans="1:5" x14ac:dyDescent="0.3">
      <c r="A24" t="str">
        <f>csv_target_map!A22</f>
        <v>booked.csv</v>
      </c>
      <c r="B24" t="str">
        <f>csv_target_map!B22</f>
        <v>order.xml</v>
      </c>
      <c r="C24">
        <f t="shared" si="0"/>
        <v>0</v>
      </c>
      <c r="D24" t="str">
        <f t="shared" si="1"/>
        <v>c:\ODK\sync</v>
      </c>
      <c r="E24" t="str">
        <f t="shared" si="2"/>
        <v>C:\ODK\ODK Briefcase Storage\forms\order\order-media\</v>
      </c>
    </row>
    <row r="25" spans="1:5" x14ac:dyDescent="0.3">
      <c r="A25" t="str">
        <f>csv_target_map!A23</f>
        <v>ready.csv</v>
      </c>
      <c r="B25" t="str">
        <f>csv_target_map!B23</f>
        <v>order.xml</v>
      </c>
      <c r="C25">
        <f t="shared" si="0"/>
        <v>0</v>
      </c>
      <c r="D25" t="str">
        <f t="shared" si="1"/>
        <v>c:\ODK\sync</v>
      </c>
      <c r="E25" t="str">
        <f t="shared" si="2"/>
        <v>C:\ODK\ODK Briefcase Storage\forms\order\order-media\</v>
      </c>
    </row>
    <row r="26" spans="1:5" x14ac:dyDescent="0.3">
      <c r="A26" t="str">
        <f>csv_target_map!A24</f>
        <v>delivery.csv</v>
      </c>
      <c r="B26" t="str">
        <f>csv_target_map!B24</f>
        <v>order.xml</v>
      </c>
      <c r="C26">
        <f t="shared" si="0"/>
        <v>0</v>
      </c>
      <c r="D26" t="str">
        <f t="shared" si="1"/>
        <v>c:\ODK\sync</v>
      </c>
      <c r="E26" t="str">
        <f t="shared" si="2"/>
        <v>C:\ODK\ODK Briefcase Storage\forms\order\order-media\</v>
      </c>
    </row>
    <row r="27" spans="1:5" x14ac:dyDescent="0.3">
      <c r="A27" t="str">
        <f>csv_target_map!A25</f>
        <v>confirmed.csv</v>
      </c>
      <c r="B27" t="str">
        <f>csv_target_map!B25</f>
        <v>order.xml</v>
      </c>
      <c r="C27">
        <f t="shared" si="0"/>
        <v>0</v>
      </c>
      <c r="D27" t="str">
        <f t="shared" si="1"/>
        <v>c:\ODK\sync</v>
      </c>
      <c r="E27" t="str">
        <f t="shared" si="2"/>
        <v>C:\ODK\ODK Briefcase Storage\forms\order\order-media\</v>
      </c>
    </row>
    <row r="28" spans="1:5" x14ac:dyDescent="0.3">
      <c r="A28" t="str">
        <f>csv_target_map!A26</f>
        <v>adjusted.csv</v>
      </c>
      <c r="B28" t="str">
        <f>csv_target_map!B26</f>
        <v>order.xml</v>
      </c>
      <c r="C28">
        <f t="shared" si="0"/>
        <v>0</v>
      </c>
      <c r="D28" t="str">
        <f t="shared" si="1"/>
        <v>c:\ODK\sync</v>
      </c>
      <c r="E28" t="str">
        <f t="shared" si="2"/>
        <v>C:\ODK\ODK Briefcase Storage\forms\order\order-media\</v>
      </c>
    </row>
    <row r="29" spans="1:5" x14ac:dyDescent="0.3">
      <c r="A29" t="str">
        <f>csv_target_map!A27</f>
        <v>paid.csv</v>
      </c>
      <c r="B29" t="str">
        <f>csv_target_map!B27</f>
        <v>order.xml</v>
      </c>
      <c r="C29">
        <f t="shared" si="0"/>
        <v>0</v>
      </c>
      <c r="D29" t="str">
        <f t="shared" si="1"/>
        <v>c:\ODK\sync</v>
      </c>
      <c r="E29" t="str">
        <f t="shared" si="2"/>
        <v>C:\ODK\ODK Briefcase Storage\forms\order\order-media\</v>
      </c>
    </row>
    <row r="30" spans="1:5" x14ac:dyDescent="0.3">
      <c r="A30" t="str">
        <f>csv_target_map!A28</f>
        <v>expenses.csv</v>
      </c>
      <c r="B30" t="str">
        <f>csv_target_map!B28</f>
        <v>expenses.xml</v>
      </c>
      <c r="C30">
        <f t="shared" si="0"/>
        <v>0</v>
      </c>
      <c r="D30" t="str">
        <f t="shared" si="1"/>
        <v>c:\ODK\sync</v>
      </c>
      <c r="E30" t="str">
        <f t="shared" si="2"/>
        <v>C:\ODK\ODK Briefcase Storage\forms\expenses\expenses-media\</v>
      </c>
    </row>
    <row r="31" spans="1:5" x14ac:dyDescent="0.3">
      <c r="A31">
        <f>csv_target_map!A29</f>
        <v>0</v>
      </c>
      <c r="B31">
        <f>csv_target_map!B29</f>
        <v>0</v>
      </c>
      <c r="C31" t="str">
        <f t="shared" si="0"/>
        <v/>
      </c>
      <c r="D31" t="str">
        <f t="shared" si="1"/>
        <v/>
      </c>
      <c r="E31" t="str">
        <f t="shared" si="2"/>
        <v/>
      </c>
    </row>
    <row r="32" spans="1:5" x14ac:dyDescent="0.3">
      <c r="A32">
        <f>csv_target_map!A30</f>
        <v>0</v>
      </c>
      <c r="B32">
        <f>csv_target_map!B30</f>
        <v>0</v>
      </c>
      <c r="C32" t="str">
        <f t="shared" si="0"/>
        <v/>
      </c>
      <c r="D32" t="str">
        <f t="shared" si="1"/>
        <v/>
      </c>
      <c r="E32" t="str">
        <f t="shared" si="2"/>
        <v/>
      </c>
    </row>
    <row r="33" spans="1:5" x14ac:dyDescent="0.3">
      <c r="A33">
        <f>csv_target_map!A31</f>
        <v>0</v>
      </c>
      <c r="B33">
        <f>csv_target_map!B31</f>
        <v>0</v>
      </c>
      <c r="C33" t="str">
        <f t="shared" si="0"/>
        <v/>
      </c>
      <c r="D33" t="str">
        <f t="shared" si="1"/>
        <v/>
      </c>
      <c r="E33" t="str">
        <f t="shared" si="2"/>
        <v/>
      </c>
    </row>
    <row r="34" spans="1:5" x14ac:dyDescent="0.3">
      <c r="A34">
        <f>csv_target_map!A32</f>
        <v>0</v>
      </c>
      <c r="B34">
        <f>csv_target_map!B32</f>
        <v>0</v>
      </c>
      <c r="C34" t="str">
        <f t="shared" si="0"/>
        <v/>
      </c>
      <c r="D34" t="str">
        <f t="shared" si="1"/>
        <v/>
      </c>
      <c r="E34" t="str">
        <f t="shared" si="2"/>
        <v/>
      </c>
    </row>
    <row r="35" spans="1:5" x14ac:dyDescent="0.3">
      <c r="A35">
        <f>csv_target_map!A33</f>
        <v>0</v>
      </c>
      <c r="B35">
        <f>csv_target_map!B33</f>
        <v>0</v>
      </c>
      <c r="C35" t="str">
        <f t="shared" si="0"/>
        <v/>
      </c>
      <c r="D35" t="str">
        <f t="shared" si="1"/>
        <v/>
      </c>
      <c r="E35" t="str">
        <f t="shared" si="2"/>
        <v/>
      </c>
    </row>
    <row r="36" spans="1:5" x14ac:dyDescent="0.3">
      <c r="A36">
        <f>csv_target_map!A34</f>
        <v>0</v>
      </c>
      <c r="B36">
        <f>csv_target_map!B34</f>
        <v>0</v>
      </c>
      <c r="C36" t="str">
        <f t="shared" si="0"/>
        <v/>
      </c>
      <c r="D36" t="str">
        <f t="shared" si="1"/>
        <v/>
      </c>
      <c r="E36" t="str">
        <f t="shared" si="2"/>
        <v/>
      </c>
    </row>
    <row r="37" spans="1:5" x14ac:dyDescent="0.3">
      <c r="A37">
        <f>csv_target_map!A35</f>
        <v>0</v>
      </c>
      <c r="B37">
        <f>csv_target_map!B35</f>
        <v>0</v>
      </c>
      <c r="C37" t="str">
        <f t="shared" si="0"/>
        <v/>
      </c>
      <c r="D37" t="str">
        <f t="shared" si="1"/>
        <v/>
      </c>
      <c r="E37" t="str">
        <f t="shared" si="2"/>
        <v/>
      </c>
    </row>
    <row r="38" spans="1:5" x14ac:dyDescent="0.3">
      <c r="A38">
        <f>csv_target_map!A36</f>
        <v>0</v>
      </c>
      <c r="B38">
        <f>csv_target_map!B36</f>
        <v>0</v>
      </c>
      <c r="C38" t="str">
        <f t="shared" si="0"/>
        <v/>
      </c>
      <c r="D38" t="str">
        <f t="shared" si="1"/>
        <v/>
      </c>
      <c r="E38" t="str">
        <f t="shared" si="2"/>
        <v/>
      </c>
    </row>
    <row r="39" spans="1:5" x14ac:dyDescent="0.3">
      <c r="A39">
        <f>csv_target_map!A37</f>
        <v>0</v>
      </c>
      <c r="B39">
        <f>csv_target_map!B37</f>
        <v>0</v>
      </c>
      <c r="C39" t="str">
        <f t="shared" si="0"/>
        <v/>
      </c>
      <c r="D39" t="str">
        <f t="shared" si="1"/>
        <v/>
      </c>
      <c r="E39" t="str">
        <f t="shared" si="2"/>
        <v/>
      </c>
    </row>
    <row r="40" spans="1:5" x14ac:dyDescent="0.3">
      <c r="A40">
        <f>csv_target_map!A38</f>
        <v>0</v>
      </c>
      <c r="B40">
        <f>csv_target_map!B38</f>
        <v>0</v>
      </c>
      <c r="C40" t="str">
        <f t="shared" si="0"/>
        <v/>
      </c>
      <c r="D40" t="str">
        <f t="shared" si="1"/>
        <v/>
      </c>
      <c r="E40" t="str">
        <f t="shared" si="2"/>
        <v/>
      </c>
    </row>
    <row r="41" spans="1:5" x14ac:dyDescent="0.3">
      <c r="A41">
        <f>csv_target_map!A39</f>
        <v>0</v>
      </c>
      <c r="B41">
        <f>csv_target_map!B39</f>
        <v>0</v>
      </c>
      <c r="C41" t="str">
        <f t="shared" si="0"/>
        <v/>
      </c>
      <c r="D41" t="str">
        <f t="shared" si="1"/>
        <v/>
      </c>
      <c r="E41" t="str">
        <f t="shared" si="2"/>
        <v/>
      </c>
    </row>
    <row r="42" spans="1:5" x14ac:dyDescent="0.3">
      <c r="A42">
        <f>csv_target_map!A40</f>
        <v>0</v>
      </c>
      <c r="B42">
        <f>csv_target_map!B40</f>
        <v>0</v>
      </c>
      <c r="C42" t="str">
        <f t="shared" si="0"/>
        <v/>
      </c>
      <c r="D42" t="str">
        <f t="shared" si="1"/>
        <v/>
      </c>
      <c r="E42" t="str">
        <f t="shared" si="2"/>
        <v/>
      </c>
    </row>
    <row r="43" spans="1:5" x14ac:dyDescent="0.3">
      <c r="A43">
        <f>csv_target_map!A41</f>
        <v>0</v>
      </c>
      <c r="B43">
        <f>csv_target_map!B41</f>
        <v>0</v>
      </c>
      <c r="C43" t="str">
        <f t="shared" si="0"/>
        <v/>
      </c>
      <c r="D43" t="str">
        <f t="shared" si="1"/>
        <v/>
      </c>
      <c r="E43" t="str">
        <f t="shared" si="2"/>
        <v/>
      </c>
    </row>
    <row r="44" spans="1:5" x14ac:dyDescent="0.3">
      <c r="A44">
        <f>csv_target_map!A42</f>
        <v>0</v>
      </c>
      <c r="B44">
        <f>csv_target_map!B42</f>
        <v>0</v>
      </c>
      <c r="C44" t="str">
        <f t="shared" si="0"/>
        <v/>
      </c>
      <c r="D44" t="str">
        <f t="shared" si="1"/>
        <v/>
      </c>
      <c r="E44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opLeftCell="A4" workbookViewId="0">
      <selection activeCell="A18" sqref="A18:XFD18"/>
    </sheetView>
  </sheetViews>
  <sheetFormatPr defaultRowHeight="14.4" x14ac:dyDescent="0.3"/>
  <cols>
    <col min="1" max="1" width="17.88671875" bestFit="1" customWidth="1"/>
    <col min="2" max="2" width="29.6640625" bestFit="1" customWidth="1"/>
    <col min="3" max="3" width="51.33203125" bestFit="1" customWidth="1"/>
  </cols>
  <sheetData>
    <row r="1" spans="1:3" x14ac:dyDescent="0.3">
      <c r="A1" s="1" t="s">
        <v>20</v>
      </c>
      <c r="B1" s="1" t="s">
        <v>69</v>
      </c>
    </row>
    <row r="2" spans="1:3" ht="18" x14ac:dyDescent="0.35">
      <c r="A2" s="13" t="s">
        <v>5</v>
      </c>
      <c r="B2" s="31" t="s">
        <v>25</v>
      </c>
      <c r="C2" s="32" t="s">
        <v>70</v>
      </c>
    </row>
    <row r="3" spans="1:3" ht="18" x14ac:dyDescent="0.35">
      <c r="A3" s="13" t="s">
        <v>5</v>
      </c>
      <c r="B3" s="31" t="s">
        <v>26</v>
      </c>
    </row>
    <row r="4" spans="1:3" ht="18" x14ac:dyDescent="0.35">
      <c r="A4" s="13" t="s">
        <v>5</v>
      </c>
      <c r="B4" s="31" t="s">
        <v>59</v>
      </c>
    </row>
    <row r="5" spans="1:3" ht="18" x14ac:dyDescent="0.35">
      <c r="A5" s="13" t="s">
        <v>5</v>
      </c>
      <c r="B5" s="31" t="s">
        <v>37</v>
      </c>
    </row>
    <row r="6" spans="1:3" ht="18" x14ac:dyDescent="0.35">
      <c r="A6" s="12" t="s">
        <v>12</v>
      </c>
      <c r="B6" s="31" t="s">
        <v>26</v>
      </c>
    </row>
    <row r="7" spans="1:3" ht="18" x14ac:dyDescent="0.35">
      <c r="A7" s="12" t="s">
        <v>12</v>
      </c>
      <c r="B7" s="31" t="s">
        <v>37</v>
      </c>
    </row>
    <row r="8" spans="1:3" ht="18" x14ac:dyDescent="0.35">
      <c r="A8" s="12" t="s">
        <v>12</v>
      </c>
      <c r="B8" s="31" t="s">
        <v>59</v>
      </c>
    </row>
    <row r="9" spans="1:3" ht="18" x14ac:dyDescent="0.35">
      <c r="A9" s="12" t="s">
        <v>12</v>
      </c>
      <c r="B9" s="31" t="s">
        <v>25</v>
      </c>
    </row>
    <row r="10" spans="1:3" ht="18" x14ac:dyDescent="0.35">
      <c r="A10" s="13" t="s">
        <v>13</v>
      </c>
      <c r="B10" s="31" t="s">
        <v>25</v>
      </c>
    </row>
    <row r="11" spans="1:3" ht="18" x14ac:dyDescent="0.35">
      <c r="A11" s="13" t="s">
        <v>13</v>
      </c>
      <c r="B11" s="31" t="s">
        <v>59</v>
      </c>
    </row>
    <row r="12" spans="1:3" ht="18" x14ac:dyDescent="0.35">
      <c r="A12" s="13" t="s">
        <v>13</v>
      </c>
      <c r="B12" s="31" t="s">
        <v>37</v>
      </c>
    </row>
    <row r="13" spans="1:3" ht="18" x14ac:dyDescent="0.35">
      <c r="A13" s="12" t="s">
        <v>14</v>
      </c>
      <c r="B13" s="31" t="s">
        <v>25</v>
      </c>
    </row>
    <row r="14" spans="1:3" ht="18" x14ac:dyDescent="0.35">
      <c r="A14" s="12" t="s">
        <v>14</v>
      </c>
      <c r="B14" s="31" t="s">
        <v>59</v>
      </c>
    </row>
    <row r="15" spans="1:3" ht="18" x14ac:dyDescent="0.35">
      <c r="A15" s="12" t="s">
        <v>14</v>
      </c>
      <c r="B15" s="31" t="s">
        <v>37</v>
      </c>
    </row>
    <row r="16" spans="1:3" ht="18" x14ac:dyDescent="0.35">
      <c r="A16" s="13" t="s">
        <v>15</v>
      </c>
      <c r="B16" s="31" t="s">
        <v>25</v>
      </c>
    </row>
    <row r="17" spans="1:2" ht="18" x14ac:dyDescent="0.35">
      <c r="A17" s="12" t="s">
        <v>16</v>
      </c>
      <c r="B17" s="31" t="s">
        <v>25</v>
      </c>
    </row>
    <row r="18" spans="1:2" ht="18" x14ac:dyDescent="0.35">
      <c r="A18" s="13" t="s">
        <v>71</v>
      </c>
      <c r="B18" s="31" t="s">
        <v>25</v>
      </c>
    </row>
    <row r="19" spans="1:2" ht="18" x14ac:dyDescent="0.35">
      <c r="A19" s="12" t="s">
        <v>17</v>
      </c>
      <c r="B19" s="31" t="s">
        <v>26</v>
      </c>
    </row>
    <row r="20" spans="1:2" ht="18" x14ac:dyDescent="0.35">
      <c r="A20" s="13" t="s">
        <v>18</v>
      </c>
      <c r="B20" s="31" t="s">
        <v>26</v>
      </c>
    </row>
    <row r="21" spans="1:2" ht="18" x14ac:dyDescent="0.35">
      <c r="A21" s="12" t="s">
        <v>19</v>
      </c>
      <c r="B21" s="31" t="s">
        <v>26</v>
      </c>
    </row>
    <row r="22" spans="1:2" ht="18" x14ac:dyDescent="0.35">
      <c r="A22" s="13" t="s">
        <v>30</v>
      </c>
      <c r="B22" s="31" t="s">
        <v>37</v>
      </c>
    </row>
    <row r="23" spans="1:2" ht="18" x14ac:dyDescent="0.35">
      <c r="A23" s="13" t="s">
        <v>31</v>
      </c>
      <c r="B23" s="31" t="s">
        <v>37</v>
      </c>
    </row>
    <row r="24" spans="1:2" ht="18" x14ac:dyDescent="0.35">
      <c r="A24" s="13" t="s">
        <v>32</v>
      </c>
      <c r="B24" s="31" t="s">
        <v>37</v>
      </c>
    </row>
    <row r="25" spans="1:2" ht="18" x14ac:dyDescent="0.35">
      <c r="A25" s="13" t="s">
        <v>33</v>
      </c>
      <c r="B25" s="31" t="s">
        <v>37</v>
      </c>
    </row>
    <row r="26" spans="1:2" ht="18" x14ac:dyDescent="0.35">
      <c r="A26" s="13" t="s">
        <v>34</v>
      </c>
      <c r="B26" s="31" t="s">
        <v>37</v>
      </c>
    </row>
    <row r="27" spans="1:2" ht="18" x14ac:dyDescent="0.35">
      <c r="A27" s="13" t="s">
        <v>35</v>
      </c>
      <c r="B27" s="31" t="s">
        <v>37</v>
      </c>
    </row>
    <row r="28" spans="1:2" ht="18" x14ac:dyDescent="0.35">
      <c r="A28" s="12" t="s">
        <v>42</v>
      </c>
      <c r="B28" s="31" t="s">
        <v>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llegal value - please check source" xr:uid="{00000000-0002-0000-0100-000000000000}">
          <x14:formula1>
            <xm:f>csv_source_map!$K$2:$K$18</xm:f>
          </x14:formula1>
          <xm:sqref>B2:B100</xm:sqref>
        </x14:dataValidation>
        <x14:dataValidation type="list" allowBlank="1" showInputMessage="1" showErrorMessage="1" error="incorrect value entered" xr:uid="{00000000-0002-0000-0100-000001000000}">
          <x14:formula1>
            <xm:f>csv_source_map!$A$2:$A$40</xm:f>
          </x14:formula1>
          <xm:sqref>A2:A100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workbookViewId="0">
      <pane ySplit="1" topLeftCell="A2" activePane="bottomLeft" state="frozen"/>
      <selection pane="bottomLeft" activeCell="A8" sqref="A8:XFD8"/>
    </sheetView>
  </sheetViews>
  <sheetFormatPr defaultRowHeight="14.4" x14ac:dyDescent="0.3"/>
  <cols>
    <col min="1" max="1" width="14.109375" bestFit="1" customWidth="1"/>
    <col min="2" max="2" width="18.44140625" bestFit="1" customWidth="1"/>
    <col min="3" max="3" width="16.88671875" bestFit="1" customWidth="1"/>
    <col min="4" max="4" width="49.6640625" customWidth="1"/>
    <col min="5" max="5" width="52.33203125" bestFit="1" customWidth="1"/>
    <col min="7" max="7" width="11.44140625" bestFit="1" customWidth="1"/>
    <col min="8" max="8" width="16.5546875" bestFit="1" customWidth="1"/>
    <col min="11" max="11" width="20" bestFit="1" customWidth="1"/>
    <col min="12" max="12" width="21.5546875" bestFit="1" customWidth="1"/>
    <col min="13" max="13" width="14.109375" bestFit="1" customWidth="1"/>
    <col min="14" max="14" width="39.44140625" bestFit="1" customWidth="1"/>
    <col min="15" max="15" width="52.33203125" bestFit="1" customWidth="1"/>
    <col min="16" max="16" width="16.88671875" bestFit="1" customWidth="1"/>
  </cols>
  <sheetData>
    <row r="1" spans="1:16" ht="15" thickBot="1" x14ac:dyDescent="0.35">
      <c r="A1" s="3" t="s">
        <v>20</v>
      </c>
      <c r="B1" s="26" t="s">
        <v>21</v>
      </c>
      <c r="C1" s="28" t="s">
        <v>23</v>
      </c>
      <c r="D1" s="4" t="s">
        <v>22</v>
      </c>
      <c r="E1" s="5" t="s">
        <v>4</v>
      </c>
      <c r="F1" s="39" t="s">
        <v>27</v>
      </c>
      <c r="G1" s="40" t="s">
        <v>2</v>
      </c>
      <c r="H1" s="23" t="s">
        <v>47</v>
      </c>
      <c r="K1" s="33" t="s">
        <v>60</v>
      </c>
      <c r="L1" s="34" t="s">
        <v>62</v>
      </c>
      <c r="M1" s="35" t="s">
        <v>64</v>
      </c>
      <c r="N1" s="34" t="s">
        <v>67</v>
      </c>
      <c r="O1" s="34" t="s">
        <v>4</v>
      </c>
      <c r="P1" s="35" t="s">
        <v>68</v>
      </c>
    </row>
    <row r="2" spans="1:16" ht="14.4" customHeight="1" x14ac:dyDescent="0.3">
      <c r="A2" s="14" t="s">
        <v>5</v>
      </c>
      <c r="B2" s="29" t="s">
        <v>25</v>
      </c>
      <c r="C2" s="7" t="str">
        <f>VLOOKUP($B2,$K$1:$Q$29,6,FALSE)</f>
        <v>c:\ODK\sync</v>
      </c>
      <c r="D2" s="7" t="str">
        <f>VLOOKUP($B2,$K$1:$Q$29,4,FALSE)</f>
        <v>C:\ODK\ODK Briefcase Storage\forms\contacts\</v>
      </c>
      <c r="E2" s="7" t="str">
        <f>VLOOKUP($B2,$K$1:$Q$29,5,FALSE)</f>
        <v>C:\ODK\ODK Briefcase Storage\forms\contacts\contacts-media</v>
      </c>
      <c r="F2" s="45" t="s">
        <v>28</v>
      </c>
      <c r="G2" s="36" t="str">
        <f>VLOOKUP($B2,$K$1:$Q$29,3,FALSE)</f>
        <v>contacts_2</v>
      </c>
      <c r="H2" s="19">
        <f>COUNTIF(csvDestinations!A4:A99,A2)</f>
        <v>4</v>
      </c>
      <c r="K2" s="25" t="s">
        <v>25</v>
      </c>
      <c r="L2" s="18" t="s">
        <v>65</v>
      </c>
      <c r="M2" s="18" t="s">
        <v>6</v>
      </c>
      <c r="N2" s="24" t="s">
        <v>7</v>
      </c>
      <c r="O2" s="24" t="s">
        <v>8</v>
      </c>
      <c r="P2" s="19" t="s">
        <v>24</v>
      </c>
    </row>
    <row r="3" spans="1:16" x14ac:dyDescent="0.3">
      <c r="A3" s="14" t="s">
        <v>12</v>
      </c>
      <c r="B3" s="29" t="s">
        <v>25</v>
      </c>
      <c r="C3" s="7" t="str">
        <f>VLOOKUP($B3,$K$1:$Q$29,6,FALSE)</f>
        <v>c:\ODK\sync</v>
      </c>
      <c r="D3" s="7" t="str">
        <f>VLOOKUP($B3,$K$1:$Q$29,4,FALSE)</f>
        <v>C:\ODK\ODK Briefcase Storage\forms\contacts\</v>
      </c>
      <c r="E3" s="7" t="str">
        <f>VLOOKUP($B3,$K$1:$Q$29,5,FALSE)</f>
        <v>C:\ODK\ODK Briefcase Storage\forms\contacts\contacts-media</v>
      </c>
      <c r="F3" s="44"/>
      <c r="G3" s="36" t="str">
        <f>VLOOKUP($B3,$K$1:$Q$29,3,FALSE)</f>
        <v>contacts_2</v>
      </c>
      <c r="H3" s="19">
        <f>COUNTIF(csvDestinations!A5:A100,A3)</f>
        <v>4</v>
      </c>
      <c r="K3" s="10" t="s">
        <v>26</v>
      </c>
      <c r="L3" s="18" t="s">
        <v>66</v>
      </c>
      <c r="M3" s="18" t="s">
        <v>9</v>
      </c>
      <c r="N3" s="24" t="s">
        <v>10</v>
      </c>
      <c r="O3" s="24" t="s">
        <v>11</v>
      </c>
      <c r="P3" s="19" t="s">
        <v>24</v>
      </c>
    </row>
    <row r="4" spans="1:16" x14ac:dyDescent="0.3">
      <c r="A4" s="14" t="s">
        <v>13</v>
      </c>
      <c r="B4" s="29" t="s">
        <v>25</v>
      </c>
      <c r="C4" s="7" t="str">
        <f>VLOOKUP($B4,$K$1:$Q$29,6,FALSE)</f>
        <v>c:\ODK\sync</v>
      </c>
      <c r="D4" s="7" t="str">
        <f>VLOOKUP($B4,$K$1:$Q$29,4,FALSE)</f>
        <v>C:\ODK\ODK Briefcase Storage\forms\contacts\</v>
      </c>
      <c r="E4" s="7" t="str">
        <f>VLOOKUP($B4,$K$1:$Q$29,5,FALSE)</f>
        <v>C:\ODK\ODK Briefcase Storage\forms\contacts\contacts-media</v>
      </c>
      <c r="F4" s="44"/>
      <c r="G4" s="36" t="str">
        <f>VLOOKUP($B4,$K$1:$Q$29,3,FALSE)</f>
        <v>contacts_2</v>
      </c>
      <c r="H4" s="19">
        <f>COUNTIF(csvDestinations!A6:A101,A4)</f>
        <v>3</v>
      </c>
      <c r="K4" s="37" t="s">
        <v>37</v>
      </c>
      <c r="L4" s="18"/>
      <c r="M4" s="18"/>
      <c r="N4" s="24" t="s">
        <v>45</v>
      </c>
      <c r="O4" s="24" t="s">
        <v>38</v>
      </c>
      <c r="P4" s="19" t="s">
        <v>24</v>
      </c>
    </row>
    <row r="5" spans="1:16" x14ac:dyDescent="0.3">
      <c r="A5" s="14" t="s">
        <v>14</v>
      </c>
      <c r="B5" s="29" t="s">
        <v>25</v>
      </c>
      <c r="C5" s="7" t="str">
        <f>VLOOKUP($B5,$K$1:$Q$29,6,FALSE)</f>
        <v>c:\ODK\sync</v>
      </c>
      <c r="D5" s="7" t="str">
        <f>VLOOKUP($B5,$K$1:$Q$29,4,FALSE)</f>
        <v>C:\ODK\ODK Briefcase Storage\forms\contacts\</v>
      </c>
      <c r="E5" s="7" t="str">
        <f>VLOOKUP($B5,$K$1:$Q$29,5,FALSE)</f>
        <v>C:\ODK\ODK Briefcase Storage\forms\contacts\contacts-media</v>
      </c>
      <c r="F5" s="44"/>
      <c r="G5" s="36" t="str">
        <f>VLOOKUP($B5,$K$1:$Q$29,3,FALSE)</f>
        <v>contacts_2</v>
      </c>
      <c r="H5" s="19">
        <f>COUNTIF(csvDestinations!A7:A102,A5)</f>
        <v>3</v>
      </c>
      <c r="K5" s="10" t="s">
        <v>43</v>
      </c>
      <c r="L5" s="18"/>
      <c r="M5" s="18"/>
      <c r="N5" s="24" t="s">
        <v>46</v>
      </c>
      <c r="O5" s="24" t="s">
        <v>44</v>
      </c>
      <c r="P5" s="19" t="s">
        <v>24</v>
      </c>
    </row>
    <row r="6" spans="1:16" x14ac:dyDescent="0.3">
      <c r="A6" s="14" t="s">
        <v>15</v>
      </c>
      <c r="B6" s="29" t="s">
        <v>25</v>
      </c>
      <c r="C6" s="7" t="str">
        <f>VLOOKUP($B6,$K$1:$Q$29,6,FALSE)</f>
        <v>c:\ODK\sync</v>
      </c>
      <c r="D6" s="7" t="str">
        <f>VLOOKUP($B6,$K$1:$Q$29,4,FALSE)</f>
        <v>C:\ODK\ODK Briefcase Storage\forms\contacts\</v>
      </c>
      <c r="E6" s="7" t="str">
        <f>VLOOKUP($B6,$K$1:$Q$29,5,FALSE)</f>
        <v>C:\ODK\ODK Briefcase Storage\forms\contacts\contacts-media</v>
      </c>
      <c r="F6" s="44"/>
      <c r="G6" s="36" t="str">
        <f>VLOOKUP($B6,$K$1:$Q$29,3,FALSE)</f>
        <v>contacts_2</v>
      </c>
      <c r="H6" s="19">
        <f>COUNTIF(csvDestinations!A8:A103,A6)</f>
        <v>1</v>
      </c>
      <c r="K6" s="30" t="s">
        <v>61</v>
      </c>
      <c r="L6" s="18"/>
      <c r="M6" s="18"/>
      <c r="N6" s="18"/>
      <c r="O6" s="18"/>
      <c r="P6" s="19"/>
    </row>
    <row r="7" spans="1:16" x14ac:dyDescent="0.3">
      <c r="A7" s="14" t="s">
        <v>16</v>
      </c>
      <c r="B7" s="29" t="s">
        <v>25</v>
      </c>
      <c r="C7" s="7" t="str">
        <f>VLOOKUP($B7,$K$1:$Q$29,6,FALSE)</f>
        <v>c:\ODK\sync</v>
      </c>
      <c r="D7" s="7" t="str">
        <f>VLOOKUP($B7,$K$1:$Q$29,4,FALSE)</f>
        <v>C:\ODK\ODK Briefcase Storage\forms\contacts\</v>
      </c>
      <c r="E7" s="7" t="str">
        <f>VLOOKUP($B7,$K$1:$Q$29,5,FALSE)</f>
        <v>C:\ODK\ODK Briefcase Storage\forms\contacts\contacts-media</v>
      </c>
      <c r="F7" s="44"/>
      <c r="G7" s="36" t="str">
        <f>VLOOKUP($B7,$K$1:$Q$29,3,FALSE)</f>
        <v>contacts_2</v>
      </c>
      <c r="H7" s="19">
        <f>COUNTIF(csvDestinations!A9:A104,A7)</f>
        <v>1</v>
      </c>
      <c r="K7" s="17" t="s">
        <v>63</v>
      </c>
      <c r="L7" s="18"/>
      <c r="M7" s="18"/>
      <c r="N7" s="18"/>
      <c r="O7" s="18"/>
      <c r="P7" s="19"/>
    </row>
    <row r="8" spans="1:16" x14ac:dyDescent="0.3">
      <c r="A8" s="14" t="s">
        <v>71</v>
      </c>
      <c r="B8" s="29" t="s">
        <v>25</v>
      </c>
      <c r="C8" s="7" t="str">
        <f>VLOOKUP($B8,$K$1:$Q$29,6,FALSE)</f>
        <v>c:\ODK\sync</v>
      </c>
      <c r="D8" s="7" t="str">
        <f>VLOOKUP($B8,$K$1:$Q$29,4,FALSE)</f>
        <v>C:\ODK\ODK Briefcase Storage\forms\contacts\</v>
      </c>
      <c r="E8" s="7" t="str">
        <f>VLOOKUP($B8,$K$1:$Q$29,5,FALSE)</f>
        <v>C:\ODK\ODK Briefcase Storage\forms\contacts\contacts-media</v>
      </c>
      <c r="F8" s="44"/>
      <c r="G8" s="36" t="str">
        <f>VLOOKUP($B8,$K$1:$Q$29,3,FALSE)</f>
        <v>contacts_2</v>
      </c>
      <c r="H8" s="19">
        <f>COUNTIF(csvDestinations!A11:A106,A8)</f>
        <v>1</v>
      </c>
      <c r="K8" s="17"/>
      <c r="L8" s="18"/>
      <c r="M8" s="18"/>
      <c r="N8" s="18"/>
      <c r="O8" s="18"/>
      <c r="P8" s="19"/>
    </row>
    <row r="9" spans="1:16" ht="37.5" customHeight="1" x14ac:dyDescent="0.3">
      <c r="A9" s="6" t="s">
        <v>17</v>
      </c>
      <c r="B9" s="8" t="s">
        <v>26</v>
      </c>
      <c r="C9" s="7" t="str">
        <f>VLOOKUP($B9,$K$1:$Q$29,6,FALSE)</f>
        <v>c:\ODK\sync</v>
      </c>
      <c r="D9" s="7" t="str">
        <f>VLOOKUP($B9,$K$1:$Q$29,4,FALSE)</f>
        <v>C:\ODK\ODK Briefcase Storage\forms\products\</v>
      </c>
      <c r="E9" s="7" t="str">
        <f>VLOOKUP($B9,$K$1:$Q$29,5,FALSE)</f>
        <v>C:\ODK\ODK Briefcase Storage\forms\products\products-media</v>
      </c>
      <c r="F9" s="43" t="s">
        <v>29</v>
      </c>
      <c r="G9" s="36" t="str">
        <f>VLOOKUP($B9,$K$1:$Q$29,3,FALSE)</f>
        <v>products_2</v>
      </c>
      <c r="H9" s="19">
        <f>COUNTIF(csvDestinations!A11:A106,A9)</f>
        <v>1</v>
      </c>
      <c r="K9" s="17"/>
      <c r="L9" s="18"/>
      <c r="M9" s="18"/>
      <c r="N9" s="18"/>
      <c r="O9" s="18"/>
      <c r="P9" s="19"/>
    </row>
    <row r="10" spans="1:16" ht="30" customHeight="1" x14ac:dyDescent="0.3">
      <c r="A10" s="6" t="s">
        <v>18</v>
      </c>
      <c r="B10" s="8" t="s">
        <v>26</v>
      </c>
      <c r="C10" s="7" t="str">
        <f>VLOOKUP($B10,$K$1:$Q$29,6,FALSE)</f>
        <v>c:\ODK\sync</v>
      </c>
      <c r="D10" s="7" t="str">
        <f>VLOOKUP($B10,$K$1:$Q$29,4,FALSE)</f>
        <v>C:\ODK\ODK Briefcase Storage\forms\products\</v>
      </c>
      <c r="E10" s="7" t="str">
        <f>VLOOKUP($B10,$K$1:$Q$29,5,FALSE)</f>
        <v>C:\ODK\ODK Briefcase Storage\forms\products\products-media</v>
      </c>
      <c r="F10" s="43"/>
      <c r="G10" s="36" t="str">
        <f>VLOOKUP($B10,$K$1:$Q$29,3,FALSE)</f>
        <v>products_2</v>
      </c>
      <c r="H10" s="19">
        <f>COUNTIF(csvDestinations!A12:A107,A10)</f>
        <v>1</v>
      </c>
      <c r="K10" s="17"/>
      <c r="L10" s="18"/>
      <c r="M10" s="18"/>
      <c r="N10" s="18"/>
      <c r="O10" s="18"/>
      <c r="P10" s="19"/>
    </row>
    <row r="11" spans="1:16" ht="32.25" customHeight="1" x14ac:dyDescent="0.3">
      <c r="A11" s="6" t="s">
        <v>19</v>
      </c>
      <c r="B11" s="8" t="s">
        <v>26</v>
      </c>
      <c r="C11" s="7" t="str">
        <f>VLOOKUP($B11,$K$1:$Q$29,6,FALSE)</f>
        <v>c:\ODK\sync</v>
      </c>
      <c r="D11" s="7" t="str">
        <f>VLOOKUP($B11,$K$1:$Q$29,4,FALSE)</f>
        <v>C:\ODK\ODK Briefcase Storage\forms\products\</v>
      </c>
      <c r="E11" s="7" t="str">
        <f>VLOOKUP($B11,$K$1:$Q$29,5,FALSE)</f>
        <v>C:\ODK\ODK Briefcase Storage\forms\products\products-media</v>
      </c>
      <c r="F11" s="43"/>
      <c r="G11" s="36" t="str">
        <f>VLOOKUP($B11,$K$1:$Q$29,3,FALSE)</f>
        <v>products_2</v>
      </c>
      <c r="H11" s="19">
        <f>COUNTIF(csvDestinations!A13:A108,A11)</f>
        <v>1</v>
      </c>
      <c r="K11" s="17"/>
      <c r="L11" s="18"/>
      <c r="M11" s="18"/>
      <c r="N11" s="18"/>
      <c r="O11" s="18"/>
      <c r="P11" s="19"/>
    </row>
    <row r="12" spans="1:16" x14ac:dyDescent="0.3">
      <c r="A12" s="14" t="s">
        <v>30</v>
      </c>
      <c r="B12" s="27" t="s">
        <v>37</v>
      </c>
      <c r="C12" s="7" t="str">
        <f>VLOOKUP($B12,$K$1:$Q$29,6,FALSE)</f>
        <v>c:\ODK\sync</v>
      </c>
      <c r="D12" s="7" t="str">
        <f>VLOOKUP($B12,$K$1:$Q$29,4,FALSE)</f>
        <v>C:\ODK\ODK Briefcase Storage\forms\order\</v>
      </c>
      <c r="E12" s="7" t="str">
        <f>VLOOKUP($B12,$K$1:$Q$29,5,FALSE)</f>
        <v>C:\ODK\ODK Briefcase Storage\forms\order\order-media</v>
      </c>
      <c r="F12" s="44" t="s">
        <v>36</v>
      </c>
      <c r="G12" s="36">
        <f>VLOOKUP($B12,$K$1:$Q$29,3,FALSE)</f>
        <v>0</v>
      </c>
      <c r="H12" s="19">
        <f>COUNTIF(csvDestinations!A14:A109,A12)</f>
        <v>1</v>
      </c>
      <c r="K12" s="17"/>
      <c r="L12" s="18"/>
      <c r="M12" s="18"/>
      <c r="N12" s="18"/>
      <c r="O12" s="18"/>
      <c r="P12" s="19"/>
    </row>
    <row r="13" spans="1:16" ht="15" thickBot="1" x14ac:dyDescent="0.35">
      <c r="A13" s="14" t="s">
        <v>31</v>
      </c>
      <c r="B13" s="27" t="s">
        <v>37</v>
      </c>
      <c r="C13" s="7" t="str">
        <f>VLOOKUP($B13,$K$1:$Q$29,6,FALSE)</f>
        <v>c:\ODK\sync</v>
      </c>
      <c r="D13" s="7" t="str">
        <f>VLOOKUP($B13,$K$1:$Q$29,4,FALSE)</f>
        <v>C:\ODK\ODK Briefcase Storage\forms\order\</v>
      </c>
      <c r="E13" s="7" t="str">
        <f>VLOOKUP($B13,$K$1:$Q$29,5,FALSE)</f>
        <v>C:\ODK\ODK Briefcase Storage\forms\order\order-media</v>
      </c>
      <c r="F13" s="44"/>
      <c r="G13" s="36">
        <f>VLOOKUP($B13,$K$1:$Q$29,3,FALSE)</f>
        <v>0</v>
      </c>
      <c r="H13" s="19">
        <f>COUNTIF(csvDestinations!A15:A110,A13)</f>
        <v>1</v>
      </c>
      <c r="K13" s="20"/>
      <c r="L13" s="21"/>
      <c r="M13" s="21"/>
      <c r="N13" s="21"/>
      <c r="O13" s="21"/>
      <c r="P13" s="22"/>
    </row>
    <row r="14" spans="1:16" x14ac:dyDescent="0.3">
      <c r="A14" s="14" t="s">
        <v>32</v>
      </c>
      <c r="B14" s="27" t="s">
        <v>37</v>
      </c>
      <c r="C14" s="7" t="str">
        <f>VLOOKUP($B14,$K$1:$Q$29,6,FALSE)</f>
        <v>c:\ODK\sync</v>
      </c>
      <c r="D14" s="7" t="str">
        <f>VLOOKUP($B14,$K$1:$Q$29,4,FALSE)</f>
        <v>C:\ODK\ODK Briefcase Storage\forms\order\</v>
      </c>
      <c r="E14" s="7" t="str">
        <f>VLOOKUP($B14,$K$1:$Q$29,5,FALSE)</f>
        <v>C:\ODK\ODK Briefcase Storage\forms\order\order-media</v>
      </c>
      <c r="F14" s="44"/>
      <c r="G14" s="36">
        <f>VLOOKUP($B14,$K$1:$Q$29,3,FALSE)</f>
        <v>0</v>
      </c>
      <c r="H14" s="19">
        <f>COUNTIF(csvDestinations!A16:A111,A14)</f>
        <v>1</v>
      </c>
    </row>
    <row r="15" spans="1:16" x14ac:dyDescent="0.3">
      <c r="A15" s="14" t="s">
        <v>33</v>
      </c>
      <c r="B15" s="27" t="s">
        <v>37</v>
      </c>
      <c r="C15" s="7" t="str">
        <f>VLOOKUP($B15,$K$1:$Q$29,6,FALSE)</f>
        <v>c:\ODK\sync</v>
      </c>
      <c r="D15" s="7" t="str">
        <f>VLOOKUP($B15,$K$1:$Q$29,4,FALSE)</f>
        <v>C:\ODK\ODK Briefcase Storage\forms\order\</v>
      </c>
      <c r="E15" s="7" t="str">
        <f>VLOOKUP($B15,$K$1:$Q$29,5,FALSE)</f>
        <v>C:\ODK\ODK Briefcase Storage\forms\order\order-media</v>
      </c>
      <c r="F15" s="44"/>
      <c r="G15" s="36">
        <f>VLOOKUP($B15,$K$1:$Q$29,3,FALSE)</f>
        <v>0</v>
      </c>
      <c r="H15" s="19">
        <f>COUNTIF(csvDestinations!A17:A112,A15)</f>
        <v>1</v>
      </c>
    </row>
    <row r="16" spans="1:16" x14ac:dyDescent="0.3">
      <c r="A16" s="14" t="s">
        <v>34</v>
      </c>
      <c r="B16" s="27" t="s">
        <v>37</v>
      </c>
      <c r="C16" s="7" t="str">
        <f>VLOOKUP($B16,$K$1:$Q$29,6,FALSE)</f>
        <v>c:\ODK\sync</v>
      </c>
      <c r="D16" s="7" t="str">
        <f>VLOOKUP($B16,$K$1:$Q$29,4,FALSE)</f>
        <v>C:\ODK\ODK Briefcase Storage\forms\order\</v>
      </c>
      <c r="E16" s="7" t="str">
        <f>VLOOKUP($B16,$K$1:$Q$29,5,FALSE)</f>
        <v>C:\ODK\ODK Briefcase Storage\forms\order\order-media</v>
      </c>
      <c r="F16" s="44"/>
      <c r="G16" s="36">
        <f>VLOOKUP($B16,$K$1:$Q$29,3,FALSE)</f>
        <v>0</v>
      </c>
      <c r="H16" s="19">
        <f>COUNTIF(csvDestinations!A18:A113,A16)</f>
        <v>1</v>
      </c>
    </row>
    <row r="17" spans="1:8" x14ac:dyDescent="0.3">
      <c r="A17" s="14" t="s">
        <v>35</v>
      </c>
      <c r="B17" s="27" t="s">
        <v>37</v>
      </c>
      <c r="C17" s="7" t="str">
        <f>VLOOKUP($B17,$K$1:$Q$29,6,FALSE)</f>
        <v>c:\ODK\sync</v>
      </c>
      <c r="D17" s="7" t="str">
        <f>VLOOKUP($B17,$K$1:$Q$29,4,FALSE)</f>
        <v>C:\ODK\ODK Briefcase Storage\forms\order\</v>
      </c>
      <c r="E17" s="7" t="str">
        <f>VLOOKUP($B17,$K$1:$Q$29,5,FALSE)</f>
        <v>C:\ODK\ODK Briefcase Storage\forms\order\order-media</v>
      </c>
      <c r="F17" s="44"/>
      <c r="G17" s="36">
        <f>VLOOKUP($B17,$K$1:$Q$29,3,FALSE)</f>
        <v>0</v>
      </c>
      <c r="H17" s="19">
        <f>COUNTIF(csvDestinations!A19:A114,A17)</f>
        <v>1</v>
      </c>
    </row>
    <row r="18" spans="1:8" ht="46.5" customHeight="1" x14ac:dyDescent="0.3">
      <c r="A18" s="9" t="s">
        <v>42</v>
      </c>
      <c r="B18" s="42" t="s">
        <v>43</v>
      </c>
      <c r="C18" s="7" t="str">
        <f>VLOOKUP($B18,$K$1:$Q$29,6,FALSE)</f>
        <v>c:\ODK\sync</v>
      </c>
      <c r="D18" s="7" t="str">
        <f>VLOOKUP($B18,$K$1:$Q$29,4,FALSE)</f>
        <v>C:\ODK\ODK Briefcase Storage\forms\expenses\</v>
      </c>
      <c r="E18" s="7" t="str">
        <f>VLOOKUP($B18,$K$1:$Q$29,5,FALSE)</f>
        <v>C:\ODK\ODK Briefcase Storage\forms\expenses\expenses-media</v>
      </c>
      <c r="F18" s="11" t="s">
        <v>41</v>
      </c>
      <c r="G18" s="36">
        <f>VLOOKUP($B18,$K$1:$Q$29,3,FALSE)</f>
        <v>0</v>
      </c>
      <c r="H18" s="19">
        <f>COUNTIF(csvDestinations!A20:A115,A18)</f>
        <v>1</v>
      </c>
    </row>
    <row r="19" spans="1:8" x14ac:dyDescent="0.3">
      <c r="A19" s="17"/>
      <c r="B19" s="38"/>
      <c r="C19" s="18"/>
      <c r="D19" s="18"/>
      <c r="E19" s="18"/>
      <c r="F19" s="41"/>
      <c r="G19" s="18"/>
      <c r="H19" s="19"/>
    </row>
    <row r="20" spans="1:8" x14ac:dyDescent="0.3">
      <c r="A20" s="17"/>
      <c r="B20" s="38"/>
      <c r="C20" s="18"/>
      <c r="D20" s="18"/>
      <c r="E20" s="18"/>
      <c r="F20" s="41"/>
      <c r="G20" s="18"/>
      <c r="H20" s="19"/>
    </row>
    <row r="21" spans="1:8" x14ac:dyDescent="0.3">
      <c r="A21" s="17"/>
      <c r="B21" s="38"/>
      <c r="C21" s="18"/>
      <c r="D21" s="18"/>
      <c r="E21" s="18"/>
      <c r="F21" s="18"/>
      <c r="G21" s="18"/>
      <c r="H21" s="19"/>
    </row>
    <row r="22" spans="1:8" x14ac:dyDescent="0.3">
      <c r="A22" s="17"/>
      <c r="B22" s="38"/>
      <c r="C22" s="18"/>
      <c r="D22" s="18"/>
      <c r="E22" s="18"/>
      <c r="F22" s="18"/>
      <c r="G22" s="18"/>
      <c r="H22" s="19"/>
    </row>
    <row r="23" spans="1:8" x14ac:dyDescent="0.3">
      <c r="A23" s="17"/>
      <c r="B23" s="38"/>
      <c r="C23" s="18"/>
      <c r="D23" s="18"/>
      <c r="E23" s="18"/>
      <c r="F23" s="18"/>
      <c r="G23" s="18"/>
      <c r="H23" s="19"/>
    </row>
    <row r="24" spans="1:8" x14ac:dyDescent="0.3">
      <c r="A24" s="17"/>
      <c r="B24" s="38"/>
      <c r="C24" s="18"/>
      <c r="D24" s="18"/>
      <c r="E24" s="18"/>
      <c r="F24" s="18"/>
      <c r="G24" s="18"/>
      <c r="H24" s="19"/>
    </row>
    <row r="25" spans="1:8" x14ac:dyDescent="0.3">
      <c r="A25" s="17"/>
      <c r="B25" s="38"/>
      <c r="C25" s="18"/>
      <c r="D25" s="18"/>
      <c r="E25" s="18"/>
      <c r="F25" s="18"/>
      <c r="G25" s="18"/>
      <c r="H25" s="19"/>
    </row>
    <row r="26" spans="1:8" x14ac:dyDescent="0.3">
      <c r="A26" s="17"/>
      <c r="B26" s="38"/>
      <c r="C26" s="18"/>
      <c r="D26" s="18"/>
      <c r="E26" s="18"/>
      <c r="F26" s="18"/>
      <c r="G26" s="18"/>
      <c r="H26" s="19"/>
    </row>
    <row r="27" spans="1:8" x14ac:dyDescent="0.3">
      <c r="A27" s="17"/>
      <c r="B27" s="38"/>
      <c r="C27" s="18"/>
      <c r="D27" s="18"/>
      <c r="E27" s="18"/>
      <c r="F27" s="18"/>
      <c r="G27" s="18"/>
      <c r="H27" s="19"/>
    </row>
    <row r="28" spans="1:8" x14ac:dyDescent="0.3">
      <c r="A28" s="17"/>
      <c r="B28" s="38"/>
      <c r="C28" s="18"/>
      <c r="D28" s="18"/>
      <c r="E28" s="18"/>
      <c r="F28" s="18"/>
      <c r="G28" s="18"/>
      <c r="H28" s="19"/>
    </row>
    <row r="29" spans="1:8" x14ac:dyDescent="0.3">
      <c r="A29" s="17"/>
      <c r="B29" s="38"/>
      <c r="C29" s="18"/>
      <c r="D29" s="18"/>
      <c r="E29" s="18"/>
      <c r="F29" s="18"/>
      <c r="G29" s="18"/>
      <c r="H29" s="19"/>
    </row>
    <row r="30" spans="1:8" x14ac:dyDescent="0.3">
      <c r="A30" s="17"/>
      <c r="B30" s="38"/>
      <c r="C30" s="18"/>
      <c r="D30" s="18"/>
      <c r="E30" s="18"/>
      <c r="F30" s="18"/>
      <c r="G30" s="18"/>
      <c r="H30" s="19"/>
    </row>
    <row r="31" spans="1:8" x14ac:dyDescent="0.3">
      <c r="A31" s="17"/>
      <c r="B31" s="38"/>
      <c r="C31" s="18"/>
      <c r="D31" s="18"/>
      <c r="E31" s="18"/>
      <c r="F31" s="18"/>
      <c r="G31" s="18"/>
      <c r="H31" s="19"/>
    </row>
    <row r="32" spans="1:8" x14ac:dyDescent="0.3">
      <c r="A32" s="17"/>
      <c r="B32" s="38"/>
      <c r="C32" s="18"/>
      <c r="D32" s="18"/>
      <c r="E32" s="18"/>
      <c r="F32" s="18"/>
      <c r="G32" s="18"/>
      <c r="H32" s="19"/>
    </row>
    <row r="33" spans="1:8" x14ac:dyDescent="0.3">
      <c r="A33" s="17"/>
      <c r="B33" s="38"/>
      <c r="C33" s="18"/>
      <c r="D33" s="18"/>
      <c r="E33" s="18"/>
      <c r="F33" s="18"/>
      <c r="G33" s="18"/>
      <c r="H33" s="19"/>
    </row>
    <row r="34" spans="1:8" x14ac:dyDescent="0.3">
      <c r="A34" s="17"/>
      <c r="B34" s="38"/>
      <c r="C34" s="18"/>
      <c r="D34" s="18"/>
      <c r="E34" s="18"/>
      <c r="F34" s="18"/>
      <c r="G34" s="18"/>
      <c r="H34" s="19"/>
    </row>
    <row r="35" spans="1:8" x14ac:dyDescent="0.3">
      <c r="A35" s="17"/>
      <c r="B35" s="38"/>
      <c r="C35" s="18"/>
      <c r="D35" s="18"/>
      <c r="E35" s="18"/>
      <c r="F35" s="18"/>
      <c r="G35" s="18"/>
      <c r="H35" s="19"/>
    </row>
    <row r="36" spans="1:8" x14ac:dyDescent="0.3">
      <c r="A36" s="17"/>
      <c r="B36" s="38"/>
      <c r="C36" s="18"/>
      <c r="D36" s="18"/>
      <c r="E36" s="18"/>
      <c r="F36" s="18"/>
      <c r="G36" s="18"/>
      <c r="H36" s="19"/>
    </row>
    <row r="37" spans="1:8" x14ac:dyDescent="0.3">
      <c r="A37" s="17"/>
      <c r="B37" s="38"/>
      <c r="C37" s="18"/>
      <c r="D37" s="18"/>
      <c r="E37" s="18"/>
      <c r="F37" s="18"/>
      <c r="G37" s="18"/>
      <c r="H37" s="19"/>
    </row>
    <row r="38" spans="1:8" x14ac:dyDescent="0.3">
      <c r="A38" s="17"/>
      <c r="B38" s="38"/>
      <c r="C38" s="18"/>
      <c r="D38" s="18"/>
      <c r="E38" s="18"/>
      <c r="F38" s="18"/>
      <c r="G38" s="18"/>
      <c r="H38" s="19"/>
    </row>
    <row r="39" spans="1:8" x14ac:dyDescent="0.3">
      <c r="A39" s="17"/>
      <c r="B39" s="38"/>
      <c r="C39" s="18"/>
      <c r="D39" s="18"/>
      <c r="E39" s="18"/>
      <c r="F39" s="18"/>
      <c r="G39" s="18"/>
      <c r="H39" s="19"/>
    </row>
    <row r="40" spans="1:8" x14ac:dyDescent="0.3">
      <c r="A40" s="17"/>
      <c r="B40" s="38"/>
      <c r="C40" s="18"/>
      <c r="D40" s="18"/>
      <c r="E40" s="18"/>
      <c r="F40" s="18"/>
      <c r="G40" s="18"/>
      <c r="H40" s="19"/>
    </row>
    <row r="41" spans="1:8" x14ac:dyDescent="0.3">
      <c r="A41" s="17"/>
      <c r="B41" s="38"/>
      <c r="C41" s="18"/>
      <c r="D41" s="18"/>
      <c r="E41" s="18"/>
      <c r="F41" s="18"/>
      <c r="G41" s="18"/>
      <c r="H41" s="19"/>
    </row>
    <row r="42" spans="1:8" x14ac:dyDescent="0.3">
      <c r="A42" s="17"/>
      <c r="B42" s="38"/>
      <c r="C42" s="18"/>
      <c r="D42" s="18"/>
      <c r="E42" s="18"/>
      <c r="F42" s="18"/>
      <c r="G42" s="18"/>
      <c r="H42" s="19"/>
    </row>
    <row r="43" spans="1:8" x14ac:dyDescent="0.3">
      <c r="A43" s="17"/>
      <c r="B43" s="38"/>
      <c r="C43" s="18"/>
      <c r="D43" s="18"/>
      <c r="E43" s="18"/>
      <c r="F43" s="18"/>
      <c r="G43" s="18"/>
      <c r="H43" s="19"/>
    </row>
    <row r="44" spans="1:8" x14ac:dyDescent="0.3">
      <c r="A44" s="17"/>
      <c r="B44" s="38"/>
      <c r="C44" s="18"/>
      <c r="D44" s="18"/>
      <c r="E44" s="18"/>
      <c r="F44" s="18"/>
      <c r="G44" s="18"/>
      <c r="H44" s="19"/>
    </row>
    <row r="45" spans="1:8" x14ac:dyDescent="0.3">
      <c r="A45" s="17"/>
      <c r="B45" s="38"/>
      <c r="C45" s="18"/>
      <c r="D45" s="18"/>
      <c r="E45" s="18"/>
      <c r="F45" s="18"/>
      <c r="G45" s="18"/>
      <c r="H45" s="19"/>
    </row>
    <row r="46" spans="1:8" x14ac:dyDescent="0.3">
      <c r="A46" s="17"/>
      <c r="B46" s="18"/>
      <c r="C46" s="18"/>
      <c r="D46" s="18"/>
      <c r="E46" s="18"/>
      <c r="F46" s="18"/>
      <c r="G46" s="18"/>
      <c r="H46" s="19"/>
    </row>
    <row r="47" spans="1:8" x14ac:dyDescent="0.3">
      <c r="A47" s="17"/>
      <c r="B47" s="18"/>
      <c r="C47" s="18"/>
      <c r="D47" s="18"/>
      <c r="E47" s="18"/>
      <c r="F47" s="18"/>
      <c r="G47" s="18"/>
      <c r="H47" s="19"/>
    </row>
    <row r="48" spans="1:8" x14ac:dyDescent="0.3">
      <c r="A48" s="17"/>
      <c r="B48" s="18"/>
      <c r="C48" s="18"/>
      <c r="D48" s="18"/>
      <c r="E48" s="18"/>
      <c r="F48" s="18"/>
      <c r="G48" s="18"/>
      <c r="H48" s="19"/>
    </row>
    <row r="49" spans="1:8" x14ac:dyDescent="0.3">
      <c r="A49" s="17"/>
      <c r="B49" s="18"/>
      <c r="C49" s="18"/>
      <c r="D49" s="18"/>
      <c r="E49" s="18"/>
      <c r="F49" s="18"/>
      <c r="G49" s="18"/>
      <c r="H49" s="19"/>
    </row>
    <row r="50" spans="1:8" ht="15" thickBot="1" x14ac:dyDescent="0.35">
      <c r="A50" s="20"/>
      <c r="B50" s="21"/>
      <c r="C50" s="21"/>
      <c r="D50" s="21"/>
      <c r="E50" s="21"/>
      <c r="F50" s="21"/>
      <c r="G50" s="21"/>
      <c r="H50" s="22"/>
    </row>
  </sheetData>
  <mergeCells count="3">
    <mergeCell ref="F9:F11"/>
    <mergeCell ref="F12:F17"/>
    <mergeCell ref="F2:F8"/>
  </mergeCells>
  <dataValidations count="1">
    <dataValidation type="list" allowBlank="1" showInputMessage="1" showErrorMessage="1" sqref="C19:C40 B2:B40" xr:uid="{00000000-0002-0000-0200-000000000000}">
      <formula1>$K$2:$K$7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csvDestinations</vt:lpstr>
      <vt:lpstr>csv_target_map</vt:lpstr>
      <vt:lpstr>csv_source_map</vt:lpstr>
      <vt:lpstr>csv_source_table</vt:lpstr>
      <vt:lpstr>form_path_table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2019-09-10T22:16:26Z</dcterms:created>
  <dcterms:modified xsi:type="dcterms:W3CDTF">2019-11-05T21:09:38Z</dcterms:modified>
</cp:coreProperties>
</file>