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ssoni7_emory_edu/Documents/Second_Year/Classes/ML/cs534-final-project/"/>
    </mc:Choice>
  </mc:AlternateContent>
  <xr:revisionPtr revIDLastSave="174" documentId="8_{F82FD72D-358B-4246-BE1E-2B65DA431CEE}" xr6:coauthVersionLast="45" xr6:coauthVersionMax="45" xr10:uidLastSave="{0BCD4906-7CD7-4DFE-B226-3EE264DED08D}"/>
  <bookViews>
    <workbookView xWindow="28680" yWindow="-120" windowWidth="29040" windowHeight="15840" activeTab="7" xr2:uid="{B371AADF-BBAA-4F46-A685-F4050E2E70CD}"/>
  </bookViews>
  <sheets>
    <sheet name="Data_Labels" sheetId="2" r:id="rId1"/>
    <sheet name="Lasso_Results" sheetId="1" r:id="rId2"/>
    <sheet name="Lasso_Results_2" sheetId="3" r:id="rId3"/>
    <sheet name="Sheet7" sheetId="7" r:id="rId4"/>
    <sheet name="Sheet5" sheetId="5" r:id="rId5"/>
    <sheet name="Spend above 1%" sheetId="4" r:id="rId6"/>
    <sheet name="SVM_Results" sheetId="6" r:id="rId7"/>
    <sheet name="Sheet1" sheetId="8" r:id="rId8"/>
  </sheets>
  <definedNames>
    <definedName name="_xlnm._FilterDatabase" localSheetId="5" hidden="1">'Spend above 1%'!$A$1:$C$132</definedName>
  </definedNames>
  <calcPr calcId="191029"/>
  <pivotCaches>
    <pivotCache cacheId="3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C16" i="8"/>
  <c r="C9" i="8"/>
  <c r="C19" i="8"/>
  <c r="C14" i="8"/>
  <c r="C13" i="8"/>
  <c r="C6" i="8"/>
  <c r="C7" i="8"/>
  <c r="C15" i="8"/>
  <c r="C3" i="8"/>
  <c r="C23" i="8"/>
  <c r="C8" i="8"/>
  <c r="C17" i="8"/>
  <c r="C24" i="8"/>
  <c r="C22" i="8"/>
  <c r="C21" i="8"/>
  <c r="C18" i="8"/>
  <c r="C27" i="8"/>
  <c r="C26" i="8"/>
  <c r="C10" i="8"/>
  <c r="C20" i="8"/>
  <c r="C28" i="8"/>
  <c r="C4" i="8"/>
  <c r="C12" i="8"/>
  <c r="C25" i="8"/>
  <c r="C2" i="8"/>
  <c r="C5" i="8"/>
  <c r="C11" i="8"/>
  <c r="G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2" i="2"/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3" i="6"/>
  <c r="E2" i="3" l="1"/>
  <c r="F2" i="3"/>
  <c r="D6" i="5"/>
  <c r="D23" i="5"/>
  <c r="D61" i="5"/>
  <c r="D75" i="5"/>
  <c r="D41" i="5"/>
  <c r="D93" i="5"/>
  <c r="D92" i="5"/>
  <c r="D94" i="5"/>
  <c r="D89" i="5"/>
  <c r="D99" i="5"/>
  <c r="D32" i="5"/>
  <c r="D85" i="5"/>
  <c r="D98" i="5"/>
  <c r="D100" i="5"/>
  <c r="D84" i="5"/>
  <c r="D7" i="5"/>
  <c r="D10" i="5"/>
  <c r="D101" i="5"/>
  <c r="D102" i="5"/>
  <c r="D103" i="5"/>
  <c r="D104" i="5"/>
  <c r="D105" i="5"/>
  <c r="D53" i="5"/>
  <c r="D106" i="5"/>
  <c r="D107" i="5"/>
  <c r="D71" i="5"/>
  <c r="D31" i="5"/>
  <c r="D52" i="5"/>
  <c r="D108" i="5"/>
  <c r="D30" i="5"/>
  <c r="D109" i="5"/>
  <c r="D12" i="5"/>
  <c r="D16" i="5"/>
  <c r="D24" i="5"/>
  <c r="D110" i="5"/>
  <c r="D111" i="5"/>
  <c r="D112" i="5"/>
  <c r="D113" i="5"/>
  <c r="D58" i="5"/>
  <c r="D87" i="5"/>
  <c r="D83" i="5"/>
  <c r="D114" i="5"/>
  <c r="D45" i="5"/>
  <c r="D115" i="5"/>
  <c r="D95" i="5"/>
  <c r="D69" i="5"/>
  <c r="D116" i="5"/>
  <c r="D50" i="5"/>
  <c r="D49" i="5"/>
  <c r="D4" i="5"/>
  <c r="D8" i="5"/>
  <c r="D9" i="5"/>
  <c r="D117" i="5"/>
  <c r="D97" i="5"/>
  <c r="D15" i="5"/>
  <c r="D33" i="5"/>
  <c r="D29" i="5"/>
  <c r="D46" i="5"/>
  <c r="D28" i="5"/>
  <c r="D25" i="5"/>
  <c r="D36" i="5"/>
  <c r="D47" i="5"/>
  <c r="D118" i="5"/>
  <c r="D79" i="5"/>
  <c r="D77" i="5"/>
  <c r="D91" i="5"/>
  <c r="D73" i="5"/>
  <c r="D80" i="5"/>
  <c r="D82" i="5"/>
  <c r="D90" i="5"/>
  <c r="D26" i="5"/>
  <c r="D27" i="5"/>
  <c r="D88" i="5"/>
  <c r="D119" i="5"/>
  <c r="D120" i="5"/>
  <c r="D72" i="5"/>
  <c r="D78" i="5"/>
  <c r="D81" i="5"/>
  <c r="D121" i="5"/>
  <c r="D20" i="5"/>
  <c r="D22" i="5"/>
  <c r="D55" i="5"/>
  <c r="D51" i="5"/>
  <c r="D67" i="5"/>
  <c r="D70" i="5"/>
  <c r="D5" i="5"/>
  <c r="D122" i="5"/>
  <c r="D123" i="5"/>
  <c r="D68" i="5"/>
  <c r="D48" i="5"/>
  <c r="D124" i="5"/>
  <c r="D125" i="5"/>
  <c r="D11" i="5"/>
  <c r="D39" i="5"/>
  <c r="D37" i="5"/>
  <c r="D56" i="5"/>
  <c r="D34" i="5"/>
  <c r="D42" i="5"/>
  <c r="D43" i="5"/>
  <c r="D57" i="5"/>
  <c r="D44" i="5"/>
  <c r="D17" i="5"/>
  <c r="D21" i="5"/>
  <c r="D60" i="5"/>
  <c r="D59" i="5"/>
  <c r="D76" i="5"/>
  <c r="D54" i="5"/>
  <c r="D63" i="5"/>
  <c r="D64" i="5"/>
  <c r="D74" i="5"/>
  <c r="D66" i="5"/>
  <c r="D96" i="5"/>
  <c r="D14" i="5"/>
  <c r="D35" i="5"/>
  <c r="D40" i="5"/>
  <c r="D13" i="5"/>
  <c r="D62" i="5"/>
  <c r="D65" i="5"/>
  <c r="D38" i="5"/>
  <c r="D19" i="5"/>
  <c r="D18" i="5"/>
  <c r="D86" i="5"/>
  <c r="D126" i="5"/>
  <c r="D127" i="5"/>
  <c r="D128" i="5"/>
  <c r="D129" i="5"/>
  <c r="D130" i="5"/>
  <c r="D131" i="5"/>
  <c r="D132" i="5"/>
  <c r="D3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C18" i="1"/>
  <c r="C7" i="1"/>
  <c r="C6" i="1"/>
  <c r="C20" i="1"/>
  <c r="C25" i="1"/>
  <c r="C10" i="1"/>
  <c r="C26" i="1"/>
  <c r="C23" i="1"/>
  <c r="C12" i="1"/>
  <c r="C28" i="1"/>
  <c r="C8" i="1"/>
  <c r="C15" i="1"/>
  <c r="C29" i="1"/>
  <c r="C5" i="1"/>
  <c r="C3" i="1"/>
  <c r="C4" i="1"/>
  <c r="C9" i="1"/>
  <c r="C19" i="1"/>
  <c r="C16" i="1"/>
  <c r="C30" i="1"/>
  <c r="C13" i="1"/>
  <c r="C2" i="1"/>
  <c r="C22" i="1"/>
  <c r="C21" i="1"/>
  <c r="C24" i="1"/>
  <c r="C14" i="1"/>
  <c r="C11" i="1"/>
  <c r="C17" i="1"/>
  <c r="C27" i="1"/>
</calcChain>
</file>

<file path=xl/sharedStrings.xml><?xml version="1.0" encoding="utf-8"?>
<sst xmlns="http://schemas.openxmlformats.org/spreadsheetml/2006/main" count="971" uniqueCount="311">
  <si>
    <t>V33</t>
  </si>
  <si>
    <t>Column Name</t>
  </si>
  <si>
    <t>Beta</t>
  </si>
  <si>
    <t>T06</t>
  </si>
  <si>
    <t>TCUROTH</t>
  </si>
  <si>
    <t>_41F</t>
  </si>
  <si>
    <t>Description</t>
  </si>
  <si>
    <t xml:space="preserve">State Identification Number </t>
  </si>
  <si>
    <r>
      <t>School System Identification Number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</si>
  <si>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School System Name </t>
  </si>
  <si>
    <r>
      <t>ANSI State and County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</si>
  <si>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Consolidated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</si>
  <si>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Core-Based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</si>
  <si>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School Level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</si>
  <si>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NCES ID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</si>
  <si>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Year of Data </t>
  </si>
  <si>
    <t xml:space="preserve">Fall Membership </t>
  </si>
  <si>
    <t>C01</t>
  </si>
  <si>
    <t>T02</t>
  </si>
  <si>
    <t>TOTAL ELEMENTARY-SECONDARY EXPENDITURE</t>
  </si>
  <si>
    <t>E13</t>
  </si>
  <si>
    <t>J13</t>
  </si>
  <si>
    <t>E17</t>
  </si>
  <si>
    <t>E07</t>
  </si>
  <si>
    <t>E11</t>
  </si>
  <si>
    <t>V60</t>
  </si>
  <si>
    <t>V70</t>
  </si>
  <si>
    <t>V75</t>
  </si>
  <si>
    <t>F12</t>
  </si>
  <si>
    <t>G15</t>
  </si>
  <si>
    <t>Z33</t>
  </si>
  <si>
    <t>V10</t>
  </si>
  <si>
    <t>_21F</t>
  </si>
  <si>
    <t>W31</t>
  </si>
  <si>
    <t>Human Names</t>
  </si>
  <si>
    <t>A08</t>
  </si>
  <si>
    <t>DataItem</t>
  </si>
  <si>
    <t>STATE*</t>
  </si>
  <si>
    <t>IDCENSUS*</t>
  </si>
  <si>
    <t>NAME*</t>
  </si>
  <si>
    <t>CONUM*</t>
  </si>
  <si>
    <t>CSA*</t>
  </si>
  <si>
    <t>CBSA*</t>
  </si>
  <si>
    <t>SCHLEV*</t>
  </si>
  <si>
    <t>NCESID*</t>
  </si>
  <si>
    <t>YRDATA*</t>
  </si>
  <si>
    <t>TOTALREV</t>
  </si>
  <si>
    <t>TFEDREV</t>
  </si>
  <si>
    <t>C14</t>
  </si>
  <si>
    <t>C15</t>
  </si>
  <si>
    <t>C16</t>
  </si>
  <si>
    <t>C17</t>
  </si>
  <si>
    <t>C19</t>
  </si>
  <si>
    <t>B11</t>
  </si>
  <si>
    <t>C20</t>
  </si>
  <si>
    <t>C25</t>
  </si>
  <si>
    <t>C36</t>
  </si>
  <si>
    <t>B10</t>
  </si>
  <si>
    <t>B12</t>
  </si>
  <si>
    <t>B13</t>
  </si>
  <si>
    <t>TSTREV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</si>
  <si>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</si>
  <si>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</si>
  <si>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</si>
  <si>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</si>
  <si>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</si>
  <si>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</si>
  <si>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</si>
  <si>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</si>
  <si>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</si>
  <si>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</si>
  <si>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C24</t>
  </si>
  <si>
    <t>C35</t>
  </si>
  <si>
    <t>C38</t>
  </si>
  <si>
    <t>C39</t>
  </si>
  <si>
    <t>TLOCREV</t>
  </si>
  <si>
    <t>T09</t>
  </si>
  <si>
    <t>T15</t>
  </si>
  <si>
    <t>T40</t>
  </si>
  <si>
    <t>T99</t>
  </si>
  <si>
    <t>D11</t>
  </si>
  <si>
    <t>D23</t>
  </si>
  <si>
    <t>A07</t>
  </si>
  <si>
    <t>A09</t>
  </si>
  <si>
    <t>A11</t>
  </si>
  <si>
    <t>A13</t>
  </si>
  <si>
    <t>A15</t>
  </si>
  <si>
    <t>A20</t>
  </si>
  <si>
    <t>A40</t>
  </si>
  <si>
    <t>U11</t>
  </si>
  <si>
    <t>U22</t>
  </si>
  <si>
    <t>U30</t>
  </si>
  <si>
    <t>U50</t>
  </si>
  <si>
    <t>U97</t>
  </si>
  <si>
    <t>TOTALEXP</t>
  </si>
  <si>
    <t>TCURELSC</t>
  </si>
  <si>
    <t>TCURINST</t>
  </si>
  <si>
    <t>J12</t>
  </si>
  <si>
    <t>J14</t>
  </si>
  <si>
    <t>V91</t>
  </si>
  <si>
    <t>V92</t>
  </si>
  <si>
    <t>TCURSSVC</t>
  </si>
  <si>
    <t>E08</t>
  </si>
  <si>
    <t>E09</t>
  </si>
  <si>
    <t>V40</t>
  </si>
  <si>
    <t>V45</t>
  </si>
  <si>
    <t>V90</t>
  </si>
  <si>
    <t>V85</t>
  </si>
  <si>
    <t>J17</t>
  </si>
  <si>
    <t>J07</t>
  </si>
  <si>
    <t>J08</t>
  </si>
  <si>
    <t>J09</t>
  </si>
  <si>
    <t>J40</t>
  </si>
  <si>
    <t>J45</t>
  </si>
  <si>
    <t>J90</t>
  </si>
  <si>
    <t>J11</t>
  </si>
  <si>
    <t>J96</t>
  </si>
  <si>
    <t>V65</t>
  </si>
  <si>
    <t>J10</t>
  </si>
  <si>
    <t>J97</t>
  </si>
  <si>
    <t>NONELSEC</t>
  </si>
  <si>
    <t>V80</t>
  </si>
  <si>
    <t>J98</t>
  </si>
  <si>
    <t>TCAPOUT</t>
  </si>
  <si>
    <t>K09</t>
  </si>
  <si>
    <t>K10</t>
  </si>
  <si>
    <t>K11</t>
  </si>
  <si>
    <t>J99</t>
  </si>
  <si>
    <t>L12</t>
  </si>
  <si>
    <t>M12</t>
  </si>
  <si>
    <t>Q11</t>
  </si>
  <si>
    <t>I86</t>
  </si>
  <si>
    <t>Z32</t>
  </si>
  <si>
    <t>V11</t>
  </si>
  <si>
    <t>V13</t>
  </si>
  <si>
    <t>V15</t>
  </si>
  <si>
    <t>V17</t>
  </si>
  <si>
    <t>V21</t>
  </si>
  <si>
    <t>V23</t>
  </si>
  <si>
    <t>V37</t>
  </si>
  <si>
    <t>V29</t>
  </si>
  <si>
    <t>Z34</t>
  </si>
  <si>
    <t>V12</t>
  </si>
  <si>
    <t>V14</t>
  </si>
  <si>
    <t>V16</t>
  </si>
  <si>
    <t>V18</t>
  </si>
  <si>
    <t>V22</t>
  </si>
  <si>
    <t>V24</t>
  </si>
  <si>
    <t>V38</t>
  </si>
  <si>
    <t>V30</t>
  </si>
  <si>
    <t>V32</t>
  </si>
  <si>
    <t>_19H</t>
  </si>
  <si>
    <t>_31F</t>
  </si>
  <si>
    <t>_61V</t>
  </si>
  <si>
    <t>_66V</t>
  </si>
  <si>
    <t>W01</t>
  </si>
  <si>
    <t>W61</t>
  </si>
  <si>
    <t>ColumnName</t>
  </si>
  <si>
    <t>HumanNames</t>
  </si>
  <si>
    <t>C18</t>
  </si>
  <si>
    <t>YRDATA</t>
  </si>
  <si>
    <t>J85</t>
  </si>
  <si>
    <t>Violent_Crimes_Per_1000</t>
  </si>
  <si>
    <t>Name</t>
  </si>
  <si>
    <t>Value</t>
  </si>
  <si>
    <t>asdf</t>
  </si>
  <si>
    <t>Above</t>
  </si>
  <si>
    <t>std</t>
  </si>
  <si>
    <t>mean</t>
  </si>
  <si>
    <t>Human</t>
  </si>
  <si>
    <t>x</t>
  </si>
  <si>
    <t>Feature</t>
  </si>
  <si>
    <t>Feature Translated</t>
  </si>
  <si>
    <t xml:space="preserve">Interest on school system debt </t>
  </si>
  <si>
    <t xml:space="preserve">Total salaries and wages - General administration </t>
  </si>
  <si>
    <t xml:space="preserve">School lunch revenues </t>
  </si>
  <si>
    <t xml:space="preserve">Instructional equipment </t>
  </si>
  <si>
    <t xml:space="preserve">Payments to other school systems </t>
  </si>
  <si>
    <t>Tuition fees from pupils, parents, and other private sources</t>
  </si>
  <si>
    <t xml:space="preserve">Current operation expenditure - Business/central/other support services </t>
  </si>
  <si>
    <t xml:space="preserve">Total employee benefit payments - Instruction </t>
  </si>
  <si>
    <t xml:space="preserve">Current operation expenditure - School administration </t>
  </si>
  <si>
    <t xml:space="preserve">Direct federal revenue - All other </t>
  </si>
  <si>
    <t>Federal revenue through the state - Title I</t>
  </si>
  <si>
    <t xml:space="preserve">Federal revenue through the state - Children with disabilities - IDEA </t>
  </si>
  <si>
    <t xml:space="preserve">Federal revenue through the state - Math, science, and teacher quality </t>
  </si>
  <si>
    <t xml:space="preserve">Federal revenue through the state - Safe and drug-free schools </t>
  </si>
  <si>
    <t xml:space="preserve">Federal revenue through the state - Vocational and technical education </t>
  </si>
  <si>
    <t xml:space="preserve">Federal revenue through the state - Bilingual education </t>
  </si>
  <si>
    <t xml:space="preserve">Federal revenue through the state - All other </t>
  </si>
  <si>
    <t xml:space="preserve">Federal revenue through the state - Child nutrition programs </t>
  </si>
  <si>
    <t xml:space="preserve">Federal revenue - Nonspecified </t>
  </si>
  <si>
    <t xml:space="preserve">Direct federal revenue - Impact aid (P.L. 81-815 and 81-874) </t>
  </si>
  <si>
    <t xml:space="preserve">Direct federal revenue - Native American (Indian) education </t>
  </si>
  <si>
    <t>General formula assistance</t>
  </si>
  <si>
    <t xml:space="preserve">Staff improvement programs </t>
  </si>
  <si>
    <t xml:space="preserve">Special education programs </t>
  </si>
  <si>
    <t xml:space="preserve">Compensatory and basic skills attainment programs </t>
  </si>
  <si>
    <t xml:space="preserve">Bilingual education programs </t>
  </si>
  <si>
    <t xml:space="preserve">Gifted and talented programs </t>
  </si>
  <si>
    <t xml:space="preserve">Vocational education programs </t>
  </si>
  <si>
    <t xml:space="preserve">School lunch programs </t>
  </si>
  <si>
    <t xml:space="preserve">Capital outlay and debt service programs </t>
  </si>
  <si>
    <t xml:space="preserve">Transportation programs </t>
  </si>
  <si>
    <t xml:space="preserve">All other revenues from state sources </t>
  </si>
  <si>
    <t xml:space="preserve">Census state, NCES local revenue </t>
  </si>
  <si>
    <t xml:space="preserve">State revenue - Nonspecified </t>
  </si>
  <si>
    <t xml:space="preserve">State payments on behalf - Benefits </t>
  </si>
  <si>
    <t xml:space="preserve">State payments on behalf - Nonbenefits </t>
  </si>
  <si>
    <t xml:space="preserve">Parent government contributions </t>
  </si>
  <si>
    <t xml:space="preserve">Property taxes </t>
  </si>
  <si>
    <t xml:space="preserve">General sales or gross receipts taxes </t>
  </si>
  <si>
    <t xml:space="preserve">Public utility taxes </t>
  </si>
  <si>
    <t xml:space="preserve">Individual and corporate income taxes </t>
  </si>
  <si>
    <t xml:space="preserve">All other taxes </t>
  </si>
  <si>
    <t xml:space="preserve">Revenue from other school systems </t>
  </si>
  <si>
    <t xml:space="preserve">Revenue from cities and counties </t>
  </si>
  <si>
    <t xml:space="preserve">Transportation fees from pupils, parents, and other private sources </t>
  </si>
  <si>
    <t xml:space="preserve">Textbook sales and rentals </t>
  </si>
  <si>
    <t xml:space="preserve">District activity receipts </t>
  </si>
  <si>
    <t xml:space="preserve">Student fees, nonspecified </t>
  </si>
  <si>
    <t xml:space="preserve">Other sales and service revenues </t>
  </si>
  <si>
    <t xml:space="preserve">Rents and royalties </t>
  </si>
  <si>
    <t xml:space="preserve">Sale of property </t>
  </si>
  <si>
    <t xml:space="preserve">Interest earnings </t>
  </si>
  <si>
    <t xml:space="preserve">Fines and forfeits </t>
  </si>
  <si>
    <t xml:space="preserve">Private contributions </t>
  </si>
  <si>
    <t xml:space="preserve">Miscellaneous other local revenues </t>
  </si>
  <si>
    <t xml:space="preserve">Current operation expenditure - Instruction </t>
  </si>
  <si>
    <t>State payments on behalf - Instruction benefits</t>
  </si>
  <si>
    <t xml:space="preserve">Own retirement system transfer - Instruction </t>
  </si>
  <si>
    <t xml:space="preserve">State payments on behalf - Instruction nonbenefits </t>
  </si>
  <si>
    <t xml:space="preserve">Exhibit - Payments to private schools </t>
  </si>
  <si>
    <t xml:space="preserve">Exhibit - Payments to charter schools </t>
  </si>
  <si>
    <t xml:space="preserve">Current operation expenditure - Pupil support </t>
  </si>
  <si>
    <t xml:space="preserve">Current operation expenditure - Instructional staff support </t>
  </si>
  <si>
    <t xml:space="preserve">Current operation expenditure - General administration </t>
  </si>
  <si>
    <t xml:space="preserve">Current operation expenditure - Operation and maintenance of plant </t>
  </si>
  <si>
    <t xml:space="preserve">Current operation expenditure - Student transportation </t>
  </si>
  <si>
    <t xml:space="preserve">Current operation expenditure - Nonspecified support services </t>
  </si>
  <si>
    <t xml:space="preserve">State payments on behalf - Pupil support benefits </t>
  </si>
  <si>
    <t xml:space="preserve">State payments on behalf - Instructional staff support benefits </t>
  </si>
  <si>
    <t xml:space="preserve">State payments on behalf - General administration benefits </t>
  </si>
  <si>
    <t xml:space="preserve">State payments on behalf - School administration benefits </t>
  </si>
  <si>
    <t xml:space="preserve">State payments on behalf - Operation and maintenance of plant benefits </t>
  </si>
  <si>
    <t xml:space="preserve">State payments on behalf - Student transportation benefits </t>
  </si>
  <si>
    <t xml:space="preserve">State payments on behalf - Business/central/other support services benefits </t>
  </si>
  <si>
    <t xml:space="preserve">Own retirement system transfer - Support services </t>
  </si>
  <si>
    <t xml:space="preserve">State payments on behalf - Support services, nonbenefits </t>
  </si>
  <si>
    <t xml:space="preserve">Current operation expenditure - Food services </t>
  </si>
  <si>
    <t xml:space="preserve">Current operation expenditure - Enterprise operations </t>
  </si>
  <si>
    <t xml:space="preserve">Current operation expenditure - Other elementary-secondary programs </t>
  </si>
  <si>
    <t xml:space="preserve">State payments on behalf - Other benefits </t>
  </si>
  <si>
    <t xml:space="preserve">State payments on behalf - Noninstructional and nonbenefits </t>
  </si>
  <si>
    <t xml:space="preserve">Current operation expenditure - Community services </t>
  </si>
  <si>
    <t xml:space="preserve">Current operation expenditure - Adult education </t>
  </si>
  <si>
    <t xml:space="preserve">Current operation expenditure - Other nonelementary-secondary programs </t>
  </si>
  <si>
    <t xml:space="preserve">State payments on behalf - Nonelementary-secondary programs </t>
  </si>
  <si>
    <t xml:space="preserve">Construction </t>
  </si>
  <si>
    <t xml:space="preserve">Purchase of land and existing structures </t>
  </si>
  <si>
    <t xml:space="preserve">Other equipment </t>
  </si>
  <si>
    <t xml:space="preserve">Nonspecified equipment </t>
  </si>
  <si>
    <t>State payments on behalf - Capital outlay</t>
  </si>
  <si>
    <t>Payments to state governments</t>
  </si>
  <si>
    <t xml:space="preserve">Payments to local governments </t>
  </si>
  <si>
    <t xml:space="preserve">Total salaries and wages </t>
  </si>
  <si>
    <t xml:space="preserve">Total salaries and wages - Instruction </t>
  </si>
  <si>
    <t xml:space="preserve">Total salaries and wages - Pupil support </t>
  </si>
  <si>
    <t xml:space="preserve">Total salaries and wages - Instructional staff support </t>
  </si>
  <si>
    <t xml:space="preserve">Total salaries and wages - School administration </t>
  </si>
  <si>
    <t xml:space="preserve">Total salaries and wages - Operation and maintenance of plant </t>
  </si>
  <si>
    <t xml:space="preserve">Total salaries and wages - Student transportation </t>
  </si>
  <si>
    <t xml:space="preserve">Total salaries and wages - Business/central/other support services </t>
  </si>
  <si>
    <t xml:space="preserve">Total salaries and wages - Food services </t>
  </si>
  <si>
    <t xml:space="preserve">Total employee benefit payments </t>
  </si>
  <si>
    <t xml:space="preserve">Total employee benefit payments - Pupil support </t>
  </si>
  <si>
    <t xml:space="preserve">Total employee benefit payments - Instructional staff </t>
  </si>
  <si>
    <t xml:space="preserve">Total employee benefit payments - General administration </t>
  </si>
  <si>
    <t xml:space="preserve">Total employee benefit payments - School administration </t>
  </si>
  <si>
    <t xml:space="preserve">Total employee benefit payments - Operation and maintenance of plant </t>
  </si>
  <si>
    <t xml:space="preserve">Total employee benefit payments - Student transportation </t>
  </si>
  <si>
    <t xml:space="preserve">Total employee benefit payments - Business/central/other support services </t>
  </si>
  <si>
    <t xml:space="preserve">Total employee benefit payments - Food services </t>
  </si>
  <si>
    <t xml:space="preserve">Total employee benefit payments - Enterprise operations </t>
  </si>
  <si>
    <t xml:space="preserve">Long-term debt outstanding at beginning of the fiscal year </t>
  </si>
  <si>
    <t xml:space="preserve">Long-term debt issued during the fiscal year </t>
  </si>
  <si>
    <t xml:space="preserve">Long-term debt retired during the fiscal year </t>
  </si>
  <si>
    <t xml:space="preserve">Long-term debt outstanding at end of fiscal year </t>
  </si>
  <si>
    <t xml:space="preserve">Short-term debt outstanding at beginning of the fiscal year </t>
  </si>
  <si>
    <t xml:space="preserve">Short-term debt outstanding at end of the fiscal year </t>
  </si>
  <si>
    <t xml:space="preserve">Cash and deposits, held at end of fiscal year - Debt service funds </t>
  </si>
  <si>
    <t xml:space="preserve">Cash and deposits, held at end of fiscal year - Bond funds </t>
  </si>
  <si>
    <t xml:space="preserve">Cash and deposits, held at end of fiscal year - Other funds </t>
  </si>
  <si>
    <t>TOTAL ELEMENTARY-SECONDARY REVENUE (sum of TFEDREV + TSTREV + TLOCREV)</t>
  </si>
  <si>
    <t>Total Revenue from Federal Sources (sum of C14 + C15 + C16 + C17 + C19 + B11 + C20 + C25 + C36 + B10 + B12 + B13)</t>
  </si>
  <si>
    <t>Total Revenue from Local Sources (sum of T02 + T06 + T09 + T15 + T40 + T99 + D11 + D23 + A07 + A08 + A09 + A11 + A13 + A15 + A20 + A40 +U11 + U22 + U30 + U50 + U97)</t>
  </si>
  <si>
    <t>Total Revenue from State Sources (sum of C01 + C04 + C05 + C06 + C07 + C08 + C09 + C10 + C11 + C12 + C13 + C24 + C35 + C38  + C39)</t>
  </si>
  <si>
    <t>TOTAL CAPITAL OUTLAY EXPENDITURE (sum of F12 + G15 + K09 + K10 + K11 + J99)</t>
  </si>
  <si>
    <t>TOTAL CURRENT SPENDING FOR NONELEMENTARY-SECONDARY PROGRAMS (sum of V70 + V75 + V80 + J98)</t>
  </si>
  <si>
    <t>TOTAL CURRENT SPENDING FOR OTHER ELEMENTARY-SECONDARY PROGRAMS (sum of E11 + V60 + V65 + J10 + J97)</t>
  </si>
  <si>
    <t>TOTAL CURRENT SPENDING FOR SUPPORT SERVICES (sum of E17 + E07 + E08 + E09 + V40 + V45 + V90 + V85 + J17 + J07 + J08 + J09 + J40 + J45 +  J90 + J11 + J96)</t>
  </si>
  <si>
    <t>TOTAL CURRENT SPENDING FOR INSTRUCTION (sum of E13 + J13 + J12 + J14)</t>
  </si>
  <si>
    <t>TOTAL CURRENT SPENDING FOR ELEMENTARY-SECONDARY PROGRAMS (sum of E13 + J13 + J12 + J14)</t>
  </si>
  <si>
    <t>Remove Column</t>
  </si>
  <si>
    <t>Variabe</t>
  </si>
  <si>
    <t>Human Name</t>
  </si>
  <si>
    <t>Row Labels</t>
  </si>
  <si>
    <t>TRUE</t>
  </si>
  <si>
    <t>Grand Total</t>
  </si>
  <si>
    <t>Sum of Beta</t>
  </si>
  <si>
    <t>Spend Above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</si>
</sst>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1" fontId="0" fillId="0" borderId="0" xfId="0" applyNumberFormat="1"/>
    <xf numFmtId="43" fontId="2" fillId="0" borderId="0" xfId="1" applyFont="1"/>
    <xf numFmtId="43" fontId="0" fillId="0" borderId="0" xfId="1" applyFont="1"/>
    <xf numFmtId="0" fontId="2" fillId="0" borderId="0" xfId="0" quotePrefix="1" applyFont="1"/>
    <xf numFmtId="0" fontId="0" fillId="0" borderId="0" xfId="0" applyFill="1"/>
    <xf numFmtId="0" fontId="0" fillId="0" borderId="0" xfId="0" quotePrefix="1" applyFill="1"/>
    <xf numFmtId="43" fontId="0" fillId="0" borderId="0" xfId="1" applyFont="1" applyFill="1"/>
    <xf numFmtId="0" fontId="2" fillId="0" borderId="0" xfId="0" applyFont="1" applyFill="1"/>
    <xf numFmtId="43" fontId="2" fillId="0" borderId="0" xfId="1" applyFont="1" applyFill="1"/>
    <xf numFmtId="0" fontId="2" fillId="2" borderId="0" xfId="0" quotePrefix="1" applyFont="1" applyFill="1"/>
    <xf numFmtId="43" fontId="2" fillId="2" borderId="0" xfId="1" applyFont="1" applyFill="1"/>
    <xf numFmtId="0" fontId="2" fillId="2" borderId="0" xfId="0" applyFont="1" applyFill="1"/>
    <xf numFmtId="0" fontId="0" fillId="0" borderId="0" xfId="0" applyFont="1" applyFill="1"/>
    <xf numFmtId="0" fontId="0" fillId="0" borderId="0" xfId="0" applyFont="1"/>
    <xf numFmtId="49" fontId="0" fillId="0" borderId="0" xfId="1" applyNumberFormat="1" applyFont="1"/>
    <xf numFmtId="49" fontId="0" fillId="0" borderId="0" xfId="0" applyNumberFormat="1"/>
    <xf numFmtId="10" fontId="0" fillId="0" borderId="0" xfId="2" applyNumberFormat="1" applyFont="1"/>
    <xf numFmtId="0" fontId="5" fillId="0" borderId="0" xfId="0" applyFont="1"/>
    <xf numFmtId="0" fontId="6" fillId="0" borderId="0" xfId="0" quotePrefix="1" applyFont="1"/>
    <xf numFmtId="43" fontId="1" fillId="0" borderId="0" xfId="1" applyFont="1"/>
    <xf numFmtId="43" fontId="1" fillId="0" borderId="0" xfId="1" applyFont="1" applyFill="1"/>
    <xf numFmtId="2" fontId="2" fillId="0" borderId="0" xfId="1" applyNumberFormat="1" applyFont="1"/>
    <xf numFmtId="2" fontId="5" fillId="0" borderId="0" xfId="1" applyNumberFormat="1" applyFont="1"/>
    <xf numFmtId="2" fontId="7" fillId="0" borderId="0" xfId="1" applyNumberFormat="1" applyFont="1"/>
    <xf numFmtId="2" fontId="2" fillId="2" borderId="0" xfId="1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Lasso_Results!$B$1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Lasso_Results!$A$2:$A$30</c:f>
              <c:strCache>
                <c:ptCount val="29"/>
                <c:pt idx="0">
                  <c:v>Z34</c:v>
                </c:pt>
                <c:pt idx="1">
                  <c:v>V90</c:v>
                </c:pt>
                <c:pt idx="2">
                  <c:v>TCUROTH</c:v>
                </c:pt>
                <c:pt idx="3">
                  <c:v>E09</c:v>
                </c:pt>
                <c:pt idx="4">
                  <c:v>C25</c:v>
                </c:pt>
                <c:pt idx="5">
                  <c:v>TFEDREV</c:v>
                </c:pt>
                <c:pt idx="6">
                  <c:v>TOTALEXP</c:v>
                </c:pt>
                <c:pt idx="7">
                  <c:v>F12</c:v>
                </c:pt>
                <c:pt idx="8">
                  <c:v>C13</c:v>
                </c:pt>
                <c:pt idx="9">
                  <c:v>W31</c:v>
                </c:pt>
                <c:pt idx="10">
                  <c:v>T09</c:v>
                </c:pt>
                <c:pt idx="11">
                  <c:v>Z32</c:v>
                </c:pt>
                <c:pt idx="12">
                  <c:v>W01</c:v>
                </c:pt>
                <c:pt idx="13">
                  <c:v>TCURSSVC</c:v>
                </c:pt>
                <c:pt idx="14">
                  <c:v>TCURELSC</c:v>
                </c:pt>
                <c:pt idx="15">
                  <c:v>W61</c:v>
                </c:pt>
                <c:pt idx="16">
                  <c:v>TOTALREV</c:v>
                </c:pt>
                <c:pt idx="17">
                  <c:v>K09</c:v>
                </c:pt>
                <c:pt idx="18">
                  <c:v>TSTREV</c:v>
                </c:pt>
                <c:pt idx="19">
                  <c:v>_41F</c:v>
                </c:pt>
                <c:pt idx="20">
                  <c:v>_19H</c:v>
                </c:pt>
                <c:pt idx="21">
                  <c:v>T06</c:v>
                </c:pt>
                <c:pt idx="22">
                  <c:v>_61V</c:v>
                </c:pt>
                <c:pt idx="23">
                  <c:v>C01</c:v>
                </c:pt>
                <c:pt idx="24">
                  <c:v>C35</c:v>
                </c:pt>
                <c:pt idx="25">
                  <c:v>V33</c:v>
                </c:pt>
                <c:pt idx="26">
                  <c:v>U97</c:v>
                </c:pt>
                <c:pt idx="27">
                  <c:v>E08</c:v>
                </c:pt>
                <c:pt idx="28">
                  <c:v>Q11</c:v>
                </c:pt>
              </c:strCache>
            </c:strRef>
          </c:cat>
          <c:val>
            <c:numRef>
              <c:f>Lasso_Results!$B$2:$B$30</c:f>
              <c:numCache>
                <c:formatCode>General</c:formatCode>
                <c:ptCount val="29"/>
                <c:pt idx="0">
                  <c:v>16.464939999999999</c:v>
                </c:pt>
                <c:pt idx="1">
                  <c:v>11.71716458</c:v>
                </c:pt>
                <c:pt idx="2">
                  <c:v>10.45191606</c:v>
                </c:pt>
                <c:pt idx="3">
                  <c:v>7.4809210100000003</c:v>
                </c:pt>
                <c:pt idx="4">
                  <c:v>4.7442597600000003</c:v>
                </c:pt>
                <c:pt idx="5">
                  <c:v>3.6632584000000001</c:v>
                </c:pt>
                <c:pt idx="6">
                  <c:v>1.9331389299999999</c:v>
                </c:pt>
                <c:pt idx="7">
                  <c:v>1.8795321700000001</c:v>
                </c:pt>
                <c:pt idx="8">
                  <c:v>1.7631416900000001</c:v>
                </c:pt>
                <c:pt idx="9">
                  <c:v>1.6355498900000001</c:v>
                </c:pt>
                <c:pt idx="10">
                  <c:v>1.1669447100000001</c:v>
                </c:pt>
                <c:pt idx="11">
                  <c:v>1.1650843399999999</c:v>
                </c:pt>
                <c:pt idx="12">
                  <c:v>0.91960322000000005</c:v>
                </c:pt>
                <c:pt idx="13">
                  <c:v>0.80847944000000005</c:v>
                </c:pt>
                <c:pt idx="14">
                  <c:v>0.80040159</c:v>
                </c:pt>
                <c:pt idx="15">
                  <c:v>0.34668963000000003</c:v>
                </c:pt>
                <c:pt idx="16">
                  <c:v>-4.3568849999999999E-2</c:v>
                </c:pt>
                <c:pt idx="17">
                  <c:v>-0.56705742000000003</c:v>
                </c:pt>
                <c:pt idx="18">
                  <c:v>-0.80064173999999999</c:v>
                </c:pt>
                <c:pt idx="19">
                  <c:v>-0.8444623</c:v>
                </c:pt>
                <c:pt idx="20">
                  <c:v>-1.52978726</c:v>
                </c:pt>
                <c:pt idx="21">
                  <c:v>-2.0074005399999999</c:v>
                </c:pt>
                <c:pt idx="22">
                  <c:v>-2.0966342199999999</c:v>
                </c:pt>
                <c:pt idx="23">
                  <c:v>-4.8584386799999999</c:v>
                </c:pt>
                <c:pt idx="24">
                  <c:v>-5.2788610299999998</c:v>
                </c:pt>
                <c:pt idx="25">
                  <c:v>-6.8361664400000004</c:v>
                </c:pt>
                <c:pt idx="26">
                  <c:v>-9.9124046700000008</c:v>
                </c:pt>
                <c:pt idx="27">
                  <c:v>-19.754236769999999</c:v>
                </c:pt>
                <c:pt idx="28">
                  <c:v>-40.901415950000001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F-45DA-9CB7-4DF204F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83208"/>
        <c:axId val="379382880"/>
      </c:barChart>
      <c:catAx>
        <c:axId val="37938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2880"/>
        <c:crosses val="autoZero"/>
        <c:auto val="1"/>
        <c:lblAlgn val="ctr"/>
        <c:lblOffset val="100"/>
        <c:noMultiLvlLbl val="0"/>
      </c:catAx>
      <c:valAx>
        <c:axId val="3793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Lasso_Results_2!$B$1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Lasso_Results_2!$A$2:$A$32</c:f>
              <c:strCache>
                <c:ptCount val="31"/>
                <c:pt idx="0">
                  <c:v>A07</c:v>
                </c:pt>
                <c:pt idx="1">
                  <c:v>V90</c:v>
                </c:pt>
                <c:pt idx="2">
                  <c:v>V10</c:v>
                </c:pt>
                <c:pt idx="3">
                  <c:v>E09</c:v>
                </c:pt>
                <c:pt idx="4">
                  <c:v>B13</c:v>
                </c:pt>
                <c:pt idx="5">
                  <c:v>V60</c:v>
                </c:pt>
                <c:pt idx="6">
                  <c:v>E11</c:v>
                </c:pt>
                <c:pt idx="7">
                  <c:v>V40</c:v>
                </c:pt>
                <c:pt idx="8">
                  <c:v>C25</c:v>
                </c:pt>
                <c:pt idx="9">
                  <c:v>C13</c:v>
                </c:pt>
                <c:pt idx="10">
                  <c:v>C11</c:v>
                </c:pt>
                <c:pt idx="11">
                  <c:v>B10</c:v>
                </c:pt>
                <c:pt idx="12">
                  <c:v>V37</c:v>
                </c:pt>
                <c:pt idx="13">
                  <c:v>D11</c:v>
                </c:pt>
                <c:pt idx="14">
                  <c:v>E13</c:v>
                </c:pt>
                <c:pt idx="15">
                  <c:v>C36</c:v>
                </c:pt>
                <c:pt idx="16">
                  <c:v>V21</c:v>
                </c:pt>
                <c:pt idx="17">
                  <c:v>F12</c:v>
                </c:pt>
                <c:pt idx="18">
                  <c:v>U22</c:v>
                </c:pt>
                <c:pt idx="19">
                  <c:v>T09</c:v>
                </c:pt>
                <c:pt idx="20">
                  <c:v>C35</c:v>
                </c:pt>
                <c:pt idx="21">
                  <c:v>K10</c:v>
                </c:pt>
                <c:pt idx="22">
                  <c:v>Z33</c:v>
                </c:pt>
                <c:pt idx="23">
                  <c:v>T06</c:v>
                </c:pt>
                <c:pt idx="24">
                  <c:v>C01</c:v>
                </c:pt>
                <c:pt idx="25">
                  <c:v>U97</c:v>
                </c:pt>
                <c:pt idx="26">
                  <c:v>I86</c:v>
                </c:pt>
                <c:pt idx="27">
                  <c:v>V15</c:v>
                </c:pt>
                <c:pt idx="28">
                  <c:v>A09</c:v>
                </c:pt>
                <c:pt idx="29">
                  <c:v>K09</c:v>
                </c:pt>
                <c:pt idx="30">
                  <c:v>Q11</c:v>
                </c:pt>
              </c:strCache>
            </c:strRef>
          </c:cat>
          <c:val>
            <c:numRef>
              <c:f>Lasso_Results_2!$B$2:$B$32</c:f>
              <c:numCache>
                <c:formatCode>0.00</c:formatCode>
                <c:ptCount val="31"/>
                <c:pt idx="0">
                  <c:v>47.394958000000003</c:v>
                </c:pt>
                <c:pt idx="1">
                  <c:v>28.260909999999999</c:v>
                </c:pt>
                <c:pt idx="2">
                  <c:v>27.247523000000001</c:v>
                </c:pt>
                <c:pt idx="3">
                  <c:v>25.289885999999999</c:v>
                </c:pt>
                <c:pt idx="4">
                  <c:v>24.673024000000002</c:v>
                </c:pt>
                <c:pt idx="5">
                  <c:v>23.555478000000001</c:v>
                </c:pt>
                <c:pt idx="6">
                  <c:v>13.723475000000001</c:v>
                </c:pt>
                <c:pt idx="7">
                  <c:v>10.962329</c:v>
                </c:pt>
                <c:pt idx="8">
                  <c:v>10.028104000000001</c:v>
                </c:pt>
                <c:pt idx="9">
                  <c:v>5.2874860000000004</c:v>
                </c:pt>
                <c:pt idx="10">
                  <c:v>4.1240500000000004</c:v>
                </c:pt>
                <c:pt idx="11">
                  <c:v>4.098141</c:v>
                </c:pt>
                <c:pt idx="12">
                  <c:v>3.3618839999999999</c:v>
                </c:pt>
                <c:pt idx="13">
                  <c:v>3.3474979999999999</c:v>
                </c:pt>
                <c:pt idx="14">
                  <c:v>2.4558</c:v>
                </c:pt>
                <c:pt idx="15">
                  <c:v>2.4205960000000002</c:v>
                </c:pt>
                <c:pt idx="16">
                  <c:v>2.2232889999999998</c:v>
                </c:pt>
                <c:pt idx="17">
                  <c:v>2.128536</c:v>
                </c:pt>
                <c:pt idx="18">
                  <c:v>1.275914</c:v>
                </c:pt>
                <c:pt idx="19">
                  <c:v>1.0240990000000001</c:v>
                </c:pt>
                <c:pt idx="20">
                  <c:v>1.2692999999999999E-2</c:v>
                </c:pt>
                <c:pt idx="21">
                  <c:v>-0.54375799999999996</c:v>
                </c:pt>
                <c:pt idx="22">
                  <c:v>-0.70487</c:v>
                </c:pt>
                <c:pt idx="23">
                  <c:v>-3.6157360000000001</c:v>
                </c:pt>
                <c:pt idx="24">
                  <c:v>-6.9718369999999998</c:v>
                </c:pt>
                <c:pt idx="25">
                  <c:v>-11.218942</c:v>
                </c:pt>
                <c:pt idx="26">
                  <c:v>-16.611231</c:v>
                </c:pt>
                <c:pt idx="27">
                  <c:v>-32.336185999999998</c:v>
                </c:pt>
                <c:pt idx="28">
                  <c:v>-36.923639000000001</c:v>
                </c:pt>
                <c:pt idx="29">
                  <c:v>-37.808768000000001</c:v>
                </c:pt>
                <c:pt idx="30">
                  <c:v>-39.438878000000003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930-98D8-0CBBEACD6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9848"/>
        <c:axId val="593506896"/>
      </c:barChart>
      <c:catAx>
        <c:axId val="593509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6896"/>
        <c:crosses val="autoZero"/>
        <c:auto val="1"/>
        <c:lblAlgn val="ctr"/>
        <c:lblOffset val="100"/>
        <c:noMultiLvlLbl val="0"/>
      </c:catAx>
      <c:valAx>
        <c:axId val="59350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V14</c:v>
                </c:pt>
                <c:pt idx="1">
                  <c:v>V60</c:v>
                </c:pt>
                <c:pt idx="2">
                  <c:v>V29</c:v>
                </c:pt>
                <c:pt idx="3">
                  <c:v>V38</c:v>
                </c:pt>
                <c:pt idx="4">
                  <c:v>V40</c:v>
                </c:pt>
                <c:pt idx="5">
                  <c:v>V90</c:v>
                </c:pt>
                <c:pt idx="6">
                  <c:v>V75</c:v>
                </c:pt>
                <c:pt idx="7">
                  <c:v>E17</c:v>
                </c:pt>
                <c:pt idx="8">
                  <c:v>V17</c:v>
                </c:pt>
                <c:pt idx="9">
                  <c:v>U22</c:v>
                </c:pt>
                <c:pt idx="10">
                  <c:v>V10</c:v>
                </c:pt>
                <c:pt idx="11">
                  <c:v>E09</c:v>
                </c:pt>
                <c:pt idx="12">
                  <c:v>E08</c:v>
                </c:pt>
                <c:pt idx="13">
                  <c:v>E11</c:v>
                </c:pt>
                <c:pt idx="14">
                  <c:v>E13</c:v>
                </c:pt>
                <c:pt idx="15">
                  <c:v>F12</c:v>
                </c:pt>
                <c:pt idx="16">
                  <c:v>Z33</c:v>
                </c:pt>
                <c:pt idx="17">
                  <c:v>E07</c:v>
                </c:pt>
                <c:pt idx="18">
                  <c:v>V21</c:v>
                </c:pt>
                <c:pt idx="19">
                  <c:v>G15</c:v>
                </c:pt>
                <c:pt idx="20">
                  <c:v>K11</c:v>
                </c:pt>
                <c:pt idx="21">
                  <c:v>V70</c:v>
                </c:pt>
                <c:pt idx="22">
                  <c:v>K09</c:v>
                </c:pt>
                <c:pt idx="23">
                  <c:v>V12</c:v>
                </c:pt>
                <c:pt idx="24">
                  <c:v>V15</c:v>
                </c:pt>
                <c:pt idx="25">
                  <c:v>V13</c:v>
                </c:pt>
                <c:pt idx="26">
                  <c:v>V23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188.22480100000001</c:v>
                </c:pt>
                <c:pt idx="1">
                  <c:v>114.59926900000001</c:v>
                </c:pt>
                <c:pt idx="2">
                  <c:v>34.697339999999997</c:v>
                </c:pt>
                <c:pt idx="3">
                  <c:v>25.194033999999998</c:v>
                </c:pt>
                <c:pt idx="4">
                  <c:v>22.824663000000001</c:v>
                </c:pt>
                <c:pt idx="5">
                  <c:v>21.521753</c:v>
                </c:pt>
                <c:pt idx="6">
                  <c:v>18.146946</c:v>
                </c:pt>
                <c:pt idx="7">
                  <c:v>14.062400999999999</c:v>
                </c:pt>
                <c:pt idx="8">
                  <c:v>12.010526</c:v>
                </c:pt>
                <c:pt idx="9">
                  <c:v>11.497019999999999</c:v>
                </c:pt>
                <c:pt idx="10">
                  <c:v>10.127395999999999</c:v>
                </c:pt>
                <c:pt idx="11">
                  <c:v>7.3976959999999998</c:v>
                </c:pt>
                <c:pt idx="12">
                  <c:v>2.2193200000000002</c:v>
                </c:pt>
                <c:pt idx="13">
                  <c:v>1.7303459999999999</c:v>
                </c:pt>
                <c:pt idx="14">
                  <c:v>1.248856</c:v>
                </c:pt>
                <c:pt idx="15">
                  <c:v>0.14168900000000001</c:v>
                </c:pt>
                <c:pt idx="16">
                  <c:v>-3.76295</c:v>
                </c:pt>
                <c:pt idx="17">
                  <c:v>-5.3084610000000003</c:v>
                </c:pt>
                <c:pt idx="18">
                  <c:v>-7.0344879999999996</c:v>
                </c:pt>
                <c:pt idx="19">
                  <c:v>-12.887217</c:v>
                </c:pt>
                <c:pt idx="20">
                  <c:v>-15.622394</c:v>
                </c:pt>
                <c:pt idx="21">
                  <c:v>-16.698730999999999</c:v>
                </c:pt>
                <c:pt idx="22">
                  <c:v>-19.084472000000002</c:v>
                </c:pt>
                <c:pt idx="23">
                  <c:v>-23.574946000000001</c:v>
                </c:pt>
                <c:pt idx="24">
                  <c:v>-32.172640999999999</c:v>
                </c:pt>
                <c:pt idx="25">
                  <c:v>-43.077756000000001</c:v>
                </c:pt>
                <c:pt idx="26">
                  <c:v>-53.652754000000002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BED-AFE2-608CC012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694760"/>
        <c:axId val="687695088"/>
      </c:barChart>
      <c:catAx>
        <c:axId val="6876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95088"/>
        <c:crosses val="autoZero"/>
        <c:auto val="1"/>
        <c:lblAlgn val="ctr"/>
        <c:lblOffset val="100"/>
        <c:noMultiLvlLbl val="0"/>
      </c:catAx>
      <c:valAx>
        <c:axId val="6876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9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[Interpert_Data.xlsx]Sheet1!PivotTable5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Sheet1!$A$35:$A$53</c:f>
              <c:multiLvlStrCache>
                <c:ptCount val="17"/>
                <c:lvl>
                  <c:pt idx="0">
                    <c:v>Total salaries and wages - Food services </c:v>
                  </c:pt>
                  <c:pt idx="1">
                    <c:v>Current operation expenditure - Operation and maintenance of plant </c:v>
                  </c:pt>
                  <c:pt idx="2">
                    <c:v>Current operation expenditure - Business/central/other support services </c:v>
                  </c:pt>
                  <c:pt idx="3">
                    <c:v>Current operation expenditure - Pupil support </c:v>
                  </c:pt>
                  <c:pt idx="4">
                    <c:v>Total salaries and wages - School administration </c:v>
                  </c:pt>
                  <c:pt idx="5">
                    <c:v>Interest earnings </c:v>
                  </c:pt>
                  <c:pt idx="6">
                    <c:v>Total employee benefit payments - Instruction </c:v>
                  </c:pt>
                  <c:pt idx="7">
                    <c:v>Current operation expenditure - School administration </c:v>
                  </c:pt>
                  <c:pt idx="8">
                    <c:v>Current operation expenditure - General administration </c:v>
                  </c:pt>
                  <c:pt idx="9">
                    <c:v>Current operation expenditure - Food services </c:v>
                  </c:pt>
                  <c:pt idx="10">
                    <c:v>Current operation expenditure - Instruction </c:v>
                  </c:pt>
                  <c:pt idx="11">
                    <c:v>Construction </c:v>
                  </c:pt>
                  <c:pt idx="12">
                    <c:v>Total salaries and wages - Instruction </c:v>
                  </c:pt>
                  <c:pt idx="13">
                    <c:v>Current operation expenditure - Instructional staff support </c:v>
                  </c:pt>
                  <c:pt idx="14">
                    <c:v>Total salaries and wages - Operation and maintenance of plant </c:v>
                  </c:pt>
                  <c:pt idx="15">
                    <c:v>Total salaries and wages - Instructional staff support </c:v>
                  </c:pt>
                  <c:pt idx="16">
                    <c:v>Total salaries and wages - Student transportation </c:v>
                  </c:pt>
                </c:lvl>
                <c:lvl>
                  <c:pt idx="0">
                    <c:v>TRUE</c:v>
                  </c:pt>
                </c:lvl>
              </c:multiLvlStrCache>
            </c:multiLvlStrRef>
          </c:cat>
          <c:val>
            <c:numRef>
              <c:f>Sheet1!$B$35:$B$53</c:f>
              <c:numCache>
                <c:formatCode>General</c:formatCode>
                <c:ptCount val="17"/>
                <c:pt idx="0">
                  <c:v>34.697339999999997</c:v>
                </c:pt>
                <c:pt idx="1">
                  <c:v>22.824663000000001</c:v>
                </c:pt>
                <c:pt idx="2">
                  <c:v>21.521753</c:v>
                </c:pt>
                <c:pt idx="3">
                  <c:v>14.062400999999999</c:v>
                </c:pt>
                <c:pt idx="4">
                  <c:v>12.010526</c:v>
                </c:pt>
                <c:pt idx="5">
                  <c:v>11.497019999999999</c:v>
                </c:pt>
                <c:pt idx="6">
                  <c:v>10.127395999999999</c:v>
                </c:pt>
                <c:pt idx="7">
                  <c:v>7.3976959999999998</c:v>
                </c:pt>
                <c:pt idx="8">
                  <c:v>2.2193200000000002</c:v>
                </c:pt>
                <c:pt idx="9">
                  <c:v>1.7303459999999999</c:v>
                </c:pt>
                <c:pt idx="10">
                  <c:v>1.248856</c:v>
                </c:pt>
                <c:pt idx="11">
                  <c:v>0.14168900000000001</c:v>
                </c:pt>
                <c:pt idx="12">
                  <c:v>-3.76295</c:v>
                </c:pt>
                <c:pt idx="13">
                  <c:v>-5.3084610000000003</c:v>
                </c:pt>
                <c:pt idx="14">
                  <c:v>-7.0344879999999996</c:v>
                </c:pt>
                <c:pt idx="15">
                  <c:v>-43.077756000000001</c:v>
                </c:pt>
                <c:pt idx="16">
                  <c:v>-53.652754000000002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1-4B25-A004-CBC18CB2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75728"/>
        <c:axId val="764177696"/>
      </c:barChart>
      <c:catAx>
        <c:axId val="7641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7696"/>
        <c:crosses val="autoZero"/>
        <c:auto val="1"/>
        <c:lblAlgn val="ctr"/>
        <c:lblOffset val="100"/>
        <c:noMultiLvlLbl val="0"/>
      </c:catAx>
      <c:valAx>
        <c:axId val="764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95250</xdr:rowOff>
    </xdr:from>
    <xdr:to>
      <xdr:col>17</xdr:col>
      <xdr:colOff>342899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5CD9A-F574-4DB6-8CA6-6DF76EB2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53066</xdr:colOff>
      <xdr:row>8</xdr:row>
      <xdr:rowOff>95250</xdr:rowOff>
    </xdr:from>
    <xdr:to>
      <xdr:col>22</xdr:col>
      <xdr:colOff>372835</xdr:colOff>
      <xdr:row>39</xdr:row>
      <xdr:rowOff>23132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C27C9-385F-48B6-B829-0F61B27D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2</xdr:row>
      <xdr:rowOff>33336</xdr:rowOff>
    </xdr:from>
    <xdr:to>
      <xdr:col>19</xdr:col>
      <xdr:colOff>323849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C9C09-E32D-4D52-AF53-47C92810E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18</xdr:row>
      <xdr:rowOff>90485</xdr:rowOff>
    </xdr:from>
    <xdr:to>
      <xdr:col>11</xdr:col>
      <xdr:colOff>457200</xdr:colOff>
      <xdr:row>61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F1355-2E77-493A-81CB-2042DBC4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r Soni" refreshedDate="44165.836178819445" createdVersion="6" refreshedVersion="6" minRefreshableVersion="3" recordCount="27" xr:uid="{347DE4EF-F8F6-42DC-ADB0-76CC7263B920}">
  <cacheSource type="worksheet">
    <worksheetSource ref="A1:D28" sheet="Sheet1"/>
  </cacheSource>
  <cacheFields count="4">
    <cacheField name="Variabe" numFmtId="0">
      <sharedItems count="27">
        <s v="V14"/>
        <s v="V60"/>
        <s v="V29"/>
        <s v="V38"/>
        <s v="V40"/>
        <s v="V90"/>
        <s v="V75"/>
        <s v="E17"/>
        <s v="V17"/>
        <s v="U22"/>
        <s v="V10"/>
        <s v="E09"/>
        <s v="E08"/>
        <s v="E11"/>
        <s v="E13"/>
        <s v="F12"/>
        <s v="Z33"/>
        <s v="E07"/>
        <s v="V21"/>
        <s v="G15"/>
        <s v="K11"/>
        <s v="V70"/>
        <s v="K09"/>
        <s v="V12"/>
        <s v="V15"/>
        <s v="V13"/>
        <s v="V23"/>
      </sharedItems>
    </cacheField>
    <cacheField name="Beta" numFmtId="0">
      <sharedItems containsSemiMixedTypes="0" containsString="0" containsNumber="1" minValue="-53.652754000000002" maxValue="188.22480100000001"/>
    </cacheField>
    <cacheField name="Human Name" numFmtId="0">
      <sharedItems count="27">
        <s v="Total employee benefit payments - Instructional staff "/>
        <s v="Current operation expenditure - Enterprise operations "/>
        <s v="Total salaries and wages - Food services "/>
        <s v="Total employee benefit payments - Business/central/other support services "/>
        <s v="Current operation expenditure - Operation and maintenance of plant "/>
        <s v="Current operation expenditure - Business/central/other support services "/>
        <s v="Current operation expenditure - Adult education "/>
        <s v="Current operation expenditure - Pupil support "/>
        <s v="Total salaries and wages - School administration "/>
        <s v="Interest earnings "/>
        <s v="Total employee benefit payments - Instruction "/>
        <s v="Current operation expenditure - School administration "/>
        <s v="Current operation expenditure - General administration "/>
        <s v="Current operation expenditure - Food services "/>
        <s v="Current operation expenditure - Instruction "/>
        <s v="Construction "/>
        <s v="Total salaries and wages - Instruction "/>
        <s v="Current operation expenditure - Instructional staff support "/>
        <s v="Total salaries and wages - Operation and maintenance of plant "/>
        <s v="Purchase of land and existing structures "/>
        <s v="Nonspecified equipment "/>
        <s v="Current operation expenditure - Community services "/>
        <s v="Instructional equipment "/>
        <s v="Total employee benefit payments - Pupil support "/>
        <s v="Total salaries and wages - General administration "/>
        <s v="Total salaries and wages - Instructional staff support "/>
        <s v="Total salaries and wages - Student transportation "/>
      </sharedItems>
    </cacheField>
    <cacheField name="Spend Above 1%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188.22480100000001"/>
    <x v="0"/>
    <x v="0"/>
  </r>
  <r>
    <x v="1"/>
    <n v="114.59926900000001"/>
    <x v="1"/>
    <x v="0"/>
  </r>
  <r>
    <x v="2"/>
    <n v="34.697339999999997"/>
    <x v="2"/>
    <x v="1"/>
  </r>
  <r>
    <x v="3"/>
    <n v="25.194033999999998"/>
    <x v="3"/>
    <x v="0"/>
  </r>
  <r>
    <x v="4"/>
    <n v="22.824663000000001"/>
    <x v="4"/>
    <x v="1"/>
  </r>
  <r>
    <x v="5"/>
    <n v="21.521753"/>
    <x v="5"/>
    <x v="1"/>
  </r>
  <r>
    <x v="6"/>
    <n v="18.146946"/>
    <x v="6"/>
    <x v="0"/>
  </r>
  <r>
    <x v="7"/>
    <n v="14.062400999999999"/>
    <x v="7"/>
    <x v="1"/>
  </r>
  <r>
    <x v="8"/>
    <n v="12.010526"/>
    <x v="8"/>
    <x v="1"/>
  </r>
  <r>
    <x v="9"/>
    <n v="11.497019999999999"/>
    <x v="9"/>
    <x v="1"/>
  </r>
  <r>
    <x v="10"/>
    <n v="10.127395999999999"/>
    <x v="10"/>
    <x v="1"/>
  </r>
  <r>
    <x v="11"/>
    <n v="7.3976959999999998"/>
    <x v="11"/>
    <x v="1"/>
  </r>
  <r>
    <x v="12"/>
    <n v="2.2193200000000002"/>
    <x v="12"/>
    <x v="1"/>
  </r>
  <r>
    <x v="13"/>
    <n v="1.7303459999999999"/>
    <x v="13"/>
    <x v="1"/>
  </r>
  <r>
    <x v="14"/>
    <n v="1.248856"/>
    <x v="14"/>
    <x v="1"/>
  </r>
  <r>
    <x v="15"/>
    <n v="0.14168900000000001"/>
    <x v="15"/>
    <x v="1"/>
  </r>
  <r>
    <x v="16"/>
    <n v="-3.76295"/>
    <x v="16"/>
    <x v="1"/>
  </r>
  <r>
    <x v="17"/>
    <n v="-5.3084610000000003"/>
    <x v="17"/>
    <x v="1"/>
  </r>
  <r>
    <x v="18"/>
    <n v="-7.0344879999999996"/>
    <x v="18"/>
    <x v="1"/>
  </r>
  <r>
    <x v="19"/>
    <n v="-12.887217"/>
    <x v="19"/>
    <x v="0"/>
  </r>
  <r>
    <x v="20"/>
    <n v="-15.622394"/>
    <x v="20"/>
    <x v="0"/>
  </r>
  <r>
    <x v="21"/>
    <n v="-16.698730999999999"/>
    <x v="21"/>
    <x v="0"/>
  </r>
  <r>
    <x v="22"/>
    <n v="-19.084472000000002"/>
    <x v="22"/>
    <x v="0"/>
  </r>
  <r>
    <x v="23"/>
    <n v="-23.574946000000001"/>
    <x v="23"/>
    <x v="0"/>
  </r>
  <r>
    <x v="24"/>
    <n v="-32.172640999999999"/>
    <x v="24"/>
    <x v="0"/>
  </r>
  <r>
    <x v="25"/>
    <n v="-43.077756000000001"/>
    <x v="25"/>
    <x v="1"/>
  </r>
  <r>
    <x v="26"/>
    <n v="-53.652754000000002"/>
    <x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D02A2-2072-4E45-AE58-67FF9FCD896E}" name="PivotTable5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4:B53" firstHeaderRow="1" firstDataRow="1" firstDataCol="1"/>
  <pivotFields count="4">
    <pivotField showAll="0" sortType="descending">
      <items count="28">
        <item x="17"/>
        <item x="12"/>
        <item x="11"/>
        <item x="13"/>
        <item x="14"/>
        <item x="7"/>
        <item x="15"/>
        <item x="19"/>
        <item x="22"/>
        <item x="20"/>
        <item x="9"/>
        <item x="10"/>
        <item x="23"/>
        <item x="25"/>
        <item x="0"/>
        <item x="24"/>
        <item x="8"/>
        <item x="18"/>
        <item x="26"/>
        <item x="2"/>
        <item x="3"/>
        <item x="4"/>
        <item x="1"/>
        <item x="21"/>
        <item x="6"/>
        <item x="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>
      <items count="28">
        <item x="15"/>
        <item x="6"/>
        <item x="5"/>
        <item x="21"/>
        <item x="1"/>
        <item x="13"/>
        <item x="12"/>
        <item x="14"/>
        <item x="17"/>
        <item x="4"/>
        <item x="7"/>
        <item x="11"/>
        <item x="22"/>
        <item x="9"/>
        <item x="20"/>
        <item x="19"/>
        <item x="3"/>
        <item x="10"/>
        <item x="0"/>
        <item x="23"/>
        <item x="2"/>
        <item x="24"/>
        <item x="16"/>
        <item x="25"/>
        <item x="18"/>
        <item x="8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">
        <item h="1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2"/>
  </rowFields>
  <rowItems count="19">
    <i>
      <x v="1"/>
    </i>
    <i r="1">
      <x v="20"/>
    </i>
    <i r="1">
      <x v="9"/>
    </i>
    <i r="1">
      <x v="2"/>
    </i>
    <i r="1">
      <x v="10"/>
    </i>
    <i r="1">
      <x v="25"/>
    </i>
    <i r="1">
      <x v="13"/>
    </i>
    <i r="1">
      <x v="17"/>
    </i>
    <i r="1">
      <x v="11"/>
    </i>
    <i r="1">
      <x v="6"/>
    </i>
    <i r="1">
      <x v="5"/>
    </i>
    <i r="1">
      <x v="7"/>
    </i>
    <i r="1">
      <x/>
    </i>
    <i r="1">
      <x v="22"/>
    </i>
    <i r="1">
      <x v="8"/>
    </i>
    <i r="1">
      <x v="24"/>
    </i>
    <i r="1">
      <x v="23"/>
    </i>
    <i r="1">
      <x v="26"/>
    </i>
    <i t="grand">
      <x/>
    </i>
  </rowItems>
  <colItems count="1">
    <i/>
  </colItems>
  <dataFields count="1">
    <dataField name="Sum of Beta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18CC9-894D-49B0-AF50-682825762450}" name="Table2" displayName="Table2" ref="A1:C142" totalsRowShown="0">
  <autoFilter ref="A1:C142" xr:uid="{BB5BA938-1D33-4D3B-B50A-76AE2AFC02B4}"/>
  <sortState xmlns:xlrd2="http://schemas.microsoft.com/office/spreadsheetml/2017/richdata2" ref="A2:C142">
    <sortCondition descending="1" ref="C1:C142"/>
  </sortState>
  <tableColumns count="3">
    <tableColumn id="1" xr3:uid="{49F658D1-2B52-4163-AA6C-5B3E34B0ABA1}" name="DataItem"/>
    <tableColumn id="2" xr3:uid="{2CDE93D1-67F6-4017-85C8-1645F1573853}" name="Description"/>
    <tableColumn id="3" xr3:uid="{F9885875-2FC2-43F6-8A96-9A253B3EBE1E}" name="Remove Colum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6B1D-6001-4407-B51E-0DC64C59F555}">
  <dimension ref="A1:G142"/>
  <sheetViews>
    <sheetView topLeftCell="A50" zoomScale="130" zoomScaleNormal="130" workbookViewId="0">
      <selection activeCell="G75" sqref="G75"/>
    </sheetView>
  </sheetViews>
  <sheetFormatPr defaultRowHeight="15" x14ac:dyDescent="0.25"/>
  <cols>
    <col min="1" max="1" width="11.28515625" customWidth="1"/>
    <col min="2" max="2" width="116.42578125" bestFit="1" customWidth="1"/>
    <col min="3" max="3" width="11" customWidth="1"/>
  </cols>
  <sheetData>
    <row r="1" spans="1:7" x14ac:dyDescent="0.25">
      <c r="A1" t="s">
        <v>36</v>
      </c>
      <c r="B1" t="s">
        <v>6</v>
      </c>
      <c r="C1" t="s">
        <v>303</v>
      </c>
    </row>
    <row r="2" spans="1:7" x14ac:dyDescent="0.25">
      <c r="A2" s="1" t="s">
        <v>46</v>
      </c>
      <c r="B2" t="s">
        <v>293</v>
      </c>
      <c r="C2" t="s">
        <v>170</v>
      </c>
      <c r="E2" t="str">
        <f>Table2[[#This Row],[DataItem]]</f>
        <v>TOTALREV</v>
      </c>
      <c r="F2" t="str">
        <f>"'"&amp;E2&amp;"',"</f>
        <v>'TOTALREV',</v>
      </c>
      <c r="G2" t="str">
        <f>F2</f>
        <v>'TOTALREV',</v>
      </c>
    </row>
    <row r="3" spans="1:7" x14ac:dyDescent="0.25">
      <c r="A3" t="s">
        <v>47</v>
      </c>
      <c r="B3" t="s">
        <v>294</v>
      </c>
      <c r="C3" t="s">
        <v>170</v>
      </c>
      <c r="E3" t="str">
        <f>Table2[[#This Row],[DataItem]]</f>
        <v>TFEDREV</v>
      </c>
      <c r="F3" t="str">
        <f t="shared" ref="F3:F66" si="0">"'"&amp;E3&amp;"',"</f>
        <v>'TFEDREV',</v>
      </c>
      <c r="G3" t="str">
        <f>G2&amp;F3</f>
        <v>'TOTALREV','TFEDREV',</v>
      </c>
    </row>
    <row r="4" spans="1:7" x14ac:dyDescent="0.25">
      <c r="A4" t="s">
        <v>48</v>
      </c>
      <c r="B4" t="s">
        <v>183</v>
      </c>
      <c r="C4" t="s">
        <v>170</v>
      </c>
      <c r="E4" t="str">
        <f>Table2[[#This Row],[DataItem]]</f>
        <v>C14</v>
      </c>
      <c r="F4" t="str">
        <f t="shared" si="0"/>
        <v>'C14',</v>
      </c>
      <c r="G4" t="str">
        <f t="shared" ref="G4:G67" si="1">G3&amp;F4</f>
        <v>'TOTALREV','TFEDREV','C14',</v>
      </c>
    </row>
    <row r="5" spans="1:7" x14ac:dyDescent="0.25">
      <c r="A5" t="s">
        <v>49</v>
      </c>
      <c r="B5" t="s">
        <v>184</v>
      </c>
      <c r="C5" t="s">
        <v>170</v>
      </c>
      <c r="E5" t="str">
        <f>Table2[[#This Row],[DataItem]]</f>
        <v>C15</v>
      </c>
      <c r="F5" t="str">
        <f t="shared" si="0"/>
        <v>'C15',</v>
      </c>
      <c r="G5" t="str">
        <f t="shared" si="1"/>
        <v>'TOTALREV','TFEDREV','C14','C15',</v>
      </c>
    </row>
    <row r="6" spans="1:7" x14ac:dyDescent="0.25">
      <c r="A6" t="s">
        <v>50</v>
      </c>
      <c r="B6" t="s">
        <v>185</v>
      </c>
      <c r="C6" t="s">
        <v>170</v>
      </c>
      <c r="E6" t="str">
        <f>Table2[[#This Row],[DataItem]]</f>
        <v>C16</v>
      </c>
      <c r="F6" t="str">
        <f t="shared" si="0"/>
        <v>'C16',</v>
      </c>
      <c r="G6" t="str">
        <f t="shared" si="1"/>
        <v>'TOTALREV','TFEDREV','C14','C15','C16',</v>
      </c>
    </row>
    <row r="7" spans="1:7" x14ac:dyDescent="0.25">
      <c r="A7" t="s">
        <v>51</v>
      </c>
      <c r="B7" t="s">
        <v>186</v>
      </c>
      <c r="C7" t="s">
        <v>170</v>
      </c>
      <c r="E7" t="str">
        <f>Table2[[#This Row],[DataItem]]</f>
        <v>C17</v>
      </c>
      <c r="F7" t="str">
        <f t="shared" si="0"/>
        <v>'C17',</v>
      </c>
      <c r="G7" t="str">
        <f t="shared" si="1"/>
        <v>'TOTALREV','TFEDREV','C14','C15','C16','C17',</v>
      </c>
    </row>
    <row r="8" spans="1:7" x14ac:dyDescent="0.25">
      <c r="A8" t="s">
        <v>52</v>
      </c>
      <c r="B8" t="s">
        <v>187</v>
      </c>
      <c r="C8" t="s">
        <v>170</v>
      </c>
      <c r="E8" t="str">
        <f>Table2[[#This Row],[DataItem]]</f>
        <v>C19</v>
      </c>
      <c r="F8" t="str">
        <f t="shared" si="0"/>
        <v>'C19',</v>
      </c>
      <c r="G8" t="str">
        <f t="shared" si="1"/>
        <v>'TOTALREV','TFEDREV','C14','C15','C16','C17','C19',</v>
      </c>
    </row>
    <row r="9" spans="1:7" x14ac:dyDescent="0.25">
      <c r="A9" t="s">
        <v>53</v>
      </c>
      <c r="B9" t="s">
        <v>188</v>
      </c>
      <c r="C9" t="s">
        <v>170</v>
      </c>
      <c r="E9" t="str">
        <f>Table2[[#This Row],[DataItem]]</f>
        <v>B11</v>
      </c>
      <c r="F9" t="str">
        <f t="shared" si="0"/>
        <v>'B11',</v>
      </c>
      <c r="G9" t="str">
        <f t="shared" si="1"/>
        <v>'TOTALREV','TFEDREV','C14','C15','C16','C17','C19','B11',</v>
      </c>
    </row>
    <row r="10" spans="1:7" x14ac:dyDescent="0.25">
      <c r="A10" t="s">
        <v>54</v>
      </c>
      <c r="B10" t="s">
        <v>189</v>
      </c>
      <c r="C10" t="s">
        <v>170</v>
      </c>
      <c r="E10" t="str">
        <f>Table2[[#This Row],[DataItem]]</f>
        <v>C20</v>
      </c>
      <c r="F10" t="str">
        <f t="shared" si="0"/>
        <v>'C20',</v>
      </c>
      <c r="G10" t="str">
        <f t="shared" si="1"/>
        <v>'TOTALREV','TFEDREV','C14','C15','C16','C17','C19','B11','C20',</v>
      </c>
    </row>
    <row r="11" spans="1:7" x14ac:dyDescent="0.25">
      <c r="A11" t="s">
        <v>55</v>
      </c>
      <c r="B11" t="s">
        <v>190</v>
      </c>
      <c r="C11" t="s">
        <v>170</v>
      </c>
      <c r="E11" t="str">
        <f>Table2[[#This Row],[DataItem]]</f>
        <v>C25</v>
      </c>
      <c r="F11" t="str">
        <f t="shared" si="0"/>
        <v>'C25',</v>
      </c>
      <c r="G11" t="str">
        <f t="shared" si="1"/>
        <v>'TOTALREV','TFEDREV','C14','C15','C16','C17','C19','B11','C20','C25',</v>
      </c>
    </row>
    <row r="12" spans="1:7" x14ac:dyDescent="0.25">
      <c r="A12" t="s">
        <v>56</v>
      </c>
      <c r="B12" t="s">
        <v>191</v>
      </c>
      <c r="C12" t="s">
        <v>170</v>
      </c>
      <c r="E12" t="str">
        <f>Table2[[#This Row],[DataItem]]</f>
        <v>C36</v>
      </c>
      <c r="F12" t="str">
        <f t="shared" si="0"/>
        <v>'C36',</v>
      </c>
      <c r="G12" t="str">
        <f t="shared" si="1"/>
        <v>'TOTALREV','TFEDREV','C14','C15','C16','C17','C19','B11','C20','C25','C36',</v>
      </c>
    </row>
    <row r="13" spans="1:7" x14ac:dyDescent="0.25">
      <c r="A13" t="s">
        <v>57</v>
      </c>
      <c r="B13" t="s">
        <v>192</v>
      </c>
      <c r="C13" t="s">
        <v>170</v>
      </c>
      <c r="E13" t="str">
        <f>Table2[[#This Row],[DataItem]]</f>
        <v>B10</v>
      </c>
      <c r="F13" t="str">
        <f t="shared" si="0"/>
        <v>'B10',</v>
      </c>
      <c r="G13" t="str">
        <f t="shared" si="1"/>
        <v>'TOTALREV','TFEDREV','C14','C15','C16','C17','C19','B11','C20','C25','C36','B10',</v>
      </c>
    </row>
    <row r="14" spans="1:7" x14ac:dyDescent="0.25">
      <c r="A14" t="s">
        <v>58</v>
      </c>
      <c r="B14" t="s">
        <v>193</v>
      </c>
      <c r="C14" t="s">
        <v>170</v>
      </c>
      <c r="E14" t="str">
        <f>Table2[[#This Row],[DataItem]]</f>
        <v>B12</v>
      </c>
      <c r="F14" t="str">
        <f t="shared" si="0"/>
        <v>'B12',</v>
      </c>
      <c r="G14" t="str">
        <f t="shared" si="1"/>
        <v>'TOTALREV','TFEDREV','C14','C15','C16','C17','C19','B11','C20','C25','C36','B10','B12',</v>
      </c>
    </row>
    <row r="15" spans="1:7" x14ac:dyDescent="0.25">
      <c r="A15" t="s">
        <v>59</v>
      </c>
      <c r="B15" t="s">
        <v>182</v>
      </c>
      <c r="C15" t="s">
        <v>170</v>
      </c>
      <c r="E15" t="str">
        <f>Table2[[#This Row],[DataItem]]</f>
        <v>B13</v>
      </c>
      <c r="F15" t="str">
        <f t="shared" si="0"/>
        <v>'B13',</v>
      </c>
      <c r="G15" t="str">
        <f t="shared" si="1"/>
        <v>'TOTALREV','TFEDREV','C14','C15','C16','C17','C19','B11','C20','C25','C36','B10','B12','B13',</v>
      </c>
    </row>
    <row r="16" spans="1:7" x14ac:dyDescent="0.25">
      <c r="A16" t="s">
        <v>60</v>
      </c>
      <c r="B16" t="s">
        <v>296</v>
      </c>
      <c r="C16" t="s">
        <v>170</v>
      </c>
      <c r="E16" t="str">
        <f>Table2[[#This Row],[DataItem]]</f>
        <v>TSTREV</v>
      </c>
      <c r="F16" t="str">
        <f t="shared" si="0"/>
        <v>'TSTREV',</v>
      </c>
      <c r="G16" t="str">
        <f t="shared" si="1"/>
        <v>'TOTALREV','TFEDREV','C14','C15','C16','C17','C19','B11','C20','C25','C36','B10','B12','B13','TSTREV',</v>
      </c>
    </row>
    <row r="17" spans="1:7" x14ac:dyDescent="0.25">
      <c r="A17" t="s">
        <v>17</v>
      </c>
      <c r="B17" t="s">
        <v>194</v>
      </c>
      <c r="C17" t="s">
        <v>170</v>
      </c>
      <c r="E17" t="str">
        <f>Table2[[#This Row],[DataItem]]</f>
        <v>C01</v>
      </c>
      <c r="F17" t="str">
        <f t="shared" si="0"/>
        <v>'C01',</v>
      </c>
      <c r="G17" t="str">
        <f t="shared" si="1"/>
        <v>'TOTALREV','TFEDREV','C14','C15','C16','C17','C19','B11','C20','C25','C36','B10','B12','B13','TSTREV','C01',</v>
      </c>
    </row>
    <row r="18" spans="1:7" x14ac:dyDescent="0.25">
      <c r="A18" t="s">
        <v>61</v>
      </c>
      <c r="B18" t="s">
        <v>195</v>
      </c>
      <c r="C18" t="s">
        <v>170</v>
      </c>
      <c r="E18" t="str">
        <f>Table2[[#This Row],[DataItem]]</f>
        <v>C04</v>
      </c>
      <c r="F18" t="str">
        <f t="shared" si="0"/>
        <v>'C04',</v>
      </c>
      <c r="G18" t="str">
        <f t="shared" si="1"/>
        <v>'TOTALREV','TFEDREV','C14','C15','C16','C17','C19','B11','C20','C25','C36','B10','B12','B13','TSTREV','C01','C04',</v>
      </c>
    </row>
    <row r="19" spans="1:7" x14ac:dyDescent="0.25">
      <c r="A19" t="s">
        <v>62</v>
      </c>
      <c r="B19" t="s">
        <v>196</v>
      </c>
      <c r="C19" t="s">
        <v>170</v>
      </c>
      <c r="E19" t="str">
        <f>Table2[[#This Row],[DataItem]]</f>
        <v>C05</v>
      </c>
      <c r="F19" t="str">
        <f t="shared" si="0"/>
        <v>'C05',</v>
      </c>
      <c r="G19" t="str">
        <f t="shared" si="1"/>
        <v>'TOTALREV','TFEDREV','C14','C15','C16','C17','C19','B11','C20','C25','C36','B10','B12','B13','TSTREV','C01','C04','C05',</v>
      </c>
    </row>
    <row r="20" spans="1:7" x14ac:dyDescent="0.25">
      <c r="A20" t="s">
        <v>63</v>
      </c>
      <c r="B20" t="s">
        <v>197</v>
      </c>
      <c r="C20" t="s">
        <v>170</v>
      </c>
      <c r="E20" t="str">
        <f>Table2[[#This Row],[DataItem]]</f>
        <v>C06</v>
      </c>
      <c r="F20" t="str">
        <f t="shared" si="0"/>
        <v>'C06',</v>
      </c>
      <c r="G20" t="str">
        <f t="shared" si="1"/>
        <v>'TOTALREV','TFEDREV','C14','C15','C16','C17','C19','B11','C20','C25','C36','B10','B12','B13','TSTREV','C01','C04','C05','C06',</v>
      </c>
    </row>
    <row r="21" spans="1:7" x14ac:dyDescent="0.25">
      <c r="A21" t="s">
        <v>64</v>
      </c>
      <c r="B21" t="s">
        <v>198</v>
      </c>
      <c r="C21" t="s">
        <v>170</v>
      </c>
      <c r="E21" t="str">
        <f>Table2[[#This Row],[DataItem]]</f>
        <v>C07</v>
      </c>
      <c r="F21" t="str">
        <f t="shared" si="0"/>
        <v>'C07',</v>
      </c>
      <c r="G21" t="str">
        <f t="shared" si="1"/>
        <v>'TOTALREV','TFEDREV','C14','C15','C16','C17','C19','B11','C20','C25','C36','B10','B12','B13','TSTREV','C01','C04','C05','C06','C07',</v>
      </c>
    </row>
    <row r="22" spans="1:7" x14ac:dyDescent="0.25">
      <c r="A22" t="s">
        <v>65</v>
      </c>
      <c r="B22" t="s">
        <v>199</v>
      </c>
      <c r="C22" t="s">
        <v>170</v>
      </c>
      <c r="E22" t="str">
        <f>Table2[[#This Row],[DataItem]]</f>
        <v>C08</v>
      </c>
      <c r="F22" t="str">
        <f t="shared" si="0"/>
        <v>'C08',</v>
      </c>
      <c r="G22" t="str">
        <f t="shared" si="1"/>
        <v>'TOTALREV','TFEDREV','C14','C15','C16','C17','C19','B11','C20','C25','C36','B10','B12','B13','TSTREV','C01','C04','C05','C06','C07','C08',</v>
      </c>
    </row>
    <row r="23" spans="1:7" x14ac:dyDescent="0.25">
      <c r="A23" t="s">
        <v>66</v>
      </c>
      <c r="B23" t="s">
        <v>200</v>
      </c>
      <c r="C23" t="s">
        <v>170</v>
      </c>
      <c r="E23" t="str">
        <f>Table2[[#This Row],[DataItem]]</f>
        <v>C09</v>
      </c>
      <c r="F23" t="str">
        <f t="shared" si="0"/>
        <v>'C09',</v>
      </c>
      <c r="G23" t="str">
        <f t="shared" si="1"/>
        <v>'TOTALREV','TFEDREV','C14','C15','C16','C17','C19','B11','C20','C25','C36','B10','B12','B13','TSTREV','C01','C04','C05','C06','C07','C08','C09',</v>
      </c>
    </row>
    <row r="24" spans="1:7" x14ac:dyDescent="0.25">
      <c r="A24" t="s">
        <v>67</v>
      </c>
      <c r="B24" t="s">
        <v>201</v>
      </c>
      <c r="C24" t="s">
        <v>170</v>
      </c>
      <c r="E24" t="str">
        <f>Table2[[#This Row],[DataItem]]</f>
        <v>C10</v>
      </c>
      <c r="F24" t="str">
        <f t="shared" si="0"/>
        <v>'C10',</v>
      </c>
      <c r="G24" t="str">
        <f t="shared" si="1"/>
        <v>'TOTALREV','TFEDREV','C14','C15','C16','C17','C19','B11','C20','C25','C36','B10','B12','B13','TSTREV','C01','C04','C05','C06','C07','C08','C09','C10',</v>
      </c>
    </row>
    <row r="25" spans="1:7" x14ac:dyDescent="0.25">
      <c r="A25" t="s">
        <v>68</v>
      </c>
      <c r="B25" t="s">
        <v>202</v>
      </c>
      <c r="C25" t="s">
        <v>170</v>
      </c>
      <c r="E25" t="str">
        <f>Table2[[#This Row],[DataItem]]</f>
        <v>C11</v>
      </c>
      <c r="F25" t="str">
        <f t="shared" si="0"/>
        <v>'C11',</v>
      </c>
      <c r="G25" t="str">
        <f t="shared" si="1"/>
        <v>'TOTALREV','TFEDREV','C14','C15','C16','C17','C19','B11','C20','C25','C36','B10','B12','B13','TSTREV','C01','C04','C05','C06','C07','C08','C09','C10','C11',</v>
      </c>
    </row>
    <row r="26" spans="1:7" x14ac:dyDescent="0.25">
      <c r="A26" t="s">
        <v>69</v>
      </c>
      <c r="B26" t="s">
        <v>203</v>
      </c>
      <c r="C26" t="s">
        <v>170</v>
      </c>
      <c r="E26" t="str">
        <f>Table2[[#This Row],[DataItem]]</f>
        <v>C12</v>
      </c>
      <c r="F26" t="str">
        <f t="shared" si="0"/>
        <v>'C12',</v>
      </c>
      <c r="G26" t="str">
        <f t="shared" si="1"/>
        <v>'TOTALREV','TFEDREV','C14','C15','C16','C17','C19','B11','C20','C25','C36','B10','B12','B13','TSTREV','C01','C04','C05','C06','C07','C08','C09','C10','C11','C12',</v>
      </c>
    </row>
    <row r="27" spans="1:7" x14ac:dyDescent="0.25">
      <c r="A27" t="s">
        <v>70</v>
      </c>
      <c r="B27" t="s">
        <v>204</v>
      </c>
      <c r="C27" t="s">
        <v>170</v>
      </c>
      <c r="E27" t="str">
        <f>Table2[[#This Row],[DataItem]]</f>
        <v>C13</v>
      </c>
      <c r="F27" t="str">
        <f t="shared" si="0"/>
        <v>'C13',</v>
      </c>
      <c r="G27" t="str">
        <f t="shared" si="1"/>
        <v>'TOTALREV','TFEDREV','C14','C15','C16','C17','C19','B11','C20','C25','C36','B10','B12','B13','TSTREV','C01','C04','C05','C06','C07','C08','C09','C10','C11','C12','C13',</v>
      </c>
    </row>
    <row r="28" spans="1:7" x14ac:dyDescent="0.25">
      <c r="A28" t="s">
        <v>71</v>
      </c>
      <c r="B28" t="s">
        <v>205</v>
      </c>
      <c r="C28" t="s">
        <v>170</v>
      </c>
      <c r="E28" t="str">
        <f>Table2[[#This Row],[DataItem]]</f>
        <v>C24</v>
      </c>
      <c r="F28" t="str">
        <f t="shared" si="0"/>
        <v>'C24',</v>
      </c>
      <c r="G28" t="str">
        <f t="shared" si="1"/>
        <v>'TOTALREV','TFEDREV','C14','C15','C16','C17','C19','B11','C20','C25','C36','B10','B12','B13','TSTREV','C01','C04','C05','C06','C07','C08','C09','C10','C11','C12','C13','C24',</v>
      </c>
    </row>
    <row r="29" spans="1:7" x14ac:dyDescent="0.25">
      <c r="A29" t="s">
        <v>72</v>
      </c>
      <c r="B29" t="s">
        <v>206</v>
      </c>
      <c r="C29" t="s">
        <v>170</v>
      </c>
      <c r="E29" t="str">
        <f>Table2[[#This Row],[DataItem]]</f>
        <v>C35</v>
      </c>
      <c r="F29" t="str">
        <f t="shared" si="0"/>
        <v>'C35',</v>
      </c>
      <c r="G29" t="str">
        <f t="shared" si="1"/>
        <v>'TOTALREV','TFEDREV','C14','C15','C16','C17','C19','B11','C20','C25','C36','B10','B12','B13','TSTREV','C01','C04','C05','C06','C07','C08','C09','C10','C11','C12','C13','C24','C35',</v>
      </c>
    </row>
    <row r="30" spans="1:7" x14ac:dyDescent="0.25">
      <c r="A30" t="s">
        <v>73</v>
      </c>
      <c r="B30" t="s">
        <v>207</v>
      </c>
      <c r="C30" t="s">
        <v>170</v>
      </c>
      <c r="E30" t="str">
        <f>Table2[[#This Row],[DataItem]]</f>
        <v>C38</v>
      </c>
      <c r="F30" t="str">
        <f t="shared" si="0"/>
        <v>'C38',</v>
      </c>
      <c r="G30" t="str">
        <f t="shared" si="1"/>
        <v>'TOTALREV','TFEDREV','C14','C15','C16','C17','C19','B11','C20','C25','C36','B10','B12','B13','TSTREV','C01','C04','C05','C06','C07','C08','C09','C10','C11','C12','C13','C24','C35','C38',</v>
      </c>
    </row>
    <row r="31" spans="1:7" x14ac:dyDescent="0.25">
      <c r="A31" t="s">
        <v>74</v>
      </c>
      <c r="B31" t="s">
        <v>208</v>
      </c>
      <c r="C31" t="s">
        <v>170</v>
      </c>
      <c r="E31" t="str">
        <f>Table2[[#This Row],[DataItem]]</f>
        <v>C39</v>
      </c>
      <c r="F31" t="str">
        <f t="shared" si="0"/>
        <v>'C39',</v>
      </c>
      <c r="G31" t="str">
        <f t="shared" si="1"/>
        <v>'TOTALREV','TFEDREV','C14','C15','C16','C17','C19','B11','C20','C25','C36','B10','B12','B13','TSTREV','C01','C04','C05','C06','C07','C08','C09','C10','C11','C12','C13','C24','C35','C38','C39',</v>
      </c>
    </row>
    <row r="32" spans="1:7" x14ac:dyDescent="0.25">
      <c r="A32" t="s">
        <v>75</v>
      </c>
      <c r="B32" t="s">
        <v>295</v>
      </c>
      <c r="C32" t="s">
        <v>170</v>
      </c>
      <c r="E32" t="str">
        <f>Table2[[#This Row],[DataItem]]</f>
        <v>TLOCREV</v>
      </c>
      <c r="F32" t="str">
        <f t="shared" si="0"/>
        <v>'TLOCREV',</v>
      </c>
      <c r="G32" t="str">
        <f t="shared" si="1"/>
        <v>'TOTALREV','TFEDREV','C14','C15','C16','C17','C19','B11','C20','C25','C36','B10','B12','B13','TSTREV','C01','C04','C05','C06','C07','C08','C09','C10','C11','C12','C13','C24','C35','C38','C39','TLOCREV',</v>
      </c>
    </row>
    <row r="33" spans="1:7" x14ac:dyDescent="0.25">
      <c r="A33" t="s">
        <v>18</v>
      </c>
      <c r="B33" t="s">
        <v>209</v>
      </c>
      <c r="C33" t="s">
        <v>170</v>
      </c>
      <c r="E33" t="str">
        <f>Table2[[#This Row],[DataItem]]</f>
        <v>T02</v>
      </c>
      <c r="F33" t="str">
        <f t="shared" si="0"/>
        <v>'T02',</v>
      </c>
      <c r="G33" t="str">
        <f t="shared" si="1"/>
        <v>'TOTALREV','TFEDREV','C14','C15','C16','C17','C19','B11','C20','C25','C36','B10','B12','B13','TSTREV','C01','C04','C05','C06','C07','C08','C09','C10','C11','C12','C13','C24','C35','C38','C39','TLOCREV','T02',</v>
      </c>
    </row>
    <row r="34" spans="1:7" x14ac:dyDescent="0.25">
      <c r="A34" t="s">
        <v>3</v>
      </c>
      <c r="B34" t="s">
        <v>210</v>
      </c>
      <c r="C34" t="s">
        <v>170</v>
      </c>
      <c r="E34" t="str">
        <f>Table2[[#This Row],[DataItem]]</f>
        <v>T06</v>
      </c>
      <c r="F34" t="str">
        <f t="shared" si="0"/>
        <v>'T06',</v>
      </c>
      <c r="G34" t="str">
        <f t="shared" si="1"/>
        <v>'TOTALREV','TFEDREV','C14','C15','C16','C17','C19','B11','C20','C25','C36','B10','B12','B13','TSTREV','C01','C04','C05','C06','C07','C08','C09','C10','C11','C12','C13','C24','C35','C38','C39','TLOCREV','T02','T06',</v>
      </c>
    </row>
    <row r="35" spans="1:7" x14ac:dyDescent="0.25">
      <c r="A35" t="s">
        <v>76</v>
      </c>
      <c r="B35" t="s">
        <v>211</v>
      </c>
      <c r="C35" t="s">
        <v>170</v>
      </c>
      <c r="E35" t="str">
        <f>Table2[[#This Row],[DataItem]]</f>
        <v>T09</v>
      </c>
      <c r="F35" t="str">
        <f t="shared" si="0"/>
        <v>'T09',</v>
      </c>
      <c r="G35" t="str">
        <f t="shared" si="1"/>
        <v>'TOTALREV','TFEDREV','C14','C15','C16','C17','C19','B11','C20','C25','C36','B10','B12','B13','TSTREV','C01','C04','C05','C06','C07','C08','C09','C10','C11','C12','C13','C24','C35','C38','C39','TLOCREV','T02','T06','T09',</v>
      </c>
    </row>
    <row r="36" spans="1:7" x14ac:dyDescent="0.25">
      <c r="A36" t="s">
        <v>77</v>
      </c>
      <c r="B36" t="s">
        <v>212</v>
      </c>
      <c r="C36" t="s">
        <v>170</v>
      </c>
      <c r="E36" t="str">
        <f>Table2[[#This Row],[DataItem]]</f>
        <v>T15</v>
      </c>
      <c r="F36" t="str">
        <f t="shared" si="0"/>
        <v>'T15',</v>
      </c>
      <c r="G3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</v>
      </c>
    </row>
    <row r="37" spans="1:7" x14ac:dyDescent="0.25">
      <c r="A37" t="s">
        <v>78</v>
      </c>
      <c r="B37" t="s">
        <v>213</v>
      </c>
      <c r="C37" t="s">
        <v>170</v>
      </c>
      <c r="E37" t="str">
        <f>Table2[[#This Row],[DataItem]]</f>
        <v>T40</v>
      </c>
      <c r="F37" t="str">
        <f t="shared" si="0"/>
        <v>'T40',</v>
      </c>
      <c r="G3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</v>
      </c>
    </row>
    <row r="38" spans="1:7" x14ac:dyDescent="0.25">
      <c r="A38" t="s">
        <v>79</v>
      </c>
      <c r="B38" t="s">
        <v>214</v>
      </c>
      <c r="C38" t="s">
        <v>170</v>
      </c>
      <c r="E38" t="str">
        <f>Table2[[#This Row],[DataItem]]</f>
        <v>T99</v>
      </c>
      <c r="F38" t="str">
        <f t="shared" si="0"/>
        <v>'T99',</v>
      </c>
      <c r="G38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</v>
      </c>
    </row>
    <row r="39" spans="1:7" x14ac:dyDescent="0.25">
      <c r="A39" t="s">
        <v>80</v>
      </c>
      <c r="B39" t="s">
        <v>215</v>
      </c>
      <c r="C39" t="s">
        <v>170</v>
      </c>
      <c r="E39" t="str">
        <f>Table2[[#This Row],[DataItem]]</f>
        <v>D11</v>
      </c>
      <c r="F39" t="str">
        <f t="shared" si="0"/>
        <v>'D11',</v>
      </c>
      <c r="G39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</v>
      </c>
    </row>
    <row r="40" spans="1:7" x14ac:dyDescent="0.25">
      <c r="A40" t="s">
        <v>81</v>
      </c>
      <c r="B40" t="s">
        <v>216</v>
      </c>
      <c r="C40" t="s">
        <v>170</v>
      </c>
      <c r="E40" t="str">
        <f>Table2[[#This Row],[DataItem]]</f>
        <v>D23</v>
      </c>
      <c r="F40" t="str">
        <f t="shared" si="0"/>
        <v>'D23',</v>
      </c>
      <c r="G40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</v>
      </c>
    </row>
    <row r="41" spans="1:7" x14ac:dyDescent="0.25">
      <c r="A41" t="s">
        <v>82</v>
      </c>
      <c r="B41" t="s">
        <v>178</v>
      </c>
      <c r="C41" t="s">
        <v>170</v>
      </c>
      <c r="E41" t="str">
        <f>Table2[[#This Row],[DataItem]]</f>
        <v>A07</v>
      </c>
      <c r="F41" t="str">
        <f t="shared" si="0"/>
        <v>'A07',</v>
      </c>
      <c r="G41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</v>
      </c>
    </row>
    <row r="42" spans="1:7" x14ac:dyDescent="0.25">
      <c r="A42" t="s">
        <v>35</v>
      </c>
      <c r="B42" t="s">
        <v>217</v>
      </c>
      <c r="C42" t="s">
        <v>170</v>
      </c>
      <c r="E42" t="str">
        <f>Table2[[#This Row],[DataItem]]</f>
        <v>A08</v>
      </c>
      <c r="F42" t="str">
        <f t="shared" si="0"/>
        <v>'A08',</v>
      </c>
      <c r="G42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</v>
      </c>
    </row>
    <row r="43" spans="1:7" x14ac:dyDescent="0.25">
      <c r="A43" t="s">
        <v>83</v>
      </c>
      <c r="B43" t="s">
        <v>175</v>
      </c>
      <c r="C43" t="s">
        <v>170</v>
      </c>
      <c r="E43" t="str">
        <f>Table2[[#This Row],[DataItem]]</f>
        <v>A09</v>
      </c>
      <c r="F43" t="str">
        <f t="shared" si="0"/>
        <v>'A09',</v>
      </c>
      <c r="G43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</v>
      </c>
    </row>
    <row r="44" spans="1:7" x14ac:dyDescent="0.25">
      <c r="A44" t="s">
        <v>84</v>
      </c>
      <c r="B44" t="s">
        <v>218</v>
      </c>
      <c r="C44" t="s">
        <v>170</v>
      </c>
      <c r="E44" t="str">
        <f>Table2[[#This Row],[DataItem]]</f>
        <v>A11</v>
      </c>
      <c r="F44" t="str">
        <f t="shared" si="0"/>
        <v>'A11',</v>
      </c>
      <c r="G44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</v>
      </c>
    </row>
    <row r="45" spans="1:7" x14ac:dyDescent="0.25">
      <c r="A45" t="s">
        <v>85</v>
      </c>
      <c r="B45" t="s">
        <v>219</v>
      </c>
      <c r="C45" t="s">
        <v>170</v>
      </c>
      <c r="E45" t="str">
        <f>Table2[[#This Row],[DataItem]]</f>
        <v>A13</v>
      </c>
      <c r="F45" t="str">
        <f t="shared" si="0"/>
        <v>'A13',</v>
      </c>
      <c r="G45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</v>
      </c>
    </row>
    <row r="46" spans="1:7" x14ac:dyDescent="0.25">
      <c r="A46" t="s">
        <v>86</v>
      </c>
      <c r="B46" t="s">
        <v>220</v>
      </c>
      <c r="C46" t="s">
        <v>170</v>
      </c>
      <c r="E46" t="str">
        <f>Table2[[#This Row],[DataItem]]</f>
        <v>A15</v>
      </c>
      <c r="F46" t="str">
        <f t="shared" si="0"/>
        <v>'A15',</v>
      </c>
      <c r="G4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</v>
      </c>
    </row>
    <row r="47" spans="1:7" x14ac:dyDescent="0.25">
      <c r="A47" t="s">
        <v>87</v>
      </c>
      <c r="B47" t="s">
        <v>221</v>
      </c>
      <c r="C47" t="s">
        <v>170</v>
      </c>
      <c r="E47" t="str">
        <f>Table2[[#This Row],[DataItem]]</f>
        <v>A20</v>
      </c>
      <c r="F47" t="str">
        <f t="shared" si="0"/>
        <v>'A20',</v>
      </c>
      <c r="G4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</v>
      </c>
    </row>
    <row r="48" spans="1:7" x14ac:dyDescent="0.25">
      <c r="A48" t="s">
        <v>88</v>
      </c>
      <c r="B48" t="s">
        <v>222</v>
      </c>
      <c r="C48" t="s">
        <v>170</v>
      </c>
      <c r="E48" t="str">
        <f>Table2[[#This Row],[DataItem]]</f>
        <v>A40</v>
      </c>
      <c r="F48" t="str">
        <f t="shared" si="0"/>
        <v>'A40',</v>
      </c>
      <c r="G48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</v>
      </c>
    </row>
    <row r="49" spans="1:7" x14ac:dyDescent="0.25">
      <c r="A49" t="s">
        <v>89</v>
      </c>
      <c r="B49" t="s">
        <v>223</v>
      </c>
      <c r="C49" t="s">
        <v>170</v>
      </c>
      <c r="E49" t="str">
        <f>Table2[[#This Row],[DataItem]]</f>
        <v>U11</v>
      </c>
      <c r="F49" t="str">
        <f t="shared" si="0"/>
        <v>'U11',</v>
      </c>
      <c r="G49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</v>
      </c>
    </row>
    <row r="50" spans="1:7" x14ac:dyDescent="0.25">
      <c r="A50" t="s">
        <v>90</v>
      </c>
      <c r="B50" t="s">
        <v>224</v>
      </c>
      <c r="C50" t="s">
        <v>170</v>
      </c>
      <c r="E50" t="str">
        <f>Table2[[#This Row],[DataItem]]</f>
        <v>U22</v>
      </c>
      <c r="F50" t="str">
        <f t="shared" si="0"/>
        <v>'U22',</v>
      </c>
      <c r="G50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</v>
      </c>
    </row>
    <row r="51" spans="1:7" x14ac:dyDescent="0.25">
      <c r="A51" t="s">
        <v>91</v>
      </c>
      <c r="B51" t="s">
        <v>225</v>
      </c>
      <c r="C51" t="s">
        <v>170</v>
      </c>
      <c r="E51" t="str">
        <f>Table2[[#This Row],[DataItem]]</f>
        <v>U30</v>
      </c>
      <c r="F51" t="str">
        <f t="shared" si="0"/>
        <v>'U30',</v>
      </c>
      <c r="G51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</v>
      </c>
    </row>
    <row r="52" spans="1:7" x14ac:dyDescent="0.25">
      <c r="A52" t="s">
        <v>92</v>
      </c>
      <c r="B52" t="s">
        <v>226</v>
      </c>
      <c r="C52" t="s">
        <v>170</v>
      </c>
      <c r="E52" t="str">
        <f>Table2[[#This Row],[DataItem]]</f>
        <v>U50</v>
      </c>
      <c r="F52" t="str">
        <f t="shared" si="0"/>
        <v>'U50',</v>
      </c>
      <c r="G52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</v>
      </c>
    </row>
    <row r="53" spans="1:7" x14ac:dyDescent="0.25">
      <c r="A53" t="s">
        <v>93</v>
      </c>
      <c r="B53" t="s">
        <v>227</v>
      </c>
      <c r="C53" t="s">
        <v>170</v>
      </c>
      <c r="E53" t="str">
        <f>Table2[[#This Row],[DataItem]]</f>
        <v>U97</v>
      </c>
      <c r="F53" t="str">
        <f t="shared" si="0"/>
        <v>'U97',</v>
      </c>
      <c r="G53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</v>
      </c>
    </row>
    <row r="54" spans="1:7" x14ac:dyDescent="0.25">
      <c r="A54" t="s">
        <v>94</v>
      </c>
      <c r="B54" t="s">
        <v>19</v>
      </c>
      <c r="C54" t="s">
        <v>170</v>
      </c>
      <c r="E54" t="str">
        <f>Table2[[#This Row],[DataItem]]</f>
        <v>TOTALEXP</v>
      </c>
      <c r="F54" t="str">
        <f t="shared" si="0"/>
        <v>'TOTALEXP',</v>
      </c>
      <c r="G54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</v>
      </c>
    </row>
    <row r="55" spans="1:7" x14ac:dyDescent="0.25">
      <c r="A55" t="s">
        <v>95</v>
      </c>
      <c r="B55" t="s">
        <v>302</v>
      </c>
      <c r="C55" t="s">
        <v>170</v>
      </c>
      <c r="E55" t="str">
        <f>Table2[[#This Row],[DataItem]]</f>
        <v>TCURELSC</v>
      </c>
      <c r="F55" t="str">
        <f t="shared" si="0"/>
        <v>'TCURELSC',</v>
      </c>
      <c r="G55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</v>
      </c>
    </row>
    <row r="56" spans="1:7" x14ac:dyDescent="0.25">
      <c r="A56" t="s">
        <v>96</v>
      </c>
      <c r="B56" t="s">
        <v>301</v>
      </c>
      <c r="C56" t="s">
        <v>170</v>
      </c>
      <c r="E56" t="str">
        <f>Table2[[#This Row],[DataItem]]</f>
        <v>TCURINST</v>
      </c>
      <c r="F56" t="str">
        <f t="shared" si="0"/>
        <v>'TCURINST',</v>
      </c>
      <c r="G5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</v>
      </c>
    </row>
    <row r="57" spans="1:7" x14ac:dyDescent="0.25">
      <c r="A57" t="s">
        <v>101</v>
      </c>
      <c r="B57" t="s">
        <v>300</v>
      </c>
      <c r="C57" t="s">
        <v>170</v>
      </c>
      <c r="E57" t="str">
        <f>Table2[[#This Row],[DataItem]]</f>
        <v>TCURSSVC</v>
      </c>
      <c r="F57" t="str">
        <f t="shared" si="0"/>
        <v>'TCURSSVC',</v>
      </c>
      <c r="G5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</v>
      </c>
    </row>
    <row r="58" spans="1:7" x14ac:dyDescent="0.25">
      <c r="A58" t="s">
        <v>4</v>
      </c>
      <c r="B58" t="s">
        <v>299</v>
      </c>
      <c r="C58" t="s">
        <v>170</v>
      </c>
      <c r="E58" t="str">
        <f>Table2[[#This Row],[DataItem]]</f>
        <v>TCUROTH</v>
      </c>
      <c r="F58" t="str">
        <f t="shared" si="0"/>
        <v>'TCUROTH',</v>
      </c>
      <c r="G58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</v>
      </c>
    </row>
    <row r="59" spans="1:7" x14ac:dyDescent="0.25">
      <c r="A59" t="s">
        <v>120</v>
      </c>
      <c r="B59" t="s">
        <v>298</v>
      </c>
      <c r="C59" t="s">
        <v>170</v>
      </c>
      <c r="E59" t="str">
        <f>Table2[[#This Row],[DataItem]]</f>
        <v>NONELSEC</v>
      </c>
      <c r="F59" t="str">
        <f t="shared" si="0"/>
        <v>'NONELSEC',</v>
      </c>
      <c r="G59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</v>
      </c>
    </row>
    <row r="60" spans="1:7" x14ac:dyDescent="0.25">
      <c r="A60" t="s">
        <v>123</v>
      </c>
      <c r="B60" t="s">
        <v>297</v>
      </c>
      <c r="C60" t="s">
        <v>170</v>
      </c>
      <c r="E60" t="str">
        <f>Table2[[#This Row],[DataItem]]</f>
        <v>TCAPOUT</v>
      </c>
      <c r="F60" t="str">
        <f t="shared" si="0"/>
        <v>'TCAPOUT',</v>
      </c>
      <c r="G60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</v>
      </c>
    </row>
    <row r="61" spans="1:7" x14ac:dyDescent="0.25">
      <c r="A61" t="s">
        <v>128</v>
      </c>
      <c r="B61" t="s">
        <v>263</v>
      </c>
      <c r="C61" t="s">
        <v>170</v>
      </c>
      <c r="E61" t="str">
        <f>Table2[[#This Row],[DataItem]]</f>
        <v>L12</v>
      </c>
      <c r="F61" t="str">
        <f t="shared" si="0"/>
        <v>'L12',</v>
      </c>
      <c r="G61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</v>
      </c>
    </row>
    <row r="62" spans="1:7" x14ac:dyDescent="0.25">
      <c r="A62" t="s">
        <v>129</v>
      </c>
      <c r="B62" t="s">
        <v>264</v>
      </c>
      <c r="C62" t="s">
        <v>170</v>
      </c>
      <c r="E62" t="str">
        <f>Table2[[#This Row],[DataItem]]</f>
        <v>M12</v>
      </c>
      <c r="F62" t="str">
        <f t="shared" si="0"/>
        <v>'M12',</v>
      </c>
      <c r="G62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</v>
      </c>
    </row>
    <row r="63" spans="1:7" x14ac:dyDescent="0.25">
      <c r="A63" t="s">
        <v>130</v>
      </c>
      <c r="B63" t="s">
        <v>177</v>
      </c>
      <c r="C63" t="s">
        <v>170</v>
      </c>
      <c r="E63" t="str">
        <f>Table2[[#This Row],[DataItem]]</f>
        <v>Q11</v>
      </c>
      <c r="F63" t="str">
        <f t="shared" si="0"/>
        <v>'Q11',</v>
      </c>
      <c r="G63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</v>
      </c>
    </row>
    <row r="64" spans="1:7" x14ac:dyDescent="0.25">
      <c r="A64" t="s">
        <v>131</v>
      </c>
      <c r="B64" t="s">
        <v>173</v>
      </c>
      <c r="C64" t="s">
        <v>170</v>
      </c>
      <c r="E64" t="str">
        <f>Table2[[#This Row],[DataItem]]</f>
        <v>I86</v>
      </c>
      <c r="F64" t="str">
        <f t="shared" si="0"/>
        <v>'I86',</v>
      </c>
      <c r="G64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</v>
      </c>
    </row>
    <row r="65" spans="1:7" x14ac:dyDescent="0.25">
      <c r="A65" t="s">
        <v>132</v>
      </c>
      <c r="B65" t="s">
        <v>265</v>
      </c>
      <c r="C65" t="s">
        <v>170</v>
      </c>
      <c r="E65" t="str">
        <f>Table2[[#This Row],[DataItem]]</f>
        <v>Z32</v>
      </c>
      <c r="F65" t="str">
        <f t="shared" si="0"/>
        <v>'Z32',</v>
      </c>
      <c r="G65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</v>
      </c>
    </row>
    <row r="66" spans="1:7" x14ac:dyDescent="0.25">
      <c r="A66" t="s">
        <v>141</v>
      </c>
      <c r="B66" t="s">
        <v>274</v>
      </c>
      <c r="C66" t="s">
        <v>170</v>
      </c>
      <c r="E66" t="str">
        <f>Table2[[#This Row],[DataItem]]</f>
        <v>Z34</v>
      </c>
      <c r="F66" t="str">
        <f t="shared" si="0"/>
        <v>'Z34',</v>
      </c>
      <c r="G6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</v>
      </c>
    </row>
    <row r="67" spans="1:7" x14ac:dyDescent="0.25">
      <c r="A67" t="s">
        <v>151</v>
      </c>
      <c r="B67" t="s">
        <v>284</v>
      </c>
      <c r="C67" t="s">
        <v>170</v>
      </c>
      <c r="E67" t="str">
        <f>Table2[[#This Row],[DataItem]]</f>
        <v>_19H</v>
      </c>
      <c r="F67" t="str">
        <f t="shared" ref="F67:F75" si="2">"'"&amp;E67&amp;"',"</f>
        <v>'_19H',</v>
      </c>
      <c r="G6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</v>
      </c>
    </row>
    <row r="68" spans="1:7" x14ac:dyDescent="0.25">
      <c r="A68" t="s">
        <v>32</v>
      </c>
      <c r="B68" t="s">
        <v>285</v>
      </c>
      <c r="C68" t="s">
        <v>170</v>
      </c>
      <c r="E68" t="str">
        <f>Table2[[#This Row],[DataItem]]</f>
        <v>_21F</v>
      </c>
      <c r="F68" t="str">
        <f t="shared" si="2"/>
        <v>'_21F',</v>
      </c>
      <c r="G68" t="str">
        <f t="shared" ref="G68:G75" si="3">G67&amp;F68</f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</v>
      </c>
    </row>
    <row r="69" spans="1:7" x14ac:dyDescent="0.25">
      <c r="A69" t="s">
        <v>152</v>
      </c>
      <c r="B69" t="s">
        <v>286</v>
      </c>
      <c r="C69" t="s">
        <v>170</v>
      </c>
      <c r="E69" t="str">
        <f>Table2[[#This Row],[DataItem]]</f>
        <v>_31F</v>
      </c>
      <c r="F69" t="str">
        <f t="shared" si="2"/>
        <v>'_31F',</v>
      </c>
      <c r="G69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</v>
      </c>
    </row>
    <row r="70" spans="1:7" x14ac:dyDescent="0.25">
      <c r="A70" t="s">
        <v>5</v>
      </c>
      <c r="B70" t="s">
        <v>287</v>
      </c>
      <c r="C70" t="s">
        <v>170</v>
      </c>
      <c r="E70" t="str">
        <f>Table2[[#This Row],[DataItem]]</f>
        <v>_41F</v>
      </c>
      <c r="F70" t="str">
        <f t="shared" si="2"/>
        <v>'_41F',</v>
      </c>
      <c r="G70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</v>
      </c>
    </row>
    <row r="71" spans="1:7" x14ac:dyDescent="0.25">
      <c r="A71" t="s">
        <v>153</v>
      </c>
      <c r="B71" t="s">
        <v>288</v>
      </c>
      <c r="C71" t="s">
        <v>170</v>
      </c>
      <c r="E71" t="str">
        <f>Table2[[#This Row],[DataItem]]</f>
        <v>_61V</v>
      </c>
      <c r="F71" t="str">
        <f t="shared" si="2"/>
        <v>'_61V',</v>
      </c>
      <c r="G71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</v>
      </c>
    </row>
    <row r="72" spans="1:7" x14ac:dyDescent="0.25">
      <c r="A72" t="s">
        <v>154</v>
      </c>
      <c r="B72" t="s">
        <v>289</v>
      </c>
      <c r="C72" t="s">
        <v>170</v>
      </c>
      <c r="E72" t="str">
        <f>Table2[[#This Row],[DataItem]]</f>
        <v>_66V</v>
      </c>
      <c r="F72" t="str">
        <f t="shared" si="2"/>
        <v>'_66V',</v>
      </c>
      <c r="G72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</v>
      </c>
    </row>
    <row r="73" spans="1:7" x14ac:dyDescent="0.25">
      <c r="A73" t="s">
        <v>155</v>
      </c>
      <c r="B73" t="s">
        <v>290</v>
      </c>
      <c r="C73" t="s">
        <v>170</v>
      </c>
      <c r="E73" t="str">
        <f>Table2[[#This Row],[DataItem]]</f>
        <v>W01</v>
      </c>
      <c r="F73" t="str">
        <f t="shared" si="2"/>
        <v>'W01',</v>
      </c>
      <c r="G73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'W01',</v>
      </c>
    </row>
    <row r="74" spans="1:7" x14ac:dyDescent="0.25">
      <c r="A74" t="s">
        <v>33</v>
      </c>
      <c r="B74" t="s">
        <v>291</v>
      </c>
      <c r="C74" t="s">
        <v>170</v>
      </c>
      <c r="E74" t="str">
        <f>Table2[[#This Row],[DataItem]]</f>
        <v>W31</v>
      </c>
      <c r="F74" t="str">
        <f t="shared" si="2"/>
        <v>'W31',</v>
      </c>
      <c r="G74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'W01','W31',</v>
      </c>
    </row>
    <row r="75" spans="1:7" x14ac:dyDescent="0.25">
      <c r="A75" t="s">
        <v>156</v>
      </c>
      <c r="B75" t="s">
        <v>292</v>
      </c>
      <c r="C75" t="s">
        <v>170</v>
      </c>
      <c r="E75" t="str">
        <f>Table2[[#This Row],[DataItem]]</f>
        <v>W61</v>
      </c>
      <c r="F75" t="str">
        <f t="shared" si="2"/>
        <v>'W61',</v>
      </c>
      <c r="G75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'W01','W31','W61',</v>
      </c>
    </row>
    <row r="76" spans="1:7" x14ac:dyDescent="0.25">
      <c r="A76" t="s">
        <v>37</v>
      </c>
      <c r="B76" t="s">
        <v>7</v>
      </c>
    </row>
    <row r="77" spans="1:7" ht="18.75" x14ac:dyDescent="0.25">
      <c r="A77" t="s">
        <v>38</v>
      </c>
      <c r="B77" t="s">
        <v>8</v>
      </c>
    </row>
    <row r="78" spans="1:7" x14ac:dyDescent="0.25">
      <c r="A78" t="s">
        <v>39</v>
      </c>
      <c r="B78" t="s">
        <v>9</v>
      </c>
    </row>
    <row r="79" spans="1:7" ht="18.75" x14ac:dyDescent="0.25">
      <c r="A79" t="s">
        <v>40</v>
      </c>
      <c r="B79" t="s">
        <v>10</v>
      </c>
    </row>
    <row r="80" spans="1:7" ht="18.75" x14ac:dyDescent="0.25">
      <c r="A80" t="s">
        <v>41</v>
      </c>
      <c r="B80" t="s">
        <v>11</v>
      </c>
    </row>
    <row r="81" spans="1:2" ht="18.75" x14ac:dyDescent="0.25">
      <c r="A81" t="s">
        <v>42</v>
      </c>
      <c r="B81" t="s">
        <v>12</v>
      </c>
    </row>
    <row r="82" spans="1:2" ht="18.75" x14ac:dyDescent="0.25">
      <c r="A82" t="s">
        <v>43</v>
      </c>
      <c r="B82" t="s">
        <v>13</v>
      </c>
    </row>
    <row r="83" spans="1:2" ht="18.75" x14ac:dyDescent="0.25">
      <c r="A83" t="s">
        <v>44</v>
      </c>
      <c r="B83" t="s">
        <v>14</v>
      </c>
    </row>
    <row r="84" spans="1:2" x14ac:dyDescent="0.25">
      <c r="A84" t="s">
        <v>45</v>
      </c>
      <c r="B84" t="s">
        <v>15</v>
      </c>
    </row>
    <row r="85" spans="1:2" x14ac:dyDescent="0.25">
      <c r="A85" t="s">
        <v>0</v>
      </c>
      <c r="B85" t="s">
        <v>16</v>
      </c>
    </row>
    <row r="86" spans="1:2" x14ac:dyDescent="0.25">
      <c r="A86" t="s">
        <v>20</v>
      </c>
      <c r="B86" t="s">
        <v>228</v>
      </c>
    </row>
    <row r="87" spans="1:2" x14ac:dyDescent="0.25">
      <c r="A87" t="s">
        <v>21</v>
      </c>
      <c r="B87" t="s">
        <v>229</v>
      </c>
    </row>
    <row r="88" spans="1:2" x14ac:dyDescent="0.25">
      <c r="A88" t="s">
        <v>97</v>
      </c>
      <c r="B88" t="s">
        <v>230</v>
      </c>
    </row>
    <row r="89" spans="1:2" x14ac:dyDescent="0.25">
      <c r="A89" t="s">
        <v>98</v>
      </c>
      <c r="B89" t="s">
        <v>231</v>
      </c>
    </row>
    <row r="90" spans="1:2" x14ac:dyDescent="0.25">
      <c r="A90" t="s">
        <v>99</v>
      </c>
      <c r="B90" t="s">
        <v>232</v>
      </c>
    </row>
    <row r="91" spans="1:2" x14ac:dyDescent="0.25">
      <c r="A91" t="s">
        <v>100</v>
      </c>
      <c r="B91" t="s">
        <v>233</v>
      </c>
    </row>
    <row r="92" spans="1:2" x14ac:dyDescent="0.25">
      <c r="A92" t="s">
        <v>22</v>
      </c>
      <c r="B92" t="s">
        <v>234</v>
      </c>
    </row>
    <row r="93" spans="1:2" x14ac:dyDescent="0.25">
      <c r="A93" t="s">
        <v>23</v>
      </c>
      <c r="B93" t="s">
        <v>235</v>
      </c>
    </row>
    <row r="94" spans="1:2" x14ac:dyDescent="0.25">
      <c r="A94" t="s">
        <v>102</v>
      </c>
      <c r="B94" t="s">
        <v>236</v>
      </c>
    </row>
    <row r="95" spans="1:2" x14ac:dyDescent="0.25">
      <c r="A95" t="s">
        <v>103</v>
      </c>
      <c r="B95" t="s">
        <v>181</v>
      </c>
    </row>
    <row r="96" spans="1:2" x14ac:dyDescent="0.25">
      <c r="A96" t="s">
        <v>104</v>
      </c>
      <c r="B96" t="s">
        <v>237</v>
      </c>
    </row>
    <row r="97" spans="1:2" x14ac:dyDescent="0.25">
      <c r="A97" t="s">
        <v>105</v>
      </c>
      <c r="B97" t="s">
        <v>238</v>
      </c>
    </row>
    <row r="98" spans="1:2" x14ac:dyDescent="0.25">
      <c r="A98" t="s">
        <v>106</v>
      </c>
      <c r="B98" t="s">
        <v>179</v>
      </c>
    </row>
    <row r="99" spans="1:2" x14ac:dyDescent="0.25">
      <c r="A99" t="s">
        <v>107</v>
      </c>
      <c r="B99" t="s">
        <v>239</v>
      </c>
    </row>
    <row r="100" spans="1:2" x14ac:dyDescent="0.25">
      <c r="A100" t="s">
        <v>108</v>
      </c>
      <c r="B100" t="s">
        <v>240</v>
      </c>
    </row>
    <row r="101" spans="1:2" x14ac:dyDescent="0.25">
      <c r="A101" t="s">
        <v>109</v>
      </c>
      <c r="B101" t="s">
        <v>241</v>
      </c>
    </row>
    <row r="102" spans="1:2" x14ac:dyDescent="0.25">
      <c r="A102" t="s">
        <v>110</v>
      </c>
      <c r="B102" t="s">
        <v>242</v>
      </c>
    </row>
    <row r="103" spans="1:2" x14ac:dyDescent="0.25">
      <c r="A103" t="s">
        <v>111</v>
      </c>
      <c r="B103" t="s">
        <v>243</v>
      </c>
    </row>
    <row r="104" spans="1:2" x14ac:dyDescent="0.25">
      <c r="A104" t="s">
        <v>112</v>
      </c>
      <c r="B104" t="s">
        <v>244</v>
      </c>
    </row>
    <row r="105" spans="1:2" x14ac:dyDescent="0.25">
      <c r="A105" t="s">
        <v>113</v>
      </c>
      <c r="B105" t="s">
        <v>245</v>
      </c>
    </row>
    <row r="106" spans="1:2" x14ac:dyDescent="0.25">
      <c r="A106" t="s">
        <v>114</v>
      </c>
      <c r="B106" t="s">
        <v>246</v>
      </c>
    </row>
    <row r="107" spans="1:2" x14ac:dyDescent="0.25">
      <c r="A107" t="s">
        <v>115</v>
      </c>
      <c r="B107" t="s">
        <v>247</v>
      </c>
    </row>
    <row r="108" spans="1:2" x14ac:dyDescent="0.25">
      <c r="A108" t="s">
        <v>116</v>
      </c>
      <c r="B108" t="s">
        <v>248</v>
      </c>
    </row>
    <row r="109" spans="1:2" x14ac:dyDescent="0.25">
      <c r="A109" t="s">
        <v>24</v>
      </c>
      <c r="B109" t="s">
        <v>249</v>
      </c>
    </row>
    <row r="110" spans="1:2" x14ac:dyDescent="0.25">
      <c r="A110" t="s">
        <v>25</v>
      </c>
      <c r="B110" t="s">
        <v>250</v>
      </c>
    </row>
    <row r="111" spans="1:2" x14ac:dyDescent="0.25">
      <c r="A111" t="s">
        <v>117</v>
      </c>
      <c r="B111" t="s">
        <v>251</v>
      </c>
    </row>
    <row r="112" spans="1:2" x14ac:dyDescent="0.25">
      <c r="A112" t="s">
        <v>118</v>
      </c>
      <c r="B112" t="s">
        <v>252</v>
      </c>
    </row>
    <row r="113" spans="1:2" x14ac:dyDescent="0.25">
      <c r="A113" t="s">
        <v>119</v>
      </c>
      <c r="B113" t="s">
        <v>253</v>
      </c>
    </row>
    <row r="114" spans="1:2" x14ac:dyDescent="0.25">
      <c r="A114" t="s">
        <v>26</v>
      </c>
      <c r="B114" t="s">
        <v>254</v>
      </c>
    </row>
    <row r="115" spans="1:2" x14ac:dyDescent="0.25">
      <c r="A115" t="s">
        <v>27</v>
      </c>
      <c r="B115" t="s">
        <v>255</v>
      </c>
    </row>
    <row r="116" spans="1:2" x14ac:dyDescent="0.25">
      <c r="A116" t="s">
        <v>121</v>
      </c>
      <c r="B116" t="s">
        <v>256</v>
      </c>
    </row>
    <row r="117" spans="1:2" x14ac:dyDescent="0.25">
      <c r="A117" t="s">
        <v>122</v>
      </c>
      <c r="B117" t="s">
        <v>257</v>
      </c>
    </row>
    <row r="118" spans="1:2" x14ac:dyDescent="0.25">
      <c r="A118" t="s">
        <v>28</v>
      </c>
      <c r="B118" t="s">
        <v>258</v>
      </c>
    </row>
    <row r="119" spans="1:2" x14ac:dyDescent="0.25">
      <c r="A119" t="s">
        <v>29</v>
      </c>
      <c r="B119" t="s">
        <v>259</v>
      </c>
    </row>
    <row r="120" spans="1:2" x14ac:dyDescent="0.25">
      <c r="A120" t="s">
        <v>124</v>
      </c>
      <c r="B120" t="s">
        <v>176</v>
      </c>
    </row>
    <row r="121" spans="1:2" x14ac:dyDescent="0.25">
      <c r="A121" t="s">
        <v>125</v>
      </c>
      <c r="B121" t="s">
        <v>260</v>
      </c>
    </row>
    <row r="122" spans="1:2" x14ac:dyDescent="0.25">
      <c r="A122" t="s">
        <v>126</v>
      </c>
      <c r="B122" t="s">
        <v>261</v>
      </c>
    </row>
    <row r="123" spans="1:2" x14ac:dyDescent="0.25">
      <c r="A123" t="s">
        <v>127</v>
      </c>
      <c r="B123" t="s">
        <v>262</v>
      </c>
    </row>
    <row r="124" spans="1:2" x14ac:dyDescent="0.25">
      <c r="A124" t="s">
        <v>30</v>
      </c>
      <c r="B124" t="s">
        <v>266</v>
      </c>
    </row>
    <row r="125" spans="1:2" x14ac:dyDescent="0.25">
      <c r="A125" t="s">
        <v>133</v>
      </c>
      <c r="B125" t="s">
        <v>267</v>
      </c>
    </row>
    <row r="126" spans="1:2" x14ac:dyDescent="0.25">
      <c r="A126" t="s">
        <v>134</v>
      </c>
      <c r="B126" t="s">
        <v>268</v>
      </c>
    </row>
    <row r="127" spans="1:2" x14ac:dyDescent="0.25">
      <c r="A127" t="s">
        <v>135</v>
      </c>
      <c r="B127" t="s">
        <v>174</v>
      </c>
    </row>
    <row r="128" spans="1:2" x14ac:dyDescent="0.25">
      <c r="A128" t="s">
        <v>136</v>
      </c>
      <c r="B128" t="s">
        <v>269</v>
      </c>
    </row>
    <row r="129" spans="1:2" x14ac:dyDescent="0.25">
      <c r="A129" t="s">
        <v>137</v>
      </c>
      <c r="B129" t="s">
        <v>270</v>
      </c>
    </row>
    <row r="130" spans="1:2" x14ac:dyDescent="0.25">
      <c r="A130" t="s">
        <v>138</v>
      </c>
      <c r="B130" t="s">
        <v>271</v>
      </c>
    </row>
    <row r="131" spans="1:2" x14ac:dyDescent="0.25">
      <c r="A131" t="s">
        <v>139</v>
      </c>
      <c r="B131" t="s">
        <v>272</v>
      </c>
    </row>
    <row r="132" spans="1:2" x14ac:dyDescent="0.25">
      <c r="A132" t="s">
        <v>140</v>
      </c>
      <c r="B132" t="s">
        <v>273</v>
      </c>
    </row>
    <row r="133" spans="1:2" x14ac:dyDescent="0.25">
      <c r="A133" t="s">
        <v>31</v>
      </c>
      <c r="B133" t="s">
        <v>180</v>
      </c>
    </row>
    <row r="134" spans="1:2" x14ac:dyDescent="0.25">
      <c r="A134" t="s">
        <v>142</v>
      </c>
      <c r="B134" t="s">
        <v>275</v>
      </c>
    </row>
    <row r="135" spans="1:2" x14ac:dyDescent="0.25">
      <c r="A135" t="s">
        <v>143</v>
      </c>
      <c r="B135" t="s">
        <v>276</v>
      </c>
    </row>
    <row r="136" spans="1:2" x14ac:dyDescent="0.25">
      <c r="A136" t="s">
        <v>144</v>
      </c>
      <c r="B136" t="s">
        <v>277</v>
      </c>
    </row>
    <row r="137" spans="1:2" x14ac:dyDescent="0.25">
      <c r="A137" t="s">
        <v>145</v>
      </c>
      <c r="B137" t="s">
        <v>278</v>
      </c>
    </row>
    <row r="138" spans="1:2" x14ac:dyDescent="0.25">
      <c r="A138" t="s">
        <v>146</v>
      </c>
      <c r="B138" t="s">
        <v>279</v>
      </c>
    </row>
    <row r="139" spans="1:2" x14ac:dyDescent="0.25">
      <c r="A139" t="s">
        <v>147</v>
      </c>
      <c r="B139" t="s">
        <v>280</v>
      </c>
    </row>
    <row r="140" spans="1:2" x14ac:dyDescent="0.25">
      <c r="A140" t="s">
        <v>148</v>
      </c>
      <c r="B140" t="s">
        <v>281</v>
      </c>
    </row>
    <row r="141" spans="1:2" x14ac:dyDescent="0.25">
      <c r="A141" t="s">
        <v>149</v>
      </c>
      <c r="B141" t="s">
        <v>282</v>
      </c>
    </row>
    <row r="142" spans="1:2" x14ac:dyDescent="0.25">
      <c r="A142" t="s">
        <v>150</v>
      </c>
      <c r="B142" t="s">
        <v>283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F4DD-4E15-4AC2-ABD5-09687815E848}">
  <dimension ref="A1:C30"/>
  <sheetViews>
    <sheetView workbookViewId="0">
      <selection activeCell="C2" sqref="C2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70.85546875" bestFit="1" customWidth="1"/>
  </cols>
  <sheetData>
    <row r="1" spans="1:3" x14ac:dyDescent="0.25">
      <c r="A1" s="1" t="s">
        <v>1</v>
      </c>
      <c r="B1" s="1" t="s">
        <v>2</v>
      </c>
      <c r="C1" s="1" t="s">
        <v>34</v>
      </c>
    </row>
    <row r="2" spans="1:3" x14ac:dyDescent="0.25">
      <c r="A2" t="s">
        <v>141</v>
      </c>
      <c r="B2">
        <v>16.464939999999999</v>
      </c>
      <c r="C2" t="str">
        <f>VLOOKUP(A2,Data_Labels!A:B,2,FALSE)</f>
        <v xml:space="preserve">Total employee benefit payments </v>
      </c>
    </row>
    <row r="3" spans="1:3" x14ac:dyDescent="0.25">
      <c r="A3" t="s">
        <v>106</v>
      </c>
      <c r="B3">
        <v>11.71716458</v>
      </c>
      <c r="C3" t="str">
        <f>VLOOKUP(A3,Data_Labels!A:B,2,FALSE)</f>
        <v xml:space="preserve">Current operation expenditure - Business/central/other support services </v>
      </c>
    </row>
    <row r="4" spans="1:3" x14ac:dyDescent="0.25">
      <c r="A4" t="s">
        <v>4</v>
      </c>
      <c r="B4">
        <v>10.45191606</v>
      </c>
      <c r="C4" t="str">
        <f>VLOOKUP(A4,Data_Labels!A:B,2,FALSE)</f>
        <v>TOTAL CURRENT SPENDING FOR OTHER ELEMENTARY-SECONDARY PROGRAMS (sum of E11 + V60 + V65 + J10 + J97)</v>
      </c>
    </row>
    <row r="5" spans="1:3" x14ac:dyDescent="0.25">
      <c r="A5" t="s">
        <v>103</v>
      </c>
      <c r="B5">
        <v>7.4809210100000003</v>
      </c>
      <c r="C5" t="str">
        <f>VLOOKUP(A5,Data_Labels!A:B,2,FALSE)</f>
        <v xml:space="preserve">Current operation expenditure - School administration </v>
      </c>
    </row>
    <row r="6" spans="1:3" x14ac:dyDescent="0.25">
      <c r="A6" t="s">
        <v>55</v>
      </c>
      <c r="B6">
        <v>4.7442597600000003</v>
      </c>
      <c r="C6" t="str">
        <f>VLOOKUP(A6,Data_Labels!A:B,2,FALSE)</f>
        <v xml:space="preserve">Federal revenue through the state - Child nutrition programs </v>
      </c>
    </row>
    <row r="7" spans="1:3" x14ac:dyDescent="0.25">
      <c r="A7" t="s">
        <v>47</v>
      </c>
      <c r="B7">
        <v>3.6632584000000001</v>
      </c>
      <c r="C7" t="str">
        <f>VLOOKUP(A7,Data_Labels!A:B,2,FALSE)</f>
        <v>Total Revenue from Federal Sources (sum of C14 + C15 + C16 + C17 + C19 + B11 + C20 + C25 + C36 + B10 + B12 + B13)</v>
      </c>
    </row>
    <row r="8" spans="1:3" x14ac:dyDescent="0.25">
      <c r="A8" t="s">
        <v>94</v>
      </c>
      <c r="B8">
        <v>1.9331389299999999</v>
      </c>
      <c r="C8" t="str">
        <f>VLOOKUP(A8,Data_Labels!A:B,2,FALSE)</f>
        <v>TOTAL ELEMENTARY-SECONDARY EXPENDITURE</v>
      </c>
    </row>
    <row r="9" spans="1:3" x14ac:dyDescent="0.25">
      <c r="A9" t="s">
        <v>28</v>
      </c>
      <c r="B9">
        <v>1.8795321700000001</v>
      </c>
      <c r="C9" t="str">
        <f>VLOOKUP(A9,Data_Labels!A:B,2,FALSE)</f>
        <v xml:space="preserve">Construction </v>
      </c>
    </row>
    <row r="10" spans="1:3" x14ac:dyDescent="0.25">
      <c r="A10" t="s">
        <v>70</v>
      </c>
      <c r="B10">
        <v>1.7631416900000001</v>
      </c>
      <c r="C10" t="str">
        <f>VLOOKUP(A10,Data_Labels!A:B,2,FALSE)</f>
        <v xml:space="preserve">All other revenues from state sources </v>
      </c>
    </row>
    <row r="11" spans="1:3" x14ac:dyDescent="0.25">
      <c r="A11" t="s">
        <v>33</v>
      </c>
      <c r="B11">
        <v>1.6355498900000001</v>
      </c>
      <c r="C11" t="str">
        <f>VLOOKUP(A11,Data_Labels!A:B,2,FALSE)</f>
        <v xml:space="preserve">Cash and deposits, held at end of fiscal year - Bond funds </v>
      </c>
    </row>
    <row r="12" spans="1:3" x14ac:dyDescent="0.25">
      <c r="A12" t="s">
        <v>76</v>
      </c>
      <c r="B12">
        <v>1.1669447100000001</v>
      </c>
      <c r="C12" t="str">
        <f>VLOOKUP(A12,Data_Labels!A:B,2,FALSE)</f>
        <v xml:space="preserve">General sales or gross receipts taxes </v>
      </c>
    </row>
    <row r="13" spans="1:3" x14ac:dyDescent="0.25">
      <c r="A13" s="1" t="s">
        <v>132</v>
      </c>
      <c r="B13" s="1">
        <v>1.1650843399999999</v>
      </c>
      <c r="C13" s="1" t="str">
        <f>VLOOKUP(A13,Data_Labels!A:B,2,FALSE)</f>
        <v xml:space="preserve">Total salaries and wages </v>
      </c>
    </row>
    <row r="14" spans="1:3" x14ac:dyDescent="0.25">
      <c r="A14" t="s">
        <v>155</v>
      </c>
      <c r="B14">
        <v>0.91960322000000005</v>
      </c>
      <c r="C14" t="str">
        <f>VLOOKUP(A14,Data_Labels!A:B,2,FALSE)</f>
        <v xml:space="preserve">Cash and deposits, held at end of fiscal year - Debt service funds </v>
      </c>
    </row>
    <row r="15" spans="1:3" x14ac:dyDescent="0.25">
      <c r="A15" t="s">
        <v>101</v>
      </c>
      <c r="B15">
        <v>0.80847944000000005</v>
      </c>
      <c r="C15" t="str">
        <f>VLOOKUP(A15,Data_Labels!A:B,2,FALSE)</f>
        <v>TOTAL CURRENT SPENDING FOR SUPPORT SERVICES (sum of E17 + E07 + E08 + E09 + V40 + V45 + V90 + V85 + J17 + J07 + J08 + J09 + J40 + J45 +  J90 + J11 + J96)</v>
      </c>
    </row>
    <row r="16" spans="1:3" x14ac:dyDescent="0.25">
      <c r="A16" t="s">
        <v>95</v>
      </c>
      <c r="B16">
        <v>0.80040159</v>
      </c>
      <c r="C16" t="str">
        <f>VLOOKUP(A16,Data_Labels!A:B,2,FALSE)</f>
        <v>TOTAL CURRENT SPENDING FOR ELEMENTARY-SECONDARY PROGRAMS (sum of E13 + J13 + J12 + J14)</v>
      </c>
    </row>
    <row r="17" spans="1:3" x14ac:dyDescent="0.25">
      <c r="A17" t="s">
        <v>156</v>
      </c>
      <c r="B17">
        <v>0.34668963000000003</v>
      </c>
      <c r="C17" t="str">
        <f>VLOOKUP(A17,Data_Labels!A:B,2,FALSE)</f>
        <v xml:space="preserve">Cash and deposits, held at end of fiscal year - Other funds </v>
      </c>
    </row>
    <row r="18" spans="1:3" x14ac:dyDescent="0.25">
      <c r="A18" t="s">
        <v>46</v>
      </c>
      <c r="B18">
        <v>-4.3568849999999999E-2</v>
      </c>
      <c r="C18" t="str">
        <f>VLOOKUP(A18,Data_Labels!A:B,2,FALSE)</f>
        <v>TOTAL ELEMENTARY-SECONDARY REVENUE (sum of TFEDREV + TSTREV + TLOCREV)</v>
      </c>
    </row>
    <row r="19" spans="1:3" x14ac:dyDescent="0.25">
      <c r="A19" t="s">
        <v>124</v>
      </c>
      <c r="B19">
        <v>-0.56705742000000003</v>
      </c>
      <c r="C19" t="str">
        <f>VLOOKUP(A19,Data_Labels!A:B,2,FALSE)</f>
        <v xml:space="preserve">Instructional equipment </v>
      </c>
    </row>
    <row r="20" spans="1:3" x14ac:dyDescent="0.25">
      <c r="A20" t="s">
        <v>60</v>
      </c>
      <c r="B20">
        <v>-0.80064173999999999</v>
      </c>
      <c r="C20" t="str">
        <f>VLOOKUP(A20,Data_Labels!A:B,2,FALSE)</f>
        <v>Total Revenue from State Sources (sum of C01 + C04 + C05 + C06 + C07 + C08 + C09 + C10 + C11 + C12 + C13 + C24 + C35 + C38  + C39)</v>
      </c>
    </row>
    <row r="21" spans="1:3" x14ac:dyDescent="0.25">
      <c r="A21" t="s">
        <v>5</v>
      </c>
      <c r="B21">
        <v>-0.8444623</v>
      </c>
      <c r="C21" t="str">
        <f>VLOOKUP(A21,Data_Labels!A:B,2,FALSE)</f>
        <v xml:space="preserve">Long-term debt outstanding at end of fiscal year </v>
      </c>
    </row>
    <row r="22" spans="1:3" x14ac:dyDescent="0.25">
      <c r="A22" t="s">
        <v>151</v>
      </c>
      <c r="B22">
        <v>-1.52978726</v>
      </c>
      <c r="C22" t="str">
        <f>VLOOKUP(A22,Data_Labels!A:B,2,FALSE)</f>
        <v xml:space="preserve">Long-term debt outstanding at beginning of the fiscal year </v>
      </c>
    </row>
    <row r="23" spans="1:3" x14ac:dyDescent="0.25">
      <c r="A23" t="s">
        <v>3</v>
      </c>
      <c r="B23">
        <v>-2.0074005399999999</v>
      </c>
      <c r="C23" t="str">
        <f>VLOOKUP(A23,Data_Labels!A:B,2,FALSE)</f>
        <v xml:space="preserve">Property taxes </v>
      </c>
    </row>
    <row r="24" spans="1:3" x14ac:dyDescent="0.25">
      <c r="A24" t="s">
        <v>153</v>
      </c>
      <c r="B24">
        <v>-2.0966342199999999</v>
      </c>
      <c r="C24" t="str">
        <f>VLOOKUP(A24,Data_Labels!A:B,2,FALSE)</f>
        <v xml:space="preserve">Short-term debt outstanding at beginning of the fiscal year </v>
      </c>
    </row>
    <row r="25" spans="1:3" x14ac:dyDescent="0.25">
      <c r="A25" t="s">
        <v>17</v>
      </c>
      <c r="B25">
        <v>-4.8584386799999999</v>
      </c>
      <c r="C25" t="str">
        <f>VLOOKUP(A25,Data_Labels!A:B,2,FALSE)</f>
        <v>General formula assistance</v>
      </c>
    </row>
    <row r="26" spans="1:3" x14ac:dyDescent="0.25">
      <c r="A26" t="s">
        <v>72</v>
      </c>
      <c r="B26">
        <v>-5.2788610299999998</v>
      </c>
      <c r="C26" t="str">
        <f>VLOOKUP(A26,Data_Labels!A:B,2,FALSE)</f>
        <v xml:space="preserve">State revenue - Nonspecified </v>
      </c>
    </row>
    <row r="27" spans="1:3" x14ac:dyDescent="0.25">
      <c r="A27" t="s">
        <v>0</v>
      </c>
      <c r="B27">
        <v>-6.8361664400000004</v>
      </c>
      <c r="C27" t="str">
        <f>VLOOKUP(A27,Data_Labels!A:B,2,FALSE)</f>
        <v xml:space="preserve">Fall Membership </v>
      </c>
    </row>
    <row r="28" spans="1:3" x14ac:dyDescent="0.25">
      <c r="A28" t="s">
        <v>93</v>
      </c>
      <c r="B28">
        <v>-9.9124046700000008</v>
      </c>
      <c r="C28" t="str">
        <f>VLOOKUP(A28,Data_Labels!A:B,2,FALSE)</f>
        <v xml:space="preserve">Miscellaneous other local revenues </v>
      </c>
    </row>
    <row r="29" spans="1:3" x14ac:dyDescent="0.25">
      <c r="A29" t="s">
        <v>102</v>
      </c>
      <c r="B29">
        <v>-19.754236769999999</v>
      </c>
      <c r="C29" t="str">
        <f>VLOOKUP(A29,Data_Labels!A:B,2,FALSE)</f>
        <v xml:space="preserve">Current operation expenditure - General administration </v>
      </c>
    </row>
    <row r="30" spans="1:3" x14ac:dyDescent="0.25">
      <c r="A30" t="s">
        <v>130</v>
      </c>
      <c r="B30">
        <v>-40.901415950000001</v>
      </c>
      <c r="C30" t="str">
        <f>VLOOKUP(A30,Data_Labels!A:B,2,FALSE)</f>
        <v xml:space="preserve">Payments to other school systems 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4753-C424-4853-8BB7-6EEE95C64FF9}">
  <dimension ref="A1:V55"/>
  <sheetViews>
    <sheetView zoomScaleNormal="100" workbookViewId="0">
      <selection activeCell="C2" sqref="C2"/>
    </sheetView>
  </sheetViews>
  <sheetFormatPr defaultRowHeight="15" x14ac:dyDescent="0.25"/>
  <cols>
    <col min="1" max="1" width="13.28515625" bestFit="1" customWidth="1"/>
    <col min="2" max="2" width="7.7109375" style="28" bestFit="1" customWidth="1"/>
    <col min="3" max="4" width="7.7109375" style="4" customWidth="1"/>
    <col min="5" max="5" width="70.85546875" bestFit="1" customWidth="1"/>
  </cols>
  <sheetData>
    <row r="1" spans="1:22" x14ac:dyDescent="0.25">
      <c r="A1" s="1" t="s">
        <v>157</v>
      </c>
      <c r="B1" s="23" t="s">
        <v>2</v>
      </c>
      <c r="C1" s="3"/>
      <c r="D1" s="3"/>
      <c r="E1" s="1" t="s">
        <v>158</v>
      </c>
      <c r="F1" s="3" t="s">
        <v>166</v>
      </c>
    </row>
    <row r="2" spans="1:22" x14ac:dyDescent="0.25">
      <c r="A2" s="15" t="s">
        <v>82</v>
      </c>
      <c r="B2" s="24">
        <v>47.394958000000003</v>
      </c>
      <c r="C2" s="21"/>
      <c r="D2" s="21"/>
      <c r="E2" s="14" t="str">
        <f>VLOOKUP(A2,Data_Labels!A:B,2,FALSE)</f>
        <v>Tuition fees from pupils, parents, and other private sources</v>
      </c>
      <c r="F2" s="15" t="b">
        <f>VLOOKUP(A2,'Spend above 1%'!A:C,2,FALSE)</f>
        <v>0</v>
      </c>
    </row>
    <row r="3" spans="1:22" x14ac:dyDescent="0.25">
      <c r="A3" s="15" t="s">
        <v>106</v>
      </c>
      <c r="B3" s="24">
        <v>28.260909999999999</v>
      </c>
      <c r="C3" s="21"/>
      <c r="D3" s="21"/>
      <c r="E3" s="14" t="str">
        <f>VLOOKUP(A3,Data_Labels!A:B,2,FALSE)</f>
        <v xml:space="preserve">Current operation expenditure - Business/central/other support services </v>
      </c>
      <c r="F3" s="15" t="b">
        <f>VLOOKUP(A3,'Spend above 1%'!A:C,2,FALSE)</f>
        <v>1</v>
      </c>
    </row>
    <row r="4" spans="1:22" x14ac:dyDescent="0.25">
      <c r="A4" s="15" t="s">
        <v>31</v>
      </c>
      <c r="B4" s="24">
        <v>27.247523000000001</v>
      </c>
      <c r="C4" s="21"/>
      <c r="D4" s="21"/>
      <c r="E4" s="14" t="str">
        <f>VLOOKUP(A4,Data_Labels!A:B,2,FALSE)</f>
        <v xml:space="preserve">Total employee benefit payments - Instruction </v>
      </c>
      <c r="F4" s="15" t="b">
        <f>VLOOKUP(A4,'Spend above 1%'!A:C,2,FALSE)</f>
        <v>1</v>
      </c>
      <c r="G4" s="1"/>
    </row>
    <row r="5" spans="1:22" x14ac:dyDescent="0.25">
      <c r="A5" s="15" t="s">
        <v>103</v>
      </c>
      <c r="B5" s="24">
        <v>25.289885999999999</v>
      </c>
      <c r="C5" s="21"/>
      <c r="D5" s="21"/>
      <c r="E5" s="14" t="str">
        <f>VLOOKUP(A5,Data_Labels!A:B,2,FALSE)</f>
        <v xml:space="preserve">Current operation expenditure - School administration </v>
      </c>
      <c r="F5" s="15" t="b">
        <f>VLOOKUP(A5,'Spend above 1%'!A:C,2,FALSE)</f>
        <v>1</v>
      </c>
    </row>
    <row r="6" spans="1:22" x14ac:dyDescent="0.25">
      <c r="A6" s="15" t="s">
        <v>59</v>
      </c>
      <c r="B6" s="24">
        <v>24.673024000000002</v>
      </c>
      <c r="C6" s="21"/>
      <c r="D6" s="21"/>
      <c r="E6" s="14" t="str">
        <f>VLOOKUP(A6,Data_Labels!A:B,2,FALSE)</f>
        <v xml:space="preserve">Direct federal revenue - All other </v>
      </c>
      <c r="F6" s="15" t="b">
        <f>VLOOKUP(A6,'Spend above 1%'!A:C,2,FALSE)</f>
        <v>0</v>
      </c>
    </row>
    <row r="7" spans="1:22" x14ac:dyDescent="0.25">
      <c r="A7" s="15" t="s">
        <v>25</v>
      </c>
      <c r="B7" s="24">
        <v>23.555478000000001</v>
      </c>
      <c r="C7" s="21"/>
      <c r="D7" s="21"/>
      <c r="E7" s="14" t="str">
        <f>VLOOKUP(A7,Data_Labels!A:B,2,FALSE)</f>
        <v xml:space="preserve">Current operation expenditure - Enterprise operations </v>
      </c>
      <c r="F7" s="15" t="b">
        <f>VLOOKUP(A7,'Spend above 1%'!A:C,2,FALSE)</f>
        <v>0</v>
      </c>
      <c r="S7" s="2"/>
      <c r="T7" s="2"/>
      <c r="U7" s="2"/>
      <c r="V7" s="2"/>
    </row>
    <row r="8" spans="1:22" x14ac:dyDescent="0.25">
      <c r="A8" s="15" t="s">
        <v>24</v>
      </c>
      <c r="B8" s="24">
        <v>13.723475000000001</v>
      </c>
      <c r="C8" s="21"/>
      <c r="D8" s="21"/>
      <c r="E8" s="14" t="str">
        <f>VLOOKUP(A8,Data_Labels!A:B,2,FALSE)</f>
        <v xml:space="preserve">Current operation expenditure - Food services </v>
      </c>
      <c r="F8" s="15" t="b">
        <f>VLOOKUP(A8,'Spend above 1%'!A:C,2,FALSE)</f>
        <v>1</v>
      </c>
      <c r="S8" s="2"/>
      <c r="T8" s="2"/>
      <c r="U8" s="2"/>
      <c r="V8" s="2"/>
    </row>
    <row r="9" spans="1:22" x14ac:dyDescent="0.25">
      <c r="A9" s="15" t="s">
        <v>104</v>
      </c>
      <c r="B9" s="24">
        <v>10.962329</v>
      </c>
      <c r="C9" s="21"/>
      <c r="D9" s="21"/>
      <c r="E9" s="14" t="str">
        <f>VLOOKUP(A9,Data_Labels!A:B,2,FALSE)</f>
        <v xml:space="preserve">Current operation expenditure - Operation and maintenance of plant </v>
      </c>
      <c r="F9" s="15" t="b">
        <f>VLOOKUP(A9,'Spend above 1%'!A:C,2,FALSE)</f>
        <v>1</v>
      </c>
      <c r="S9" s="2"/>
      <c r="T9" s="2"/>
      <c r="U9" s="2"/>
      <c r="V9" s="2"/>
    </row>
    <row r="10" spans="1:22" x14ac:dyDescent="0.25">
      <c r="A10" s="20" t="s">
        <v>55</v>
      </c>
      <c r="B10" s="24">
        <v>10.028104000000001</v>
      </c>
      <c r="C10" s="21"/>
      <c r="D10" s="21"/>
      <c r="E10" s="14" t="str">
        <f>VLOOKUP(A10,Data_Labels!A:B,2,FALSE)</f>
        <v xml:space="preserve">Federal revenue through the state - Child nutrition programs </v>
      </c>
      <c r="F10" s="15" t="b">
        <f>VLOOKUP(A10,'Spend above 1%'!A:C,2,FALSE)</f>
        <v>1</v>
      </c>
      <c r="S10" s="2"/>
      <c r="T10" s="2"/>
      <c r="U10" s="2"/>
      <c r="V10" s="2"/>
    </row>
    <row r="11" spans="1:22" x14ac:dyDescent="0.25">
      <c r="A11" s="15" t="s">
        <v>70</v>
      </c>
      <c r="B11" s="24">
        <v>5.2874860000000004</v>
      </c>
      <c r="C11" s="21"/>
      <c r="D11" s="21"/>
      <c r="E11" s="14" t="str">
        <f>VLOOKUP(A11,Data_Labels!A:B,2,FALSE)</f>
        <v xml:space="preserve">All other revenues from state sources </v>
      </c>
      <c r="F11" s="15" t="b">
        <f>VLOOKUP(A11,'Spend above 1%'!A:C,2,FALSE)</f>
        <v>1</v>
      </c>
      <c r="S11" s="2"/>
      <c r="T11" s="2"/>
      <c r="U11" s="2"/>
      <c r="V11" s="2"/>
    </row>
    <row r="12" spans="1:22" x14ac:dyDescent="0.25">
      <c r="A12" s="15" t="s">
        <v>68</v>
      </c>
      <c r="B12" s="24">
        <v>4.1240500000000004</v>
      </c>
      <c r="C12" s="21"/>
      <c r="D12" s="21"/>
      <c r="E12" s="14" t="str">
        <f>VLOOKUP(A12,Data_Labels!A:B,2,FALSE)</f>
        <v xml:space="preserve">Capital outlay and debt service programs </v>
      </c>
      <c r="F12" s="15" t="b">
        <f>VLOOKUP(A12,'Spend above 1%'!A:C,2,FALSE)</f>
        <v>1</v>
      </c>
      <c r="S12" s="2"/>
      <c r="T12" s="2"/>
      <c r="U12" s="2"/>
      <c r="V12" s="2"/>
    </row>
    <row r="13" spans="1:22" x14ac:dyDescent="0.25">
      <c r="A13" s="15" t="s">
        <v>57</v>
      </c>
      <c r="B13" s="24">
        <v>4.098141</v>
      </c>
      <c r="C13" s="21"/>
      <c r="D13" s="21"/>
      <c r="E13" s="14" t="str">
        <f>VLOOKUP(A13,Data_Labels!A:B,2,FALSE)</f>
        <v xml:space="preserve">Direct federal revenue - Impact aid (P.L. 81-815 and 81-874) </v>
      </c>
      <c r="F13" s="15" t="b">
        <f>VLOOKUP(A13,'Spend above 1%'!A:C,2,FALSE)</f>
        <v>0</v>
      </c>
      <c r="S13" s="2"/>
      <c r="T13" s="2"/>
      <c r="U13" s="2"/>
      <c r="V13" s="2"/>
    </row>
    <row r="14" spans="1:22" x14ac:dyDescent="0.25">
      <c r="A14" s="15" t="s">
        <v>139</v>
      </c>
      <c r="B14" s="24">
        <v>3.3618839999999999</v>
      </c>
      <c r="C14" s="21"/>
      <c r="D14" s="21"/>
      <c r="E14" s="14" t="str">
        <f>VLOOKUP(A14,Data_Labels!A:B,2,FALSE)</f>
        <v xml:space="preserve">Total salaries and wages - Business/central/other support services </v>
      </c>
      <c r="F14" s="15" t="b">
        <f>VLOOKUP(A14,'Spend above 1%'!A:C,2,FALSE)</f>
        <v>0</v>
      </c>
      <c r="S14" s="2"/>
      <c r="T14" s="2"/>
      <c r="U14" s="2"/>
    </row>
    <row r="15" spans="1:22" x14ac:dyDescent="0.25">
      <c r="A15" s="15" t="s">
        <v>80</v>
      </c>
      <c r="B15" s="24">
        <v>3.3474979999999999</v>
      </c>
      <c r="C15" s="21"/>
      <c r="D15" s="21"/>
      <c r="E15" s="14" t="str">
        <f>VLOOKUP(A15,Data_Labels!A:B,2,FALSE)</f>
        <v xml:space="preserve">Revenue from other school systems </v>
      </c>
      <c r="F15" s="15" t="b">
        <f>VLOOKUP(A15,'Spend above 1%'!A:C,2,FALSE)</f>
        <v>0</v>
      </c>
    </row>
    <row r="16" spans="1:22" x14ac:dyDescent="0.25">
      <c r="A16" s="15" t="s">
        <v>20</v>
      </c>
      <c r="B16" s="24">
        <v>2.4558</v>
      </c>
      <c r="C16" s="21"/>
      <c r="D16" s="21"/>
      <c r="E16" s="14" t="str">
        <f>VLOOKUP(A16,Data_Labels!A:B,2,FALSE)</f>
        <v xml:space="preserve">Current operation expenditure - Instruction </v>
      </c>
      <c r="F16" s="15" t="b">
        <f>VLOOKUP(A16,'Spend above 1%'!A:C,2,FALSE)</f>
        <v>1</v>
      </c>
    </row>
    <row r="17" spans="1:6" x14ac:dyDescent="0.25">
      <c r="A17" s="15" t="s">
        <v>56</v>
      </c>
      <c r="B17" s="24">
        <v>2.4205960000000002</v>
      </c>
      <c r="C17" s="21"/>
      <c r="D17" s="21"/>
      <c r="E17" s="14" t="str">
        <f>VLOOKUP(A17,Data_Labels!A:B,2,FALSE)</f>
        <v xml:space="preserve">Federal revenue - Nonspecified </v>
      </c>
      <c r="F17" s="15" t="b">
        <f>VLOOKUP(A17,'Spend above 1%'!A:C,2,FALSE)</f>
        <v>1</v>
      </c>
    </row>
    <row r="18" spans="1:6" x14ac:dyDescent="0.25">
      <c r="A18" s="15" t="s">
        <v>137</v>
      </c>
      <c r="B18" s="24">
        <v>2.2232889999999998</v>
      </c>
      <c r="C18" s="21"/>
      <c r="D18" s="21"/>
      <c r="E18" s="14" t="str">
        <f>VLOOKUP(A18,Data_Labels!A:B,2,FALSE)</f>
        <v xml:space="preserve">Total salaries and wages - Operation and maintenance of plant </v>
      </c>
      <c r="F18" s="15" t="b">
        <f>VLOOKUP(A18,'Spend above 1%'!A:C,2,FALSE)</f>
        <v>1</v>
      </c>
    </row>
    <row r="19" spans="1:6" x14ac:dyDescent="0.25">
      <c r="A19" s="15" t="s">
        <v>28</v>
      </c>
      <c r="B19" s="24">
        <v>2.128536</v>
      </c>
      <c r="C19" s="21"/>
      <c r="D19" s="21"/>
      <c r="E19" s="14" t="str">
        <f>VLOOKUP(A19,Data_Labels!A:B,2,FALSE)</f>
        <v xml:space="preserve">Construction </v>
      </c>
      <c r="F19" s="15" t="b">
        <f>VLOOKUP(A19,'Spend above 1%'!A:C,2,FALSE)</f>
        <v>1</v>
      </c>
    </row>
    <row r="20" spans="1:6" x14ac:dyDescent="0.25">
      <c r="A20" s="15" t="s">
        <v>90</v>
      </c>
      <c r="B20" s="24">
        <v>1.275914</v>
      </c>
      <c r="C20" s="22"/>
      <c r="D20" s="22"/>
      <c r="E20" s="14" t="str">
        <f>VLOOKUP(A20,Data_Labels!A:B,2,FALSE)</f>
        <v xml:space="preserve">Interest earnings </v>
      </c>
      <c r="F20" s="15" t="b">
        <f>VLOOKUP(A20,'Spend above 1%'!A:C,2,FALSE)</f>
        <v>1</v>
      </c>
    </row>
    <row r="21" spans="1:6" x14ac:dyDescent="0.25">
      <c r="A21" s="15" t="s">
        <v>76</v>
      </c>
      <c r="B21" s="24">
        <v>1.0240990000000001</v>
      </c>
      <c r="C21" s="21"/>
      <c r="D21" s="21"/>
      <c r="E21" s="14" t="str">
        <f>VLOOKUP(A21,Data_Labels!A:B,2,FALSE)</f>
        <v xml:space="preserve">General sales or gross receipts taxes </v>
      </c>
      <c r="F21" s="15" t="b">
        <f>VLOOKUP(A21,'Spend above 1%'!A:C,2,FALSE)</f>
        <v>1</v>
      </c>
    </row>
    <row r="22" spans="1:6" x14ac:dyDescent="0.25">
      <c r="A22" s="15" t="s">
        <v>72</v>
      </c>
      <c r="B22" s="24">
        <v>1.2692999999999999E-2</v>
      </c>
      <c r="C22" s="21"/>
      <c r="D22" s="21"/>
      <c r="E22" s="14" t="str">
        <f>VLOOKUP(A22,Data_Labels!A:B,2,FALSE)</f>
        <v xml:space="preserve">State revenue - Nonspecified </v>
      </c>
      <c r="F22" s="15" t="b">
        <f>VLOOKUP(A22,'Spend above 1%'!A:C,2,FALSE)</f>
        <v>1</v>
      </c>
    </row>
    <row r="23" spans="1:6" x14ac:dyDescent="0.25">
      <c r="A23" s="1" t="s">
        <v>125</v>
      </c>
      <c r="B23" s="25">
        <v>-0.54375799999999996</v>
      </c>
      <c r="C23" s="3"/>
      <c r="D23" s="3"/>
      <c r="E23" s="9" t="str">
        <f>VLOOKUP(A23,Data_Labels!A:B,2,FALSE)</f>
        <v xml:space="preserve">Other equipment </v>
      </c>
      <c r="F23" s="15" t="b">
        <f>VLOOKUP(A23,'Spend above 1%'!A:C,2,FALSE)</f>
        <v>1</v>
      </c>
    </row>
    <row r="24" spans="1:6" x14ac:dyDescent="0.25">
      <c r="A24" s="1" t="s">
        <v>30</v>
      </c>
      <c r="B24" s="25">
        <v>-0.70487</v>
      </c>
      <c r="C24" s="3"/>
      <c r="D24" s="3"/>
      <c r="E24" s="9" t="str">
        <f>VLOOKUP(A24,Data_Labels!A:B,2,FALSE)</f>
        <v xml:space="preserve">Total salaries and wages - Instruction </v>
      </c>
      <c r="F24" s="15" t="b">
        <f>VLOOKUP(A24,'Spend above 1%'!A:C,2,FALSE)</f>
        <v>1</v>
      </c>
    </row>
    <row r="25" spans="1:6" x14ac:dyDescent="0.25">
      <c r="A25" s="1" t="s">
        <v>3</v>
      </c>
      <c r="B25" s="25">
        <v>-3.6157360000000001</v>
      </c>
      <c r="C25" s="3"/>
      <c r="D25" s="3"/>
      <c r="E25" s="9" t="str">
        <f>VLOOKUP(A25,Data_Labels!A:B,2,FALSE)</f>
        <v xml:space="preserve">Property taxes </v>
      </c>
      <c r="F25" s="15" t="b">
        <f>VLOOKUP(A25,'Spend above 1%'!A:C,2,FALSE)</f>
        <v>1</v>
      </c>
    </row>
    <row r="26" spans="1:6" x14ac:dyDescent="0.25">
      <c r="A26" s="1" t="s">
        <v>17</v>
      </c>
      <c r="B26" s="25">
        <v>-6.9718369999999998</v>
      </c>
      <c r="C26" s="3"/>
      <c r="D26" s="3"/>
      <c r="E26" s="9" t="str">
        <f>VLOOKUP(A26,Data_Labels!A:B,2,FALSE)</f>
        <v>General formula assistance</v>
      </c>
      <c r="F26" s="15" t="b">
        <f>VLOOKUP(A26,'Spend above 1%'!A:C,2,FALSE)</f>
        <v>1</v>
      </c>
    </row>
    <row r="27" spans="1:6" x14ac:dyDescent="0.25">
      <c r="A27" s="1" t="s">
        <v>93</v>
      </c>
      <c r="B27" s="25">
        <v>-11.218942</v>
      </c>
      <c r="C27" s="3"/>
      <c r="D27" s="3"/>
      <c r="E27" s="9" t="str">
        <f>VLOOKUP(A27,Data_Labels!A:B,2,FALSE)</f>
        <v xml:space="preserve">Miscellaneous other local revenues </v>
      </c>
      <c r="F27" s="15" t="b">
        <f>VLOOKUP(A27,'Spend above 1%'!A:C,2,FALSE)</f>
        <v>1</v>
      </c>
    </row>
    <row r="28" spans="1:6" x14ac:dyDescent="0.25">
      <c r="A28" s="1" t="s">
        <v>131</v>
      </c>
      <c r="B28" s="25">
        <v>-16.611231</v>
      </c>
      <c r="C28" s="10"/>
      <c r="D28" s="10"/>
      <c r="E28" s="9" t="str">
        <f>VLOOKUP(A28,Data_Labels!A:B,2,FALSE)</f>
        <v xml:space="preserve">Interest on school system debt </v>
      </c>
      <c r="F28" s="15" t="b">
        <f>VLOOKUP(A28,'Spend above 1%'!A:C,2,FALSE)</f>
        <v>1</v>
      </c>
    </row>
    <row r="29" spans="1:6" x14ac:dyDescent="0.25">
      <c r="A29" s="1" t="s">
        <v>135</v>
      </c>
      <c r="B29" s="25">
        <v>-32.336185999999998</v>
      </c>
      <c r="C29" s="10"/>
      <c r="D29" s="10"/>
      <c r="E29" s="9" t="str">
        <f>VLOOKUP(A29,Data_Labels!A:B,2,FALSE)</f>
        <v xml:space="preserve">Total salaries and wages - General administration </v>
      </c>
      <c r="F29" s="15" t="b">
        <f>VLOOKUP(A29,'Spend above 1%'!A:C,2,FALSE)</f>
        <v>0</v>
      </c>
    </row>
    <row r="30" spans="1:6" x14ac:dyDescent="0.25">
      <c r="A30" s="1" t="s">
        <v>83</v>
      </c>
      <c r="B30" s="25">
        <v>-36.923639000000001</v>
      </c>
      <c r="C30" s="10"/>
      <c r="D30" s="10"/>
      <c r="E30" s="9" t="str">
        <f>VLOOKUP(A30,Data_Labels!A:B,2,FALSE)</f>
        <v xml:space="preserve">School lunch revenues </v>
      </c>
      <c r="F30" s="15" t="b">
        <f>VLOOKUP(A30,'Spend above 1%'!A:C,2,FALSE)</f>
        <v>1</v>
      </c>
    </row>
    <row r="31" spans="1:6" x14ac:dyDescent="0.25">
      <c r="A31" s="1" t="s">
        <v>124</v>
      </c>
      <c r="B31" s="25">
        <v>-37.808768000000001</v>
      </c>
      <c r="C31" s="3"/>
      <c r="D31" s="3"/>
      <c r="E31" s="9" t="str">
        <f>VLOOKUP(A31,Data_Labels!A:B,2,FALSE)</f>
        <v xml:space="preserve">Instructional equipment </v>
      </c>
      <c r="F31" s="15" t="b">
        <f>VLOOKUP(A31,'Spend above 1%'!A:C,2,FALSE)</f>
        <v>0</v>
      </c>
    </row>
    <row r="32" spans="1:6" x14ac:dyDescent="0.25">
      <c r="A32" s="1" t="s">
        <v>130</v>
      </c>
      <c r="B32" s="25">
        <v>-39.438878000000003</v>
      </c>
      <c r="C32" s="3"/>
      <c r="D32" s="3"/>
      <c r="E32" s="9" t="str">
        <f>VLOOKUP(A32,Data_Labels!A:B,2,FALSE)</f>
        <v xml:space="preserve">Payments to other school systems </v>
      </c>
      <c r="F32" s="15" t="b">
        <f>VLOOKUP(A32,'Spend above 1%'!A:C,2,FALSE)</f>
        <v>0</v>
      </c>
    </row>
    <row r="33" spans="1:6" x14ac:dyDescent="0.25">
      <c r="A33" s="5"/>
      <c r="B33" s="23"/>
      <c r="C33" s="3"/>
      <c r="D33" s="3"/>
      <c r="E33" s="9"/>
    </row>
    <row r="34" spans="1:6" x14ac:dyDescent="0.25">
      <c r="A34" s="5"/>
      <c r="B34" s="23"/>
      <c r="C34" s="3"/>
      <c r="D34" s="3"/>
      <c r="E34" s="9"/>
    </row>
    <row r="35" spans="1:6" x14ac:dyDescent="0.25">
      <c r="A35" s="5"/>
      <c r="B35" s="23"/>
      <c r="C35" s="3"/>
      <c r="D35" s="3"/>
      <c r="E35" s="9"/>
    </row>
    <row r="36" spans="1:6" x14ac:dyDescent="0.25">
      <c r="A36" s="11"/>
      <c r="B36" s="26"/>
      <c r="C36" s="12"/>
      <c r="D36" s="12"/>
      <c r="E36" s="13"/>
    </row>
    <row r="37" spans="1:6" x14ac:dyDescent="0.25">
      <c r="A37" s="5"/>
      <c r="B37" s="23"/>
      <c r="C37" s="3"/>
      <c r="D37" s="3"/>
      <c r="E37" s="9"/>
    </row>
    <row r="38" spans="1:6" x14ac:dyDescent="0.25">
      <c r="A38" s="5"/>
      <c r="B38" s="23"/>
      <c r="C38" s="3"/>
      <c r="D38" s="3"/>
      <c r="E38" s="9"/>
    </row>
    <row r="39" spans="1:6" x14ac:dyDescent="0.25">
      <c r="A39" s="5"/>
      <c r="B39" s="23"/>
      <c r="C39" s="3"/>
      <c r="D39" s="3"/>
      <c r="E39" s="9"/>
    </row>
    <row r="40" spans="1:6" x14ac:dyDescent="0.25">
      <c r="A40" s="11"/>
      <c r="B40" s="26"/>
      <c r="C40" s="12"/>
      <c r="D40" s="12"/>
      <c r="E40" s="13"/>
    </row>
    <row r="41" spans="1:6" x14ac:dyDescent="0.25">
      <c r="A41" s="5"/>
      <c r="B41" s="23"/>
      <c r="C41" s="3"/>
      <c r="D41" s="3"/>
      <c r="E41" s="9"/>
    </row>
    <row r="42" spans="1:6" x14ac:dyDescent="0.25">
      <c r="A42" s="5"/>
      <c r="B42" s="23"/>
      <c r="C42" s="3"/>
      <c r="D42" s="3"/>
      <c r="E42" s="9"/>
    </row>
    <row r="43" spans="1:6" x14ac:dyDescent="0.25">
      <c r="A43" s="5"/>
      <c r="B43" s="23"/>
      <c r="C43" s="3"/>
      <c r="D43" s="3"/>
      <c r="E43" s="9"/>
    </row>
    <row r="44" spans="1:6" x14ac:dyDescent="0.25">
      <c r="A44" s="11"/>
      <c r="B44" s="26"/>
      <c r="C44" s="12"/>
      <c r="D44" s="12"/>
      <c r="E44" s="13"/>
    </row>
    <row r="45" spans="1:6" x14ac:dyDescent="0.25">
      <c r="A45" s="11"/>
      <c r="B45" s="26"/>
      <c r="C45" s="12"/>
      <c r="D45" s="12"/>
      <c r="E45" s="13"/>
    </row>
    <row r="46" spans="1:6" x14ac:dyDescent="0.25">
      <c r="A46" s="11"/>
      <c r="B46" s="26"/>
      <c r="C46" s="12"/>
      <c r="D46" s="12"/>
      <c r="E46" s="13"/>
    </row>
    <row r="47" spans="1:6" x14ac:dyDescent="0.25">
      <c r="A47" s="5"/>
      <c r="B47" s="23"/>
      <c r="C47" s="3"/>
      <c r="D47" s="3"/>
      <c r="E47" s="9"/>
    </row>
    <row r="48" spans="1:6" x14ac:dyDescent="0.25">
      <c r="A48" s="7"/>
      <c r="B48" s="27"/>
      <c r="C48" s="8"/>
      <c r="D48" s="8"/>
      <c r="E48" s="6"/>
      <c r="F48" s="6"/>
    </row>
    <row r="49" spans="1:6" x14ac:dyDescent="0.25">
      <c r="A49" s="6"/>
      <c r="B49" s="27"/>
      <c r="C49" s="8"/>
      <c r="D49" s="8"/>
      <c r="E49" s="6"/>
      <c r="F49" s="6"/>
    </row>
    <row r="50" spans="1:6" x14ac:dyDescent="0.25">
      <c r="A50" s="7"/>
      <c r="B50" s="27"/>
      <c r="C50" s="8"/>
      <c r="D50" s="8"/>
      <c r="E50" s="6"/>
      <c r="F50" s="6"/>
    </row>
    <row r="51" spans="1:6" x14ac:dyDescent="0.25">
      <c r="A51" s="7"/>
      <c r="B51" s="27"/>
      <c r="C51" s="8"/>
      <c r="D51" s="8"/>
      <c r="E51" s="6"/>
      <c r="F51" s="6"/>
    </row>
    <row r="52" spans="1:6" x14ac:dyDescent="0.25">
      <c r="A52" s="7"/>
      <c r="B52" s="27"/>
      <c r="C52" s="8"/>
      <c r="D52" s="8"/>
      <c r="E52" s="6"/>
      <c r="F52" s="6"/>
    </row>
    <row r="53" spans="1:6" x14ac:dyDescent="0.25">
      <c r="A53" s="6"/>
      <c r="B53" s="27"/>
      <c r="C53" s="8"/>
      <c r="D53" s="8"/>
      <c r="E53" s="6"/>
      <c r="F53" s="6"/>
    </row>
    <row r="54" spans="1:6" x14ac:dyDescent="0.25">
      <c r="A54" s="6"/>
      <c r="B54" s="27"/>
      <c r="C54" s="8"/>
      <c r="D54" s="8"/>
      <c r="E54" s="6"/>
      <c r="F54" s="6"/>
    </row>
    <row r="55" spans="1:6" x14ac:dyDescent="0.25">
      <c r="A55" s="6"/>
      <c r="B55" s="27"/>
      <c r="C55" s="8"/>
      <c r="D55" s="8"/>
      <c r="E55" s="6"/>
      <c r="F55" s="6"/>
    </row>
  </sheetData>
  <sortState xmlns:xlrd2="http://schemas.microsoft.com/office/spreadsheetml/2017/richdata2" ref="A2:B32">
    <sortCondition descending="1" ref="B1:B32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9E0-5460-42E1-9CA4-40646712A51E}">
  <dimension ref="A1:G6"/>
  <sheetViews>
    <sheetView showGridLines="0" workbookViewId="0">
      <selection activeCell="E1" sqref="E1:G6"/>
    </sheetView>
  </sheetViews>
  <sheetFormatPr defaultRowHeight="15" x14ac:dyDescent="0.25"/>
  <cols>
    <col min="1" max="1" width="7.85546875" bestFit="1" customWidth="1"/>
    <col min="2" max="2" width="67.5703125" bestFit="1" customWidth="1"/>
    <col min="3" max="3" width="10" style="28" bestFit="1" customWidth="1"/>
    <col min="5" max="5" width="7.85546875" bestFit="1" customWidth="1"/>
    <col min="6" max="6" width="67.5703125" customWidth="1"/>
    <col min="7" max="7" width="10.7109375" style="28" bestFit="1" customWidth="1"/>
  </cols>
  <sheetData>
    <row r="1" spans="1:7" s="31" customFormat="1" x14ac:dyDescent="0.25">
      <c r="A1" s="29" t="s">
        <v>171</v>
      </c>
      <c r="B1" s="29" t="s">
        <v>172</v>
      </c>
      <c r="C1" s="30" t="s">
        <v>2</v>
      </c>
      <c r="E1" s="29" t="s">
        <v>171</v>
      </c>
      <c r="F1" s="29" t="s">
        <v>172</v>
      </c>
      <c r="G1" s="30" t="s">
        <v>2</v>
      </c>
    </row>
    <row r="2" spans="1:7" x14ac:dyDescent="0.25">
      <c r="A2" t="s">
        <v>82</v>
      </c>
      <c r="B2" t="s">
        <v>178</v>
      </c>
      <c r="C2" s="28">
        <v>47.394958000000003</v>
      </c>
      <c r="E2" t="s">
        <v>131</v>
      </c>
      <c r="F2" t="s">
        <v>173</v>
      </c>
      <c r="G2" s="28">
        <v>-16.611231</v>
      </c>
    </row>
    <row r="3" spans="1:7" x14ac:dyDescent="0.25">
      <c r="A3" t="s">
        <v>106</v>
      </c>
      <c r="B3" t="s">
        <v>179</v>
      </c>
      <c r="C3" s="28">
        <v>28.260909999999999</v>
      </c>
      <c r="E3" t="s">
        <v>135</v>
      </c>
      <c r="F3" t="s">
        <v>174</v>
      </c>
      <c r="G3" s="28">
        <v>-32.336185999999998</v>
      </c>
    </row>
    <row r="4" spans="1:7" x14ac:dyDescent="0.25">
      <c r="A4" t="s">
        <v>31</v>
      </c>
      <c r="B4" t="s">
        <v>180</v>
      </c>
      <c r="C4" s="28">
        <v>27.247523000000001</v>
      </c>
      <c r="E4" t="s">
        <v>83</v>
      </c>
      <c r="F4" t="s">
        <v>175</v>
      </c>
      <c r="G4" s="28">
        <v>-36.923639000000001</v>
      </c>
    </row>
    <row r="5" spans="1:7" x14ac:dyDescent="0.25">
      <c r="A5" t="s">
        <v>103</v>
      </c>
      <c r="B5" t="s">
        <v>181</v>
      </c>
      <c r="C5" s="28">
        <v>25.289885999999999</v>
      </c>
      <c r="E5" t="s">
        <v>124</v>
      </c>
      <c r="F5" t="s">
        <v>176</v>
      </c>
      <c r="G5" s="28">
        <v>-37.808768000000001</v>
      </c>
    </row>
    <row r="6" spans="1:7" x14ac:dyDescent="0.25">
      <c r="A6" t="s">
        <v>59</v>
      </c>
      <c r="B6" t="s">
        <v>182</v>
      </c>
      <c r="C6" s="28">
        <v>24.673024000000002</v>
      </c>
      <c r="E6" t="s">
        <v>130</v>
      </c>
      <c r="F6" t="s">
        <v>177</v>
      </c>
      <c r="G6" s="28">
        <v>-39.438878000000003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50A6-625A-4DF8-864D-F56EACE4A23E}">
  <dimension ref="A1:D132"/>
  <sheetViews>
    <sheetView workbookViewId="0">
      <selection activeCell="B4" sqref="B4"/>
    </sheetView>
  </sheetViews>
  <sheetFormatPr defaultRowHeight="15" x14ac:dyDescent="0.25"/>
  <cols>
    <col min="1" max="1" width="25.7109375" bestFit="1" customWidth="1"/>
    <col min="3" max="3" width="9.140625" style="18"/>
    <col min="4" max="4" width="72.140625" style="17" bestFit="1" customWidth="1"/>
  </cols>
  <sheetData>
    <row r="1" spans="1:4" x14ac:dyDescent="0.25">
      <c r="A1" s="4" t="s">
        <v>163</v>
      </c>
      <c r="B1" s="4" t="s">
        <v>167</v>
      </c>
      <c r="C1" s="18" t="s">
        <v>168</v>
      </c>
      <c r="D1" s="16" t="s">
        <v>169</v>
      </c>
    </row>
    <row r="2" spans="1:4" x14ac:dyDescent="0.25">
      <c r="A2" s="4" t="s">
        <v>162</v>
      </c>
      <c r="B2" s="4">
        <v>1.54188158734697</v>
      </c>
      <c r="C2" s="18">
        <v>2.30337667992218</v>
      </c>
    </row>
    <row r="3" spans="1:4" x14ac:dyDescent="0.25">
      <c r="A3" s="4" t="s">
        <v>46</v>
      </c>
      <c r="B3" s="4">
        <v>0</v>
      </c>
      <c r="C3" s="18">
        <v>1</v>
      </c>
      <c r="D3" s="17" t="str">
        <f>VLOOKUP(A3,Data_Labels!A:B,2,FALSE)</f>
        <v>TOTAL ELEMENTARY-SECONDARY REVENUE (sum of TFEDREV + TSTREV + TLOCREV)</v>
      </c>
    </row>
    <row r="4" spans="1:4" x14ac:dyDescent="0.25">
      <c r="A4" s="4" t="s">
        <v>94</v>
      </c>
      <c r="B4" s="4">
        <v>7.6906784587540897E-2</v>
      </c>
      <c r="C4" s="18">
        <v>0.98788294975767699</v>
      </c>
      <c r="D4" s="17" t="str">
        <f>VLOOKUP(A4,Data_Labels!A:B,2,FALSE)</f>
        <v>TOTAL ELEMENTARY-SECONDARY EXPENDITURE</v>
      </c>
    </row>
    <row r="5" spans="1:4" x14ac:dyDescent="0.25">
      <c r="A5" s="4" t="s">
        <v>95</v>
      </c>
      <c r="B5" s="4">
        <v>6.2075914938178503E-2</v>
      </c>
      <c r="C5" s="18">
        <v>0.84469804275100002</v>
      </c>
      <c r="D5" s="17" t="str">
        <f>VLOOKUP(A5,Data_Labels!A:B,2,FALSE)</f>
        <v>TOTAL CURRENT SPENDING FOR ELEMENTARY-SECONDARY PROGRAMS (sum of E13 + J13 + J12 + J14)</v>
      </c>
    </row>
    <row r="6" spans="1:4" x14ac:dyDescent="0.25">
      <c r="A6" s="4" t="s">
        <v>132</v>
      </c>
      <c r="B6" s="4">
        <v>4.3197290226013998E-2</v>
      </c>
      <c r="C6" s="18">
        <v>0.562832625299726</v>
      </c>
      <c r="D6" s="17" t="str">
        <f>VLOOKUP(A6,Data_Labels!A:B,2,FALSE)</f>
        <v xml:space="preserve">Total salaries and wages </v>
      </c>
    </row>
    <row r="7" spans="1:4" x14ac:dyDescent="0.25">
      <c r="A7" s="4" t="s">
        <v>60</v>
      </c>
      <c r="B7" s="4">
        <v>9.3655022393098503E-2</v>
      </c>
      <c r="C7" s="18">
        <v>0.55352438132936699</v>
      </c>
      <c r="D7" s="17" t="str">
        <f>VLOOKUP(A7,Data_Labels!A:B,2,FALSE)</f>
        <v>Total Revenue from State Sources (sum of C01 + C04 + C05 + C06 + C07 + C08 + C09 + C10 + C11 + C12 + C13 + C24 + C35 + C38  + C39)</v>
      </c>
    </row>
    <row r="8" spans="1:4" x14ac:dyDescent="0.25">
      <c r="A8" s="4" t="s">
        <v>96</v>
      </c>
      <c r="B8" s="4">
        <v>4.8786162352809102E-2</v>
      </c>
      <c r="C8" s="18">
        <v>0.52107735453584003</v>
      </c>
      <c r="D8" s="17" t="str">
        <f>VLOOKUP(A8,Data_Labels!A:B,2,FALSE)</f>
        <v>TOTAL CURRENT SPENDING FOR INSTRUCTION (sum of E13 + J13 + J12 + J14)</v>
      </c>
    </row>
    <row r="9" spans="1:4" x14ac:dyDescent="0.25">
      <c r="A9" s="4" t="s">
        <v>20</v>
      </c>
      <c r="B9" s="4">
        <v>4.8859584685700501E-2</v>
      </c>
      <c r="C9" s="18">
        <v>0.52103829372620902</v>
      </c>
      <c r="D9" s="17" t="str">
        <f>VLOOKUP(A9,Data_Labels!A:B,2,FALSE)</f>
        <v xml:space="preserve">Current operation expenditure - Instruction </v>
      </c>
    </row>
    <row r="10" spans="1:4" x14ac:dyDescent="0.25">
      <c r="A10" s="4" t="s">
        <v>17</v>
      </c>
      <c r="B10" s="4">
        <v>8.65300758412927E-2</v>
      </c>
      <c r="C10" s="18">
        <v>0.43998255346301401</v>
      </c>
      <c r="D10" s="17" t="str">
        <f>VLOOKUP(A10,Data_Labels!A:B,2,FALSE)</f>
        <v>General formula assistance</v>
      </c>
    </row>
    <row r="11" spans="1:4" x14ac:dyDescent="0.25">
      <c r="A11" s="4" t="s">
        <v>30</v>
      </c>
      <c r="B11" s="4">
        <v>3.9256150545676098E-2</v>
      </c>
      <c r="C11" s="18">
        <v>0.38403569190366199</v>
      </c>
      <c r="D11" s="17" t="str">
        <f>VLOOKUP(A11,Data_Labels!A:B,2,FALSE)</f>
        <v xml:space="preserve">Total salaries and wages - Instruction </v>
      </c>
    </row>
    <row r="12" spans="1:4" x14ac:dyDescent="0.25">
      <c r="A12" s="4" t="s">
        <v>75</v>
      </c>
      <c r="B12" s="4">
        <v>0.110193206985644</v>
      </c>
      <c r="C12" s="18">
        <v>0.36952826153113899</v>
      </c>
      <c r="D12" s="17" t="str">
        <f>VLOOKUP(A12,Data_Labels!A:B,2,FALSE)</f>
        <v>Total Revenue from Local Sources (sum of T02 + T06 + T09 + T15 + T40 + T99 + D11 + D23 + A07 + A08 + A09 + A11 + A13 + A15 + A20 + A40 +U11 + U22 + U30 + U50 + U97)</v>
      </c>
    </row>
    <row r="13" spans="1:4" x14ac:dyDescent="0.25">
      <c r="A13" s="4" t="s">
        <v>5</v>
      </c>
      <c r="B13" s="4">
        <v>0.27744841214524901</v>
      </c>
      <c r="C13" s="18">
        <v>0.31037171299902899</v>
      </c>
      <c r="D13" s="17" t="str">
        <f>VLOOKUP(A13,Data_Labels!A:B,2,FALSE)</f>
        <v xml:space="preserve">Long-term debt outstanding at end of fiscal year </v>
      </c>
    </row>
    <row r="14" spans="1:4" x14ac:dyDescent="0.25">
      <c r="A14" s="4" t="s">
        <v>151</v>
      </c>
      <c r="B14" s="4">
        <v>0.25869044625415</v>
      </c>
      <c r="C14" s="18">
        <v>0.30275811414565901</v>
      </c>
      <c r="D14" s="17" t="str">
        <f>VLOOKUP(A14,Data_Labels!A:B,2,FALSE)</f>
        <v xml:space="preserve">Long-term debt outstanding at beginning of the fiscal year </v>
      </c>
    </row>
    <row r="15" spans="1:4" x14ac:dyDescent="0.25">
      <c r="A15" s="4" t="s">
        <v>101</v>
      </c>
      <c r="B15" s="4">
        <v>3.8953519280319503E-2</v>
      </c>
      <c r="C15" s="18">
        <v>0.272142294619657</v>
      </c>
      <c r="D15" s="17" t="str">
        <f>VLOOKUP(A15,Data_Labels!A:B,2,FALSE)</f>
        <v>TOTAL CURRENT SPENDING FOR SUPPORT SERVICES (sum of E17 + E07 + E08 + E09 + V40 + V45 + V90 + V85 + J17 + J07 + J08 + J09 + J40 + J45 +  J90 + J11 + J96)</v>
      </c>
    </row>
    <row r="16" spans="1:4" x14ac:dyDescent="0.25">
      <c r="A16" s="4" t="s">
        <v>3</v>
      </c>
      <c r="B16" s="4">
        <v>9.31930057157421E-2</v>
      </c>
      <c r="C16" s="18">
        <v>0.245038940468433</v>
      </c>
      <c r="D16" s="17" t="str">
        <f>VLOOKUP(A16,Data_Labels!A:B,2,FALSE)</f>
        <v xml:space="preserve">Property taxes </v>
      </c>
    </row>
    <row r="17" spans="1:4" x14ac:dyDescent="0.25">
      <c r="A17" s="4" t="s">
        <v>141</v>
      </c>
      <c r="B17" s="4">
        <v>1.7016362589899098E-2</v>
      </c>
      <c r="C17" s="18">
        <v>0.14605803223655001</v>
      </c>
      <c r="D17" s="17" t="str">
        <f>VLOOKUP(A17,Data_Labels!A:B,2,FALSE)</f>
        <v xml:space="preserve">Total employee benefit payments </v>
      </c>
    </row>
    <row r="18" spans="1:4" x14ac:dyDescent="0.25">
      <c r="A18" s="4" t="s">
        <v>156</v>
      </c>
      <c r="B18" s="4">
        <v>9.7854458537187897E-2</v>
      </c>
      <c r="C18" s="18">
        <v>0.12550973262110501</v>
      </c>
      <c r="D18" s="17" t="str">
        <f>VLOOKUP(A18,Data_Labels!A:B,2,FALSE)</f>
        <v xml:space="preserve">Cash and deposits, held at end of fiscal year - Other funds </v>
      </c>
    </row>
    <row r="19" spans="1:4" x14ac:dyDescent="0.25">
      <c r="A19" s="4" t="s">
        <v>33</v>
      </c>
      <c r="B19" s="4">
        <v>0.120186779359826</v>
      </c>
      <c r="C19" s="18">
        <v>0.12359295791638</v>
      </c>
      <c r="D19" s="17" t="str">
        <f>VLOOKUP(A19,Data_Labels!A:B,2,FALSE)</f>
        <v xml:space="preserve">Cash and deposits, held at end of fiscal year - Bond funds </v>
      </c>
    </row>
    <row r="20" spans="1:4" x14ac:dyDescent="0.25">
      <c r="A20" s="4" t="s">
        <v>123</v>
      </c>
      <c r="B20" s="4">
        <v>8.50630517507346E-2</v>
      </c>
      <c r="C20" s="18">
        <v>0.120251067012537</v>
      </c>
      <c r="D20" s="17" t="str">
        <f>VLOOKUP(A20,Data_Labels!A:B,2,FALSE)</f>
        <v>TOTAL CAPITAL OUTLAY EXPENDITURE (sum of F12 + G15 + K09 + K10 + K11 + J99)</v>
      </c>
    </row>
    <row r="21" spans="1:4" x14ac:dyDescent="0.25">
      <c r="A21" s="4" t="s">
        <v>31</v>
      </c>
      <c r="B21" s="4">
        <v>1.48226830718325E-2</v>
      </c>
      <c r="C21" s="18">
        <v>0.104919609257001</v>
      </c>
      <c r="D21" s="17" t="str">
        <f>VLOOKUP(A21,Data_Labels!A:B,2,FALSE)</f>
        <v xml:space="preserve">Total employee benefit payments - Instruction </v>
      </c>
    </row>
    <row r="22" spans="1:4" x14ac:dyDescent="0.25">
      <c r="A22" s="4" t="s">
        <v>28</v>
      </c>
      <c r="B22" s="4">
        <v>8.1159071867375102E-2</v>
      </c>
      <c r="C22" s="18">
        <v>9.0772424984837896E-2</v>
      </c>
      <c r="D22" s="17" t="str">
        <f>VLOOKUP(A22,Data_Labels!A:B,2,FALSE)</f>
        <v xml:space="preserve">Construction </v>
      </c>
    </row>
    <row r="23" spans="1:4" x14ac:dyDescent="0.25">
      <c r="A23" s="4" t="s">
        <v>47</v>
      </c>
      <c r="B23" s="4">
        <v>4.4160429260974202E-2</v>
      </c>
      <c r="C23" s="18">
        <v>7.6947357139493494E-2</v>
      </c>
      <c r="D23" s="17" t="str">
        <f>VLOOKUP(A23,Data_Labels!A:B,2,FALSE)</f>
        <v>Total Revenue from Federal Sources (sum of C14 + C15 + C16 + C17 + C19 + B11 + C20 + C25 + C36 + B10 + B12 + B13)</v>
      </c>
    </row>
    <row r="24" spans="1:4" x14ac:dyDescent="0.25">
      <c r="A24" s="4" t="s">
        <v>76</v>
      </c>
      <c r="B24" s="4">
        <v>4.6938291678529601E-2</v>
      </c>
      <c r="C24" s="18">
        <v>6.5898374553703606E-2</v>
      </c>
      <c r="D24" s="17" t="str">
        <f>VLOOKUP(A24,Data_Labels!A:B,2,FALSE)</f>
        <v xml:space="preserve">General sales or gross receipts taxes </v>
      </c>
    </row>
    <row r="25" spans="1:4" x14ac:dyDescent="0.25">
      <c r="A25" s="4" t="s">
        <v>104</v>
      </c>
      <c r="B25" s="4">
        <v>1.02380373727455E-2</v>
      </c>
      <c r="C25" s="18">
        <v>6.2218270124108903E-2</v>
      </c>
      <c r="D25" s="17" t="str">
        <f>VLOOKUP(A25,Data_Labels!A:B,2,FALSE)</f>
        <v xml:space="preserve">Current operation expenditure - Operation and maintenance of plant </v>
      </c>
    </row>
    <row r="26" spans="1:4" x14ac:dyDescent="0.25">
      <c r="A26" s="4" t="s">
        <v>4</v>
      </c>
      <c r="B26" s="4">
        <v>1.3383701785102E-2</v>
      </c>
      <c r="C26" s="18">
        <v>5.1478393595503401E-2</v>
      </c>
      <c r="D26" s="17" t="str">
        <f>VLOOKUP(A26,Data_Labels!A:B,2,FALSE)</f>
        <v>TOTAL CURRENT SPENDING FOR OTHER ELEMENTARY-SECONDARY PROGRAMS (sum of E11 + V60 + V65 + J10 + J97)</v>
      </c>
    </row>
    <row r="27" spans="1:4" x14ac:dyDescent="0.25">
      <c r="A27" s="4" t="s">
        <v>24</v>
      </c>
      <c r="B27" s="4">
        <v>1.3176583024764699E-2</v>
      </c>
      <c r="C27" s="18">
        <v>5.06732463618332E-2</v>
      </c>
      <c r="D27" s="17" t="str">
        <f>VLOOKUP(A27,Data_Labels!A:B,2,FALSE)</f>
        <v xml:space="preserve">Current operation expenditure - Food services </v>
      </c>
    </row>
    <row r="28" spans="1:4" x14ac:dyDescent="0.25">
      <c r="A28" s="4" t="s">
        <v>103</v>
      </c>
      <c r="B28" s="4">
        <v>8.7687222509009594E-3</v>
      </c>
      <c r="C28" s="18">
        <v>4.9544269377228702E-2</v>
      </c>
      <c r="D28" s="17" t="str">
        <f>VLOOKUP(A28,Data_Labels!A:B,2,FALSE)</f>
        <v xml:space="preserve">Current operation expenditure - School administration </v>
      </c>
    </row>
    <row r="29" spans="1:4" x14ac:dyDescent="0.25">
      <c r="A29" s="4" t="s">
        <v>23</v>
      </c>
      <c r="B29" s="4">
        <v>2.0418030743818399E-2</v>
      </c>
      <c r="C29" s="18">
        <v>4.7973633110630402E-2</v>
      </c>
      <c r="D29" s="17" t="str">
        <f>VLOOKUP(A29,Data_Labels!A:B,2,FALSE)</f>
        <v xml:space="preserve">Current operation expenditure - Instructional staff support </v>
      </c>
    </row>
    <row r="30" spans="1:4" x14ac:dyDescent="0.25">
      <c r="A30" s="4" t="s">
        <v>72</v>
      </c>
      <c r="B30" s="4">
        <v>2.2431769633458901E-2</v>
      </c>
      <c r="C30" s="18">
        <v>4.4988061666307901E-2</v>
      </c>
      <c r="D30" s="17" t="str">
        <f>VLOOKUP(A30,Data_Labels!A:B,2,FALSE)</f>
        <v xml:space="preserve">State revenue - Nonspecified </v>
      </c>
    </row>
    <row r="31" spans="1:4" x14ac:dyDescent="0.25">
      <c r="A31" s="4" t="s">
        <v>70</v>
      </c>
      <c r="B31" s="4">
        <v>3.4749552038998099E-2</v>
      </c>
      <c r="C31" s="18">
        <v>4.47978893066069E-2</v>
      </c>
      <c r="D31" s="17" t="str">
        <f>VLOOKUP(A31,Data_Labels!A:B,2,FALSE)</f>
        <v xml:space="preserve">All other revenues from state sources </v>
      </c>
    </row>
    <row r="32" spans="1:4" x14ac:dyDescent="0.25">
      <c r="A32" s="4" t="s">
        <v>56</v>
      </c>
      <c r="B32" s="4">
        <v>3.8249521160965097E-2</v>
      </c>
      <c r="C32" s="18">
        <v>3.8598031384753297E-2</v>
      </c>
      <c r="D32" s="17" t="str">
        <f>VLOOKUP(A32,Data_Labels!A:B,2,FALSE)</f>
        <v xml:space="preserve">Federal revenue - Nonspecified </v>
      </c>
    </row>
    <row r="33" spans="1:4" x14ac:dyDescent="0.25">
      <c r="A33" s="4" t="s">
        <v>22</v>
      </c>
      <c r="B33" s="4">
        <v>1.19357265569405E-2</v>
      </c>
      <c r="C33" s="18">
        <v>3.7863868946479001E-2</v>
      </c>
      <c r="D33" s="17" t="str">
        <f>VLOOKUP(A33,Data_Labels!A:B,2,FALSE)</f>
        <v xml:space="preserve">Current operation expenditure - Pupil support </v>
      </c>
    </row>
    <row r="34" spans="1:4" x14ac:dyDescent="0.25">
      <c r="A34" s="4" t="s">
        <v>136</v>
      </c>
      <c r="B34" s="4">
        <v>6.8308659700781101E-3</v>
      </c>
      <c r="C34" s="18">
        <v>3.7721082430372602E-2</v>
      </c>
      <c r="D34" s="17" t="str">
        <f>VLOOKUP(A34,Data_Labels!A:B,2,FALSE)</f>
        <v xml:space="preserve">Total salaries and wages - School administration </v>
      </c>
    </row>
    <row r="35" spans="1:4" x14ac:dyDescent="0.25">
      <c r="A35" s="4" t="s">
        <v>32</v>
      </c>
      <c r="B35" s="4">
        <v>0.10630808299215599</v>
      </c>
      <c r="C35" s="18">
        <v>3.4288635782144597E-2</v>
      </c>
      <c r="D35" s="17" t="str">
        <f>VLOOKUP(A35,Data_Labels!A:B,2,FALSE)</f>
        <v xml:space="preserve">Long-term debt issued during the fiscal year </v>
      </c>
    </row>
    <row r="36" spans="1:4" x14ac:dyDescent="0.25">
      <c r="A36" s="4" t="s">
        <v>105</v>
      </c>
      <c r="B36" s="4">
        <v>7.7742992009571001E-3</v>
      </c>
      <c r="C36" s="18">
        <v>3.22577934665772E-2</v>
      </c>
      <c r="D36" s="17" t="str">
        <f>VLOOKUP(A36,Data_Labels!A:B,2,FALSE)</f>
        <v xml:space="preserve">Current operation expenditure - Student transportation </v>
      </c>
    </row>
    <row r="37" spans="1:4" x14ac:dyDescent="0.25">
      <c r="A37" s="4" t="s">
        <v>134</v>
      </c>
      <c r="B37" s="4">
        <v>1.1152147891469E-2</v>
      </c>
      <c r="C37" s="18">
        <v>3.0104671509797499E-2</v>
      </c>
      <c r="D37" s="17" t="str">
        <f>VLOOKUP(A37,Data_Labels!A:B,2,FALSE)</f>
        <v xml:space="preserve">Total salaries and wages - Instructional staff support </v>
      </c>
    </row>
    <row r="38" spans="1:4" x14ac:dyDescent="0.25">
      <c r="A38" s="4" t="s">
        <v>155</v>
      </c>
      <c r="B38" s="4">
        <v>5.0500289496492899E-2</v>
      </c>
      <c r="C38" s="18">
        <v>2.9350780717086401E-2</v>
      </c>
      <c r="D38" s="17" t="str">
        <f>VLOOKUP(A38,Data_Labels!A:B,2,FALSE)</f>
        <v xml:space="preserve">Cash and deposits, held at end of fiscal year - Debt service funds </v>
      </c>
    </row>
    <row r="39" spans="1:4" x14ac:dyDescent="0.25">
      <c r="A39" s="4" t="s">
        <v>133</v>
      </c>
      <c r="B39" s="4">
        <v>8.7019150388222694E-3</v>
      </c>
      <c r="C39" s="18">
        <v>2.79256202875806E-2</v>
      </c>
      <c r="D39" s="17" t="str">
        <f>VLOOKUP(A39,Data_Labels!A:B,2,FALSE)</f>
        <v xml:space="preserve">Total salaries and wages - Pupil support </v>
      </c>
    </row>
    <row r="40" spans="1:4" x14ac:dyDescent="0.25">
      <c r="A40" s="4" t="s">
        <v>152</v>
      </c>
      <c r="B40" s="4">
        <v>4.2893452862468699E-2</v>
      </c>
      <c r="C40" s="18">
        <v>2.66780663413301E-2</v>
      </c>
      <c r="D40" s="17" t="str">
        <f>VLOOKUP(A40,Data_Labels!A:B,2,FALSE)</f>
        <v xml:space="preserve">Long-term debt retired during the fiscal year </v>
      </c>
    </row>
    <row r="41" spans="1:4" x14ac:dyDescent="0.25">
      <c r="A41" s="4" t="s">
        <v>55</v>
      </c>
      <c r="B41" s="4">
        <v>1.14409130321485E-2</v>
      </c>
      <c r="C41" s="18">
        <v>2.6104123615507902E-2</v>
      </c>
      <c r="D41" s="17" t="str">
        <f>VLOOKUP(A41,Data_Labels!A:B,2,FALSE)</f>
        <v xml:space="preserve">Federal revenue through the state - Child nutrition programs </v>
      </c>
    </row>
    <row r="42" spans="1:4" x14ac:dyDescent="0.25">
      <c r="A42" s="4" t="s">
        <v>137</v>
      </c>
      <c r="B42" s="4">
        <v>6.0723886765666002E-3</v>
      </c>
      <c r="C42" s="18">
        <v>2.32766685071602E-2</v>
      </c>
      <c r="D42" s="17" t="str">
        <f>VLOOKUP(A42,Data_Labels!A:B,2,FALSE)</f>
        <v xml:space="preserve">Total salaries and wages - Operation and maintenance of plant </v>
      </c>
    </row>
    <row r="43" spans="1:4" x14ac:dyDescent="0.25">
      <c r="A43" s="4" t="s">
        <v>138</v>
      </c>
      <c r="B43" s="4">
        <v>4.9341948556026497E-3</v>
      </c>
      <c r="C43" s="18">
        <v>2.0326569303521901E-2</v>
      </c>
      <c r="D43" s="17" t="str">
        <f>VLOOKUP(A43,Data_Labels!A:B,2,FALSE)</f>
        <v xml:space="preserve">Total salaries and wages - Student transportation </v>
      </c>
    </row>
    <row r="44" spans="1:4" x14ac:dyDescent="0.25">
      <c r="A44" s="4" t="s">
        <v>140</v>
      </c>
      <c r="B44" s="4">
        <v>5.0734838378986603E-3</v>
      </c>
      <c r="C44" s="18">
        <v>1.86115371922424E-2</v>
      </c>
      <c r="D44" s="17" t="str">
        <f>VLOOKUP(A44,Data_Labels!A:B,2,FALSE)</f>
        <v xml:space="preserve">Total salaries and wages - Food services </v>
      </c>
    </row>
    <row r="45" spans="1:4" x14ac:dyDescent="0.25">
      <c r="A45" s="4" t="s">
        <v>83</v>
      </c>
      <c r="B45" s="4">
        <v>6.5023731453633599E-3</v>
      </c>
      <c r="C45" s="18">
        <v>1.6892562670420101E-2</v>
      </c>
      <c r="D45" s="17" t="str">
        <f>VLOOKUP(A45,Data_Labels!A:B,2,FALSE)</f>
        <v xml:space="preserve">School lunch revenues </v>
      </c>
    </row>
    <row r="46" spans="1:4" x14ac:dyDescent="0.25">
      <c r="A46" s="4" t="s">
        <v>102</v>
      </c>
      <c r="B46" s="4">
        <v>1.1792908207479601E-2</v>
      </c>
      <c r="C46" s="18">
        <v>1.62209944363681E-2</v>
      </c>
      <c r="D46" s="17" t="str">
        <f>VLOOKUP(A46,Data_Labels!A:B,2,FALSE)</f>
        <v xml:space="preserve">Current operation expenditure - General administration </v>
      </c>
    </row>
    <row r="47" spans="1:4" x14ac:dyDescent="0.25">
      <c r="A47" s="4" t="s">
        <v>106</v>
      </c>
      <c r="B47" s="4">
        <v>8.4959230209681706E-3</v>
      </c>
      <c r="C47" s="18">
        <v>1.5896604784503599E-2</v>
      </c>
      <c r="D47" s="17" t="str">
        <f>VLOOKUP(A47,Data_Labels!A:B,2,FALSE)</f>
        <v xml:space="preserve">Current operation expenditure - Business/central/other support services </v>
      </c>
    </row>
    <row r="48" spans="1:4" x14ac:dyDescent="0.25">
      <c r="A48" s="4" t="s">
        <v>131</v>
      </c>
      <c r="B48" s="4">
        <v>1.40939030568861E-2</v>
      </c>
      <c r="C48" s="18">
        <v>1.56239886338106E-2</v>
      </c>
      <c r="D48" s="17" t="str">
        <f>VLOOKUP(A48,Data_Labels!A:B,2,FALSE)</f>
        <v xml:space="preserve">Interest on school system debt </v>
      </c>
    </row>
    <row r="49" spans="1:4" x14ac:dyDescent="0.25">
      <c r="A49" s="4" t="s">
        <v>93</v>
      </c>
      <c r="B49" s="4">
        <v>1.92824920738827E-2</v>
      </c>
      <c r="C49" s="18">
        <v>1.39183021323496E-2</v>
      </c>
      <c r="D49" s="17" t="str">
        <f>VLOOKUP(A49,Data_Labels!A:B,2,FALSE)</f>
        <v xml:space="preserve">Miscellaneous other local revenues </v>
      </c>
    </row>
    <row r="50" spans="1:4" x14ac:dyDescent="0.25">
      <c r="A50" s="4" t="s">
        <v>90</v>
      </c>
      <c r="B50" s="4">
        <v>9.5173239152324795E-3</v>
      </c>
      <c r="C50" s="18">
        <v>1.3595839456025501E-2</v>
      </c>
      <c r="D50" s="17" t="str">
        <f>VLOOKUP(A50,Data_Labels!A:B,2,FALSE)</f>
        <v xml:space="preserve">Interest earnings </v>
      </c>
    </row>
    <row r="51" spans="1:4" x14ac:dyDescent="0.25">
      <c r="A51" s="4" t="s">
        <v>125</v>
      </c>
      <c r="B51" s="4">
        <v>5.6641194934298703E-3</v>
      </c>
      <c r="C51" s="18">
        <v>1.24911519403786E-2</v>
      </c>
      <c r="D51" s="17" t="str">
        <f>VLOOKUP(A51,Data_Labels!A:B,2,FALSE)</f>
        <v xml:space="preserve">Other equipment </v>
      </c>
    </row>
    <row r="52" spans="1:4" x14ac:dyDescent="0.25">
      <c r="A52" s="4" t="s">
        <v>73</v>
      </c>
      <c r="B52" s="4">
        <v>1.4603827176109499E-3</v>
      </c>
      <c r="C52" s="18">
        <v>1.01507789769357E-2</v>
      </c>
      <c r="D52" s="17" t="str">
        <f>VLOOKUP(A52,Data_Labels!A:B,2,FALSE)</f>
        <v xml:space="preserve">State payments on behalf - Benefits </v>
      </c>
    </row>
    <row r="53" spans="1:4" x14ac:dyDescent="0.25">
      <c r="A53" s="4" t="s">
        <v>68</v>
      </c>
      <c r="B53" s="4">
        <v>2.3542465734661899E-2</v>
      </c>
      <c r="C53" s="18">
        <v>1.00396185758449E-2</v>
      </c>
      <c r="D53" s="17" t="str">
        <f>VLOOKUP(A53,Data_Labels!A:B,2,FALSE)</f>
        <v xml:space="preserve">Capital outlay and debt service programs </v>
      </c>
    </row>
    <row r="54" spans="1:4" x14ac:dyDescent="0.25">
      <c r="A54" s="4" t="s">
        <v>145</v>
      </c>
      <c r="B54" s="4">
        <v>2.0332273719366701E-3</v>
      </c>
      <c r="C54" s="18">
        <v>9.5585349635951399E-3</v>
      </c>
      <c r="D54" s="17" t="str">
        <f>VLOOKUP(A54,Data_Labels!A:B,2,FALSE)</f>
        <v xml:space="preserve">Total employee benefit payments - School administration </v>
      </c>
    </row>
    <row r="55" spans="1:4" x14ac:dyDescent="0.25">
      <c r="A55" s="4" t="s">
        <v>124</v>
      </c>
      <c r="B55" s="4">
        <v>5.3230905726602403E-3</v>
      </c>
      <c r="C55" s="18">
        <v>9.3930603766912996E-3</v>
      </c>
      <c r="D55" s="17" t="str">
        <f>VLOOKUP(A55,Data_Labels!A:B,2,FALSE)</f>
        <v xml:space="preserve">Instructional equipment </v>
      </c>
    </row>
    <row r="56" spans="1:4" x14ac:dyDescent="0.25">
      <c r="A56" s="4" t="s">
        <v>135</v>
      </c>
      <c r="B56" s="4">
        <v>6.7897525253615603E-3</v>
      </c>
      <c r="C56" s="18">
        <v>9.0027338551187507E-3</v>
      </c>
      <c r="D56" s="17" t="str">
        <f>VLOOKUP(A56,Data_Labels!A:B,2,FALSE)</f>
        <v xml:space="preserve">Total salaries and wages - General administration </v>
      </c>
    </row>
    <row r="57" spans="1:4" x14ac:dyDescent="0.25">
      <c r="A57" s="4" t="s">
        <v>139</v>
      </c>
      <c r="B57" s="4">
        <v>4.3664286517963698E-3</v>
      </c>
      <c r="C57" s="18">
        <v>8.9958626903635895E-3</v>
      </c>
      <c r="D57" s="17" t="str">
        <f>VLOOKUP(A57,Data_Labels!A:B,2,FALSE)</f>
        <v xml:space="preserve">Total salaries and wages - Business/central/other support services </v>
      </c>
    </row>
    <row r="58" spans="1:4" x14ac:dyDescent="0.25">
      <c r="A58" s="4" t="s">
        <v>81</v>
      </c>
      <c r="B58" s="4">
        <v>1.8706503719520901E-2</v>
      </c>
      <c r="C58" s="18">
        <v>8.0515411072677595E-3</v>
      </c>
      <c r="D58" s="17" t="str">
        <f>VLOOKUP(A58,Data_Labels!A:B,2,FALSE)</f>
        <v xml:space="preserve">Revenue from cities and counties </v>
      </c>
    </row>
    <row r="59" spans="1:4" x14ac:dyDescent="0.25">
      <c r="A59" s="4" t="s">
        <v>143</v>
      </c>
      <c r="B59" s="4">
        <v>2.57817389651252E-3</v>
      </c>
      <c r="C59" s="18">
        <v>7.2140859158912702E-3</v>
      </c>
      <c r="D59" s="17" t="str">
        <f>VLOOKUP(A59,Data_Labels!A:B,2,FALSE)</f>
        <v xml:space="preserve">Total employee benefit payments - Instructional staff </v>
      </c>
    </row>
    <row r="60" spans="1:4" x14ac:dyDescent="0.25">
      <c r="A60" s="4" t="s">
        <v>142</v>
      </c>
      <c r="B60" s="4">
        <v>2.2642892359595302E-3</v>
      </c>
      <c r="C60" s="18">
        <v>6.0439239522978401E-3</v>
      </c>
      <c r="D60" s="17" t="str">
        <f>VLOOKUP(A60,Data_Labels!A:B,2,FALSE)</f>
        <v xml:space="preserve">Total employee benefit payments - Pupil support </v>
      </c>
    </row>
    <row r="61" spans="1:4" x14ac:dyDescent="0.25">
      <c r="A61" s="4" t="s">
        <v>48</v>
      </c>
      <c r="B61" s="4">
        <v>1.5036652969830901E-2</v>
      </c>
      <c r="C61" s="18">
        <v>5.9901066249955798E-3</v>
      </c>
      <c r="D61" s="17" t="str">
        <f>VLOOKUP(A61,Data_Labels!A:B,2,FALSE)</f>
        <v>Federal revenue through the state - Title I</v>
      </c>
    </row>
    <row r="62" spans="1:4" x14ac:dyDescent="0.25">
      <c r="A62" s="4" t="s">
        <v>153</v>
      </c>
      <c r="B62" s="4">
        <v>2.0960768014764999E-2</v>
      </c>
      <c r="C62" s="18">
        <v>5.1433583210439603E-3</v>
      </c>
      <c r="D62" s="17" t="str">
        <f>VLOOKUP(A62,Data_Labels!A:B,2,FALSE)</f>
        <v xml:space="preserve">Short-term debt outstanding at beginning of the fiscal year </v>
      </c>
    </row>
    <row r="63" spans="1:4" x14ac:dyDescent="0.25">
      <c r="A63" s="4" t="s">
        <v>146</v>
      </c>
      <c r="B63" s="4">
        <v>1.50621977176759E-3</v>
      </c>
      <c r="C63" s="18">
        <v>4.4862035870742696E-3</v>
      </c>
      <c r="D63" s="17" t="str">
        <f>VLOOKUP(A63,Data_Labels!A:B,2,FALSE)</f>
        <v xml:space="preserve">Total employee benefit payments - Operation and maintenance of plant </v>
      </c>
    </row>
    <row r="64" spans="1:4" x14ac:dyDescent="0.25">
      <c r="A64" s="4" t="s">
        <v>147</v>
      </c>
      <c r="B64" s="4">
        <v>1.2382382790864599E-3</v>
      </c>
      <c r="C64" s="18">
        <v>4.4173304901264296E-3</v>
      </c>
      <c r="D64" s="17" t="str">
        <f>VLOOKUP(A64,Data_Labels!A:B,2,FALSE)</f>
        <v xml:space="preserve">Total employee benefit payments - Student transportation </v>
      </c>
    </row>
    <row r="65" spans="1:4" x14ac:dyDescent="0.25">
      <c r="A65" s="4" t="s">
        <v>154</v>
      </c>
      <c r="B65" s="4">
        <v>1.97013058600682E-2</v>
      </c>
      <c r="C65" s="18">
        <v>4.3828740271497704E-3</v>
      </c>
      <c r="D65" s="17" t="str">
        <f>VLOOKUP(A65,Data_Labels!A:B,2,FALSE)</f>
        <v xml:space="preserve">Short-term debt outstanding at end of the fiscal year </v>
      </c>
    </row>
    <row r="66" spans="1:4" x14ac:dyDescent="0.25">
      <c r="A66" s="4" t="s">
        <v>149</v>
      </c>
      <c r="B66" s="4">
        <v>1.1221790743194801E-3</v>
      </c>
      <c r="C66" s="18">
        <v>4.2874801109358202E-3</v>
      </c>
      <c r="D66" s="17" t="str">
        <f>VLOOKUP(A66,Data_Labels!A:B,2,FALSE)</f>
        <v xml:space="preserve">Total employee benefit payments - Food services </v>
      </c>
    </row>
    <row r="67" spans="1:4" x14ac:dyDescent="0.25">
      <c r="A67" s="4" t="s">
        <v>126</v>
      </c>
      <c r="B67" s="4">
        <v>6.4882432363309898E-3</v>
      </c>
      <c r="C67" s="18">
        <v>4.0272751660795896E-3</v>
      </c>
      <c r="D67" s="17" t="str">
        <f>VLOOKUP(A67,Data_Labels!A:B,2,FALSE)</f>
        <v xml:space="preserve">Nonspecified equipment </v>
      </c>
    </row>
    <row r="68" spans="1:4" x14ac:dyDescent="0.25">
      <c r="A68" s="4" t="s">
        <v>130</v>
      </c>
      <c r="B68" s="4">
        <v>1.1157832409529901E-2</v>
      </c>
      <c r="C68" s="18">
        <v>4.0183063674203903E-3</v>
      </c>
      <c r="D68" s="17" t="str">
        <f>VLOOKUP(A68,Data_Labels!A:B,2,FALSE)</f>
        <v xml:space="preserve">Payments to other school systems </v>
      </c>
    </row>
    <row r="69" spans="1:4" x14ac:dyDescent="0.25">
      <c r="A69" s="4" t="s">
        <v>87</v>
      </c>
      <c r="B69" s="4">
        <v>1.20442983574285E-2</v>
      </c>
      <c r="C69" s="18">
        <v>3.6443509277385602E-3</v>
      </c>
      <c r="D69" s="17" t="str">
        <f>VLOOKUP(A69,Data_Labels!A:B,2,FALSE)</f>
        <v xml:space="preserve">Other sales and service revenues </v>
      </c>
    </row>
    <row r="70" spans="1:4" x14ac:dyDescent="0.25">
      <c r="A70" s="4" t="s">
        <v>29</v>
      </c>
      <c r="B70" s="4">
        <v>7.1028969781652502E-3</v>
      </c>
      <c r="C70" s="18">
        <v>3.5671545445499801E-3</v>
      </c>
      <c r="D70" s="17" t="str">
        <f>VLOOKUP(A70,Data_Labels!A:B,2,FALSE)</f>
        <v xml:space="preserve">Purchase of land and existing structures </v>
      </c>
    </row>
    <row r="71" spans="1:4" x14ac:dyDescent="0.25">
      <c r="A71" s="4" t="s">
        <v>67</v>
      </c>
      <c r="B71" s="4">
        <v>7.3188402888472504E-4</v>
      </c>
      <c r="C71" s="18">
        <v>3.5654793406565601E-3</v>
      </c>
      <c r="D71" s="17" t="str">
        <f>VLOOKUP(A71,Data_Labels!A:B,2,FALSE)</f>
        <v xml:space="preserve">School lunch programs </v>
      </c>
    </row>
    <row r="72" spans="1:4" x14ac:dyDescent="0.25">
      <c r="A72" s="4" t="s">
        <v>120</v>
      </c>
      <c r="B72" s="4">
        <v>5.4274569310347499E-3</v>
      </c>
      <c r="C72" s="18">
        <v>3.2915449929067902E-3</v>
      </c>
      <c r="D72" s="17" t="str">
        <f>VLOOKUP(A72,Data_Labels!A:B,2,FALSE)</f>
        <v>TOTAL CURRENT SPENDING FOR NONELEMENTARY-SECONDARY PROGRAMS (sum of V70 + V75 + V80 + J98)</v>
      </c>
    </row>
    <row r="73" spans="1:4" x14ac:dyDescent="0.25">
      <c r="A73" s="4" t="s">
        <v>111</v>
      </c>
      <c r="B73" s="4">
        <v>5.01926727547853E-4</v>
      </c>
      <c r="C73" s="18">
        <v>2.5174899728605399E-3</v>
      </c>
      <c r="D73" s="17" t="str">
        <f>VLOOKUP(A73,Data_Labels!A:B,2,FALSE)</f>
        <v xml:space="preserve">State payments on behalf - School administration benefits </v>
      </c>
    </row>
    <row r="74" spans="1:4" x14ac:dyDescent="0.25">
      <c r="A74" s="4" t="s">
        <v>148</v>
      </c>
      <c r="B74" s="4">
        <v>2.1331858327294098E-3</v>
      </c>
      <c r="C74" s="18">
        <v>2.3543558100433898E-3</v>
      </c>
      <c r="D74" s="17" t="str">
        <f>VLOOKUP(A74,Data_Labels!A:B,2,FALSE)</f>
        <v xml:space="preserve">Total employee benefit payments - Business/central/other support services </v>
      </c>
    </row>
    <row r="75" spans="1:4" x14ac:dyDescent="0.25">
      <c r="A75" s="4" t="s">
        <v>49</v>
      </c>
      <c r="B75" s="4">
        <v>4.3118574501019996E-3</v>
      </c>
      <c r="C75" s="18">
        <v>2.3103574411151E-3</v>
      </c>
      <c r="D75" s="17" t="str">
        <f>VLOOKUP(A75,Data_Labels!A:B,2,FALSE)</f>
        <v xml:space="preserve">Federal revenue through the state - Children with disabilities - IDEA </v>
      </c>
    </row>
    <row r="76" spans="1:4" x14ac:dyDescent="0.25">
      <c r="A76" s="4" t="s">
        <v>144</v>
      </c>
      <c r="B76" s="4">
        <v>1.6758183518683399E-3</v>
      </c>
      <c r="C76" s="18">
        <v>2.2069570853400998E-3</v>
      </c>
      <c r="D76" s="17" t="str">
        <f>VLOOKUP(A76,Data_Labels!A:B,2,FALSE)</f>
        <v xml:space="preserve">Total employee benefit payments - General administration </v>
      </c>
    </row>
    <row r="77" spans="1:4" x14ac:dyDescent="0.25">
      <c r="A77" s="4" t="s">
        <v>109</v>
      </c>
      <c r="B77" s="4">
        <v>4.9441407624854197E-4</v>
      </c>
      <c r="C77" s="18">
        <v>1.84536833819696E-3</v>
      </c>
      <c r="D77" s="17" t="str">
        <f>VLOOKUP(A77,Data_Labels!A:B,2,FALSE)</f>
        <v xml:space="preserve">State payments on behalf - Instructional staff support benefits </v>
      </c>
    </row>
    <row r="78" spans="1:4" x14ac:dyDescent="0.25">
      <c r="A78" s="4" t="s">
        <v>26</v>
      </c>
      <c r="B78" s="4">
        <v>3.2299746211086901E-3</v>
      </c>
      <c r="C78" s="18">
        <v>1.7878566907679201E-3</v>
      </c>
      <c r="D78" s="17" t="str">
        <f>VLOOKUP(A78,Data_Labels!A:B,2,FALSE)</f>
        <v xml:space="preserve">Current operation expenditure - Community services </v>
      </c>
    </row>
    <row r="79" spans="1:4" x14ac:dyDescent="0.25">
      <c r="A79" s="4" t="s">
        <v>108</v>
      </c>
      <c r="B79" s="4">
        <v>4.2183614531699198E-4</v>
      </c>
      <c r="C79" s="18">
        <v>1.75795566123132E-3</v>
      </c>
      <c r="D79" s="17" t="str">
        <f>VLOOKUP(A79,Data_Labels!A:B,2,FALSE)</f>
        <v xml:space="preserve">State payments on behalf - Pupil support benefits </v>
      </c>
    </row>
    <row r="80" spans="1:4" x14ac:dyDescent="0.25">
      <c r="A80" s="4" t="s">
        <v>112</v>
      </c>
      <c r="B80" s="4">
        <v>4.3968069469500201E-4</v>
      </c>
      <c r="C80" s="18">
        <v>1.53718871704297E-3</v>
      </c>
      <c r="D80" s="17" t="str">
        <f>VLOOKUP(A80,Data_Labels!A:B,2,FALSE)</f>
        <v xml:space="preserve">State payments on behalf - Operation and maintenance of plant benefits </v>
      </c>
    </row>
    <row r="81" spans="1:4" x14ac:dyDescent="0.25">
      <c r="A81" s="4" t="s">
        <v>27</v>
      </c>
      <c r="B81" s="4">
        <v>4.6740996599226401E-3</v>
      </c>
      <c r="C81" s="18">
        <v>1.5036883021388699E-3</v>
      </c>
      <c r="D81" s="17" t="str">
        <f>VLOOKUP(A81,Data_Labels!A:B,2,FALSE)</f>
        <v xml:space="preserve">Current operation expenditure - Adult education </v>
      </c>
    </row>
    <row r="82" spans="1:4" x14ac:dyDescent="0.25">
      <c r="A82" s="4" t="s">
        <v>113</v>
      </c>
      <c r="B82" s="4">
        <v>3.4762576008725502E-4</v>
      </c>
      <c r="C82" s="18">
        <v>1.3597094708876099E-3</v>
      </c>
      <c r="D82" s="17" t="str">
        <f>VLOOKUP(A82,Data_Labels!A:B,2,FALSE)</f>
        <v xml:space="preserve">State payments on behalf - Student transportation benefits </v>
      </c>
    </row>
    <row r="83" spans="1:4" x14ac:dyDescent="0.25">
      <c r="A83" s="4" t="s">
        <v>82</v>
      </c>
      <c r="B83" s="4">
        <v>2.0363908119043501E-3</v>
      </c>
      <c r="C83" s="18">
        <v>1.32620953474248E-3</v>
      </c>
      <c r="D83" s="17" t="str">
        <f>VLOOKUP(A83,Data_Labels!A:B,2,FALSE)</f>
        <v>Tuition fees from pupils, parents, and other private sources</v>
      </c>
    </row>
    <row r="84" spans="1:4" x14ac:dyDescent="0.25">
      <c r="A84" s="4" t="s">
        <v>59</v>
      </c>
      <c r="B84" s="4">
        <v>4.2364544343773099E-3</v>
      </c>
      <c r="C84" s="18">
        <v>1.3180288991298599E-3</v>
      </c>
      <c r="D84" s="17" t="str">
        <f>VLOOKUP(A84,Data_Labels!A:B,2,FALSE)</f>
        <v xml:space="preserve">Direct federal revenue - All other </v>
      </c>
    </row>
    <row r="85" spans="1:4" x14ac:dyDescent="0.25">
      <c r="A85" s="4" t="s">
        <v>57</v>
      </c>
      <c r="B85" s="4">
        <v>7.9344190844167703E-3</v>
      </c>
      <c r="C85" s="18">
        <v>1.2923646125869699E-3</v>
      </c>
      <c r="D85" s="17" t="str">
        <f>VLOOKUP(A85,Data_Labels!A:B,2,FALSE)</f>
        <v xml:space="preserve">Direct federal revenue - Impact aid (P.L. 81-815 and 81-874) </v>
      </c>
    </row>
    <row r="86" spans="1:4" x14ac:dyDescent="0.25">
      <c r="A86" s="4" t="s">
        <v>160</v>
      </c>
      <c r="B86" s="4">
        <v>3.0576090626485801E-3</v>
      </c>
      <c r="C86" s="18">
        <v>1.07204444383468E-3</v>
      </c>
      <c r="D86" s="17" t="e">
        <f>VLOOKUP(A86,Data_Labels!A:B,2,FALSE)</f>
        <v>#N/A</v>
      </c>
    </row>
    <row r="87" spans="1:4" x14ac:dyDescent="0.25">
      <c r="A87" s="4" t="s">
        <v>80</v>
      </c>
      <c r="B87" s="4">
        <v>6.2340380361256397E-3</v>
      </c>
      <c r="C87" s="18">
        <v>9.9685034032018791E-4</v>
      </c>
      <c r="D87" s="17" t="str">
        <f>VLOOKUP(A87,Data_Labels!A:B,2,FALSE)</f>
        <v xml:space="preserve">Revenue from other school systems </v>
      </c>
    </row>
    <row r="88" spans="1:4" x14ac:dyDescent="0.25">
      <c r="A88" s="4" t="s">
        <v>25</v>
      </c>
      <c r="B88" s="4">
        <v>3.1932669093961501E-3</v>
      </c>
      <c r="C88" s="18">
        <v>8.0514723367023895E-4</v>
      </c>
      <c r="D88" s="17" t="str">
        <f>VLOOKUP(A88,Data_Labels!A:B,2,FALSE)</f>
        <v xml:space="preserve">Current operation expenditure - Enterprise operations </v>
      </c>
    </row>
    <row r="89" spans="1:4" x14ac:dyDescent="0.25">
      <c r="A89" s="4" t="s">
        <v>52</v>
      </c>
      <c r="B89" s="4">
        <v>1.89023236675937E-3</v>
      </c>
      <c r="C89" s="18">
        <v>5.9618703454237501E-4</v>
      </c>
      <c r="D89" s="17" t="str">
        <f>VLOOKUP(A89,Data_Labels!A:B,2,FALSE)</f>
        <v xml:space="preserve">Federal revenue through the state - Vocational and technical education </v>
      </c>
    </row>
    <row r="90" spans="1:4" x14ac:dyDescent="0.25">
      <c r="A90" s="4" t="s">
        <v>114</v>
      </c>
      <c r="B90" s="4">
        <v>2.9993255678048802E-4</v>
      </c>
      <c r="C90" s="18">
        <v>5.8417369978488098E-4</v>
      </c>
      <c r="D90" s="17" t="str">
        <f>VLOOKUP(A90,Data_Labels!A:B,2,FALSE)</f>
        <v xml:space="preserve">State payments on behalf - Business/central/other support services benefits </v>
      </c>
    </row>
    <row r="91" spans="1:4" x14ac:dyDescent="0.25">
      <c r="A91" s="4" t="s">
        <v>110</v>
      </c>
      <c r="B91" s="4">
        <v>3.96940961294978E-4</v>
      </c>
      <c r="C91" s="18">
        <v>5.6497451375681898E-4</v>
      </c>
      <c r="D91" s="17" t="str">
        <f>VLOOKUP(A91,Data_Labels!A:B,2,FALSE)</f>
        <v xml:space="preserve">State payments on behalf - General administration benefits </v>
      </c>
    </row>
    <row r="92" spans="1:4" x14ac:dyDescent="0.25">
      <c r="A92" s="4" t="s">
        <v>51</v>
      </c>
      <c r="B92" s="4">
        <v>7.0785137197109402E-4</v>
      </c>
      <c r="C92" s="18">
        <v>2.96351275809854E-4</v>
      </c>
      <c r="D92" s="17" t="str">
        <f>VLOOKUP(A92,Data_Labels!A:B,2,FALSE)</f>
        <v xml:space="preserve">Federal revenue through the state - Safe and drug-free schools </v>
      </c>
    </row>
    <row r="93" spans="1:4" x14ac:dyDescent="0.25">
      <c r="A93" s="4" t="s">
        <v>50</v>
      </c>
      <c r="B93" s="4">
        <v>5.5991357249046301E-4</v>
      </c>
      <c r="C93" s="18">
        <v>2.43946875917435E-4</v>
      </c>
      <c r="D93" s="17" t="str">
        <f>VLOOKUP(A93,Data_Labels!A:B,2,FALSE)</f>
        <v xml:space="preserve">Federal revenue through the state - Math, science, and teacher quality </v>
      </c>
    </row>
    <row r="94" spans="1:4" x14ac:dyDescent="0.25">
      <c r="A94" s="4" t="s">
        <v>159</v>
      </c>
      <c r="B94" s="4">
        <v>3.6267041680522201E-4</v>
      </c>
      <c r="C94" s="18">
        <v>1.9706032183621199E-4</v>
      </c>
      <c r="D94" s="17" t="e">
        <f>VLOOKUP(A94,Data_Labels!A:B,2,FALSE)</f>
        <v>#N/A</v>
      </c>
    </row>
    <row r="95" spans="1:4" x14ac:dyDescent="0.25">
      <c r="A95" s="4" t="s">
        <v>85</v>
      </c>
      <c r="B95" s="4">
        <v>5.9696431140352901E-4</v>
      </c>
      <c r="C95" s="18">
        <v>1.6529034013738301E-4</v>
      </c>
      <c r="D95" s="17" t="str">
        <f>VLOOKUP(A95,Data_Labels!A:B,2,FALSE)</f>
        <v xml:space="preserve">District activity receipts </v>
      </c>
    </row>
    <row r="96" spans="1:4" x14ac:dyDescent="0.25">
      <c r="A96" s="4" t="s">
        <v>150</v>
      </c>
      <c r="B96" s="4">
        <v>2.4649888652245099E-4</v>
      </c>
      <c r="C96" s="18">
        <v>5.8961117527018499E-5</v>
      </c>
      <c r="D96" s="17" t="str">
        <f>VLOOKUP(A96,Data_Labels!A:B,2,FALSE)</f>
        <v xml:space="preserve">Total employee benefit payments - Enterprise operations </v>
      </c>
    </row>
    <row r="97" spans="1:4" x14ac:dyDescent="0.25">
      <c r="A97" s="4" t="s">
        <v>97</v>
      </c>
      <c r="B97" s="4">
        <v>6.4892690677322896E-4</v>
      </c>
      <c r="C97" s="18">
        <v>3.9060809631102099E-5</v>
      </c>
      <c r="D97" s="17" t="str">
        <f>VLOOKUP(A97,Data_Labels!A:B,2,FALSE)</f>
        <v xml:space="preserve">Own retirement system transfer - Instruction </v>
      </c>
    </row>
    <row r="98" spans="1:4" x14ac:dyDescent="0.25">
      <c r="A98" s="4" t="s">
        <v>53</v>
      </c>
      <c r="B98" s="4">
        <v>1.3274870401241799E-5</v>
      </c>
      <c r="C98" s="18">
        <v>7.9905329892825705E-7</v>
      </c>
      <c r="D98" s="17" t="str">
        <f>VLOOKUP(A98,Data_Labels!A:B,2,FALSE)</f>
        <v xml:space="preserve">Federal revenue through the state - Bilingual education </v>
      </c>
    </row>
    <row r="99" spans="1:4" x14ac:dyDescent="0.25">
      <c r="A99" s="4" t="s">
        <v>54</v>
      </c>
      <c r="B99" s="4">
        <v>0</v>
      </c>
      <c r="C99" s="18">
        <v>0</v>
      </c>
      <c r="D99" s="17" t="str">
        <f>VLOOKUP(A99,Data_Labels!A:B,2,FALSE)</f>
        <v xml:space="preserve">Federal revenue through the state - All other </v>
      </c>
    </row>
    <row r="100" spans="1:4" x14ac:dyDescent="0.25">
      <c r="A100" s="4" t="s">
        <v>58</v>
      </c>
      <c r="B100" s="4">
        <v>0</v>
      </c>
      <c r="C100" s="18">
        <v>0</v>
      </c>
      <c r="D100" s="17" t="str">
        <f>VLOOKUP(A100,Data_Labels!A:B,2,FALSE)</f>
        <v xml:space="preserve">Direct federal revenue - Native American (Indian) education </v>
      </c>
    </row>
    <row r="101" spans="1:4" x14ac:dyDescent="0.25">
      <c r="A101" s="4" t="s">
        <v>62</v>
      </c>
      <c r="B101" s="4">
        <v>0</v>
      </c>
      <c r="C101" s="18">
        <v>0</v>
      </c>
      <c r="D101" s="17" t="str">
        <f>VLOOKUP(A101,Data_Labels!A:B,2,FALSE)</f>
        <v xml:space="preserve">Special education programs </v>
      </c>
    </row>
    <row r="102" spans="1:4" x14ac:dyDescent="0.25">
      <c r="A102" s="4" t="s">
        <v>69</v>
      </c>
      <c r="B102" s="4">
        <v>0</v>
      </c>
      <c r="C102" s="18">
        <v>0</v>
      </c>
      <c r="D102" s="17" t="str">
        <f>VLOOKUP(A102,Data_Labels!A:B,2,FALSE)</f>
        <v xml:space="preserve">Transportation programs </v>
      </c>
    </row>
    <row r="103" spans="1:4" x14ac:dyDescent="0.25">
      <c r="A103" s="4" t="s">
        <v>61</v>
      </c>
      <c r="B103" s="4">
        <v>0</v>
      </c>
      <c r="C103" s="18">
        <v>0</v>
      </c>
      <c r="D103" s="17" t="str">
        <f>VLOOKUP(A103,Data_Labels!A:B,2,FALSE)</f>
        <v xml:space="preserve">Staff improvement programs </v>
      </c>
    </row>
    <row r="104" spans="1:4" x14ac:dyDescent="0.25">
      <c r="A104" s="4" t="s">
        <v>63</v>
      </c>
      <c r="B104" s="4">
        <v>0</v>
      </c>
      <c r="C104" s="18">
        <v>0</v>
      </c>
      <c r="D104" s="17" t="str">
        <f>VLOOKUP(A104,Data_Labels!A:B,2,FALSE)</f>
        <v xml:space="preserve">Compensatory and basic skills attainment programs </v>
      </c>
    </row>
    <row r="105" spans="1:4" x14ac:dyDescent="0.25">
      <c r="A105" s="4" t="s">
        <v>66</v>
      </c>
      <c r="B105" s="4">
        <v>0</v>
      </c>
      <c r="C105" s="18">
        <v>0</v>
      </c>
      <c r="D105" s="17" t="str">
        <f>VLOOKUP(A105,Data_Labels!A:B,2,FALSE)</f>
        <v xml:space="preserve">Vocational education programs </v>
      </c>
    </row>
    <row r="106" spans="1:4" x14ac:dyDescent="0.25">
      <c r="A106" s="4" t="s">
        <v>64</v>
      </c>
      <c r="B106" s="4">
        <v>0</v>
      </c>
      <c r="C106" s="18">
        <v>0</v>
      </c>
      <c r="D106" s="17" t="str">
        <f>VLOOKUP(A106,Data_Labels!A:B,2,FALSE)</f>
        <v xml:space="preserve">Bilingual education programs </v>
      </c>
    </row>
    <row r="107" spans="1:4" x14ac:dyDescent="0.25">
      <c r="A107" s="4" t="s">
        <v>65</v>
      </c>
      <c r="B107" s="4">
        <v>0</v>
      </c>
      <c r="C107" s="18">
        <v>0</v>
      </c>
      <c r="D107" s="17" t="str">
        <f>VLOOKUP(A107,Data_Labels!A:B,2,FALSE)</f>
        <v xml:space="preserve">Gifted and talented programs </v>
      </c>
    </row>
    <row r="108" spans="1:4" x14ac:dyDescent="0.25">
      <c r="A108" s="4" t="s">
        <v>74</v>
      </c>
      <c r="B108" s="4">
        <v>0</v>
      </c>
      <c r="C108" s="18">
        <v>0</v>
      </c>
      <c r="D108" s="17" t="str">
        <f>VLOOKUP(A108,Data_Labels!A:B,2,FALSE)</f>
        <v xml:space="preserve">State payments on behalf - Nonbenefits </v>
      </c>
    </row>
    <row r="109" spans="1:4" x14ac:dyDescent="0.25">
      <c r="A109" s="4" t="s">
        <v>71</v>
      </c>
      <c r="B109" s="4">
        <v>0</v>
      </c>
      <c r="C109" s="18">
        <v>0</v>
      </c>
      <c r="D109" s="17" t="str">
        <f>VLOOKUP(A109,Data_Labels!A:B,2,FALSE)</f>
        <v xml:space="preserve">Census state, NCES local revenue </v>
      </c>
    </row>
    <row r="110" spans="1:4" x14ac:dyDescent="0.25">
      <c r="A110" s="4" t="s">
        <v>77</v>
      </c>
      <c r="B110" s="4">
        <v>0</v>
      </c>
      <c r="C110" s="18">
        <v>0</v>
      </c>
      <c r="D110" s="17" t="str">
        <f>VLOOKUP(A110,Data_Labels!A:B,2,FALSE)</f>
        <v xml:space="preserve">Public utility taxes </v>
      </c>
    </row>
    <row r="111" spans="1:4" x14ac:dyDescent="0.25">
      <c r="A111" s="4" t="s">
        <v>78</v>
      </c>
      <c r="B111" s="4">
        <v>0</v>
      </c>
      <c r="C111" s="18">
        <v>0</v>
      </c>
      <c r="D111" s="17" t="str">
        <f>VLOOKUP(A111,Data_Labels!A:B,2,FALSE)</f>
        <v xml:space="preserve">Individual and corporate income taxes </v>
      </c>
    </row>
    <row r="112" spans="1:4" x14ac:dyDescent="0.25">
      <c r="A112" s="4" t="s">
        <v>79</v>
      </c>
      <c r="B112" s="4">
        <v>0</v>
      </c>
      <c r="C112" s="18">
        <v>0</v>
      </c>
      <c r="D112" s="17" t="str">
        <f>VLOOKUP(A112,Data_Labels!A:B,2,FALSE)</f>
        <v xml:space="preserve">All other taxes </v>
      </c>
    </row>
    <row r="113" spans="1:4" x14ac:dyDescent="0.25">
      <c r="A113" s="4" t="s">
        <v>18</v>
      </c>
      <c r="B113" s="4">
        <v>0</v>
      </c>
      <c r="C113" s="18">
        <v>0</v>
      </c>
      <c r="D113" s="17" t="str">
        <f>VLOOKUP(A113,Data_Labels!A:B,2,FALSE)</f>
        <v xml:space="preserve">Parent government contributions </v>
      </c>
    </row>
    <row r="114" spans="1:4" x14ac:dyDescent="0.25">
      <c r="A114" s="4" t="s">
        <v>35</v>
      </c>
      <c r="B114" s="4">
        <v>0</v>
      </c>
      <c r="C114" s="18">
        <v>0</v>
      </c>
      <c r="D114" s="17" t="str">
        <f>VLOOKUP(A114,Data_Labels!A:B,2,FALSE)</f>
        <v xml:space="preserve">Transportation fees from pupils, parents, and other private sources </v>
      </c>
    </row>
    <row r="115" spans="1:4" x14ac:dyDescent="0.25">
      <c r="A115" s="4" t="s">
        <v>84</v>
      </c>
      <c r="B115" s="4">
        <v>0</v>
      </c>
      <c r="C115" s="18">
        <v>0</v>
      </c>
      <c r="D115" s="17" t="str">
        <f>VLOOKUP(A115,Data_Labels!A:B,2,FALSE)</f>
        <v xml:space="preserve">Textbook sales and rentals </v>
      </c>
    </row>
    <row r="116" spans="1:4" x14ac:dyDescent="0.25">
      <c r="A116" s="4" t="s">
        <v>86</v>
      </c>
      <c r="B116" s="4">
        <v>0</v>
      </c>
      <c r="C116" s="18">
        <v>0</v>
      </c>
      <c r="D116" s="17" t="str">
        <f>VLOOKUP(A116,Data_Labels!A:B,2,FALSE)</f>
        <v xml:space="preserve">Student fees, nonspecified </v>
      </c>
    </row>
    <row r="117" spans="1:4" x14ac:dyDescent="0.25">
      <c r="A117" s="4" t="s">
        <v>21</v>
      </c>
      <c r="B117" s="4">
        <v>0</v>
      </c>
      <c r="C117" s="18">
        <v>0</v>
      </c>
      <c r="D117" s="17" t="str">
        <f>VLOOKUP(A117,Data_Labels!A:B,2,FALSE)</f>
        <v>State payments on behalf - Instruction benefits</v>
      </c>
    </row>
    <row r="118" spans="1:4" x14ac:dyDescent="0.25">
      <c r="A118" s="4" t="s">
        <v>107</v>
      </c>
      <c r="B118" s="4">
        <v>0</v>
      </c>
      <c r="C118" s="18">
        <v>0</v>
      </c>
      <c r="D118" s="17" t="str">
        <f>VLOOKUP(A118,Data_Labels!A:B,2,FALSE)</f>
        <v xml:space="preserve">Current operation expenditure - Nonspecified support services </v>
      </c>
    </row>
    <row r="119" spans="1:4" x14ac:dyDescent="0.25">
      <c r="A119" s="4" t="s">
        <v>117</v>
      </c>
      <c r="B119" s="4">
        <v>0</v>
      </c>
      <c r="C119" s="18">
        <v>0</v>
      </c>
      <c r="D119" s="17" t="str">
        <f>VLOOKUP(A119,Data_Labels!A:B,2,FALSE)</f>
        <v xml:space="preserve">Current operation expenditure - Other elementary-secondary programs </v>
      </c>
    </row>
    <row r="120" spans="1:4" x14ac:dyDescent="0.25">
      <c r="A120" s="4" t="s">
        <v>118</v>
      </c>
      <c r="B120" s="4">
        <v>0</v>
      </c>
      <c r="C120" s="18">
        <v>0</v>
      </c>
      <c r="D120" s="17" t="str">
        <f>VLOOKUP(A120,Data_Labels!A:B,2,FALSE)</f>
        <v xml:space="preserve">State payments on behalf - Other benefits </v>
      </c>
    </row>
    <row r="121" spans="1:4" x14ac:dyDescent="0.25">
      <c r="A121" s="4" t="s">
        <v>121</v>
      </c>
      <c r="B121" s="4">
        <v>0</v>
      </c>
      <c r="C121" s="18">
        <v>0</v>
      </c>
      <c r="D121" s="17" t="str">
        <f>VLOOKUP(A121,Data_Labels!A:B,2,FALSE)</f>
        <v xml:space="preserve">Current operation expenditure - Other nonelementary-secondary programs </v>
      </c>
    </row>
    <row r="122" spans="1:4" x14ac:dyDescent="0.25">
      <c r="A122" s="4" t="s">
        <v>128</v>
      </c>
      <c r="B122" s="4">
        <v>0</v>
      </c>
      <c r="C122" s="18">
        <v>0</v>
      </c>
      <c r="D122" s="17" t="str">
        <f>VLOOKUP(A122,Data_Labels!A:B,2,FALSE)</f>
        <v>Payments to state governments</v>
      </c>
    </row>
    <row r="123" spans="1:4" x14ac:dyDescent="0.25">
      <c r="A123" s="4" t="s">
        <v>129</v>
      </c>
      <c r="B123" s="4">
        <v>0</v>
      </c>
      <c r="C123" s="18">
        <v>0</v>
      </c>
      <c r="D123" s="17" t="str">
        <f>VLOOKUP(A123,Data_Labels!A:B,2,FALSE)</f>
        <v xml:space="preserve">Payments to local governments </v>
      </c>
    </row>
    <row r="124" spans="1:4" x14ac:dyDescent="0.25">
      <c r="A124" s="4" t="s">
        <v>99</v>
      </c>
      <c r="B124" s="4">
        <v>0</v>
      </c>
      <c r="C124" s="18">
        <v>0</v>
      </c>
      <c r="D124" s="17" t="str">
        <f>VLOOKUP(A124,Data_Labels!A:B,2,FALSE)</f>
        <v xml:space="preserve">Exhibit - Payments to private schools </v>
      </c>
    </row>
    <row r="125" spans="1:4" x14ac:dyDescent="0.25">
      <c r="A125" s="4" t="s">
        <v>100</v>
      </c>
      <c r="B125" s="4">
        <v>0</v>
      </c>
      <c r="C125" s="18">
        <v>0</v>
      </c>
      <c r="D125" s="17" t="str">
        <f>VLOOKUP(A125,Data_Labels!A:B,2,FALSE)</f>
        <v xml:space="preserve">Exhibit - Payments to charter schools </v>
      </c>
    </row>
    <row r="126" spans="1:4" x14ac:dyDescent="0.25">
      <c r="A126" s="4" t="s">
        <v>161</v>
      </c>
      <c r="B126" s="4">
        <v>0</v>
      </c>
      <c r="C126" s="18">
        <v>0</v>
      </c>
      <c r="D126" s="17" t="e">
        <f>VLOOKUP(A126,Data_Labels!A:B,2,FALSE)</f>
        <v>#N/A</v>
      </c>
    </row>
    <row r="127" spans="1:4" x14ac:dyDescent="0.25">
      <c r="A127" s="4" t="s">
        <v>98</v>
      </c>
      <c r="B127" s="4">
        <v>0</v>
      </c>
      <c r="C127" s="18">
        <v>0</v>
      </c>
      <c r="D127" s="17" t="str">
        <f>VLOOKUP(A127,Data_Labels!A:B,2,FALSE)</f>
        <v xml:space="preserve">State payments on behalf - Instruction nonbenefits </v>
      </c>
    </row>
    <row r="128" spans="1:4" x14ac:dyDescent="0.25">
      <c r="A128" s="4" t="s">
        <v>115</v>
      </c>
      <c r="B128" s="4">
        <v>0</v>
      </c>
      <c r="C128" s="18">
        <v>0</v>
      </c>
      <c r="D128" s="17" t="str">
        <f>VLOOKUP(A128,Data_Labels!A:B,2,FALSE)</f>
        <v xml:space="preserve">Own retirement system transfer - Support services </v>
      </c>
    </row>
    <row r="129" spans="1:4" x14ac:dyDescent="0.25">
      <c r="A129" s="4" t="s">
        <v>116</v>
      </c>
      <c r="B129" s="4">
        <v>0</v>
      </c>
      <c r="C129" s="18">
        <v>0</v>
      </c>
      <c r="D129" s="17" t="str">
        <f>VLOOKUP(A129,Data_Labels!A:B,2,FALSE)</f>
        <v xml:space="preserve">State payments on behalf - Support services, nonbenefits </v>
      </c>
    </row>
    <row r="130" spans="1:4" x14ac:dyDescent="0.25">
      <c r="A130" s="4" t="s">
        <v>119</v>
      </c>
      <c r="B130" s="4">
        <v>0</v>
      </c>
      <c r="C130" s="18">
        <v>0</v>
      </c>
      <c r="D130" s="17" t="str">
        <f>VLOOKUP(A130,Data_Labels!A:B,2,FALSE)</f>
        <v xml:space="preserve">State payments on behalf - Noninstructional and nonbenefits </v>
      </c>
    </row>
    <row r="131" spans="1:4" x14ac:dyDescent="0.25">
      <c r="A131" s="4" t="s">
        <v>122</v>
      </c>
      <c r="B131" s="4">
        <v>0</v>
      </c>
      <c r="C131" s="18">
        <v>0</v>
      </c>
      <c r="D131" s="17" t="str">
        <f>VLOOKUP(A131,Data_Labels!A:B,2,FALSE)</f>
        <v xml:space="preserve">State payments on behalf - Nonelementary-secondary programs </v>
      </c>
    </row>
    <row r="132" spans="1:4" x14ac:dyDescent="0.25">
      <c r="A132" s="4" t="s">
        <v>127</v>
      </c>
      <c r="B132" s="4">
        <v>0</v>
      </c>
      <c r="C132" s="18">
        <v>0</v>
      </c>
      <c r="D132" s="17" t="str">
        <f>VLOOKUP(A132,Data_Labels!A:B,2,FALSE)</f>
        <v>State payments on behalf - Capital outlay</v>
      </c>
    </row>
  </sheetData>
  <sortState xmlns:xlrd2="http://schemas.microsoft.com/office/spreadsheetml/2017/richdata2" ref="A2:D132">
    <sortCondition descending="1" ref="C1:C1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D127-4B0A-4116-AA41-3B81C4601F38}">
  <dimension ref="A1:C132"/>
  <sheetViews>
    <sheetView workbookViewId="0">
      <selection activeCell="A20" sqref="A20"/>
    </sheetView>
  </sheetViews>
  <sheetFormatPr defaultRowHeight="15" x14ac:dyDescent="0.25"/>
  <cols>
    <col min="1" max="1" width="24.140625" bestFit="1" customWidth="1"/>
    <col min="3" max="3" width="72.140625" style="1" bestFit="1" customWidth="1"/>
  </cols>
  <sheetData>
    <row r="1" spans="1:3" x14ac:dyDescent="0.25">
      <c r="A1" s="15" t="s">
        <v>163</v>
      </c>
      <c r="B1" s="15" t="s">
        <v>164</v>
      </c>
      <c r="C1" s="15" t="s">
        <v>165</v>
      </c>
    </row>
    <row r="2" spans="1:3" x14ac:dyDescent="0.25">
      <c r="A2" s="15" t="s">
        <v>46</v>
      </c>
      <c r="B2" s="15" t="b">
        <v>1</v>
      </c>
      <c r="C2" s="14" t="str">
        <f>VLOOKUP(A2,Data_Labels!A:B,2,FALSE)</f>
        <v>TOTAL ELEMENTARY-SECONDARY REVENUE (sum of TFEDREV + TSTREV + TLOCREV)</v>
      </c>
    </row>
    <row r="3" spans="1:3" x14ac:dyDescent="0.25">
      <c r="A3" s="15" t="s">
        <v>47</v>
      </c>
      <c r="B3" s="15" t="b">
        <v>1</v>
      </c>
      <c r="C3" s="14" t="str">
        <f>VLOOKUP(A3,Data_Labels!A:B,2,FALSE)</f>
        <v>Total Revenue from Federal Sources (sum of C14 + C15 + C16 + C17 + C19 + B11 + C20 + C25 + C36 + B10 + B12 + B13)</v>
      </c>
    </row>
    <row r="4" spans="1:3" x14ac:dyDescent="0.25">
      <c r="A4" t="s">
        <v>48</v>
      </c>
      <c r="B4" t="b">
        <v>0</v>
      </c>
      <c r="C4" s="9" t="str">
        <f>VLOOKUP(A4,Data_Labels!A:B,2,FALSE)</f>
        <v>Federal revenue through the state - Title I</v>
      </c>
    </row>
    <row r="5" spans="1:3" x14ac:dyDescent="0.25">
      <c r="A5" t="s">
        <v>49</v>
      </c>
      <c r="B5" t="b">
        <v>0</v>
      </c>
      <c r="C5" s="9" t="str">
        <f>VLOOKUP(A5,Data_Labels!A:B,2,FALSE)</f>
        <v xml:space="preserve">Federal revenue through the state - Children with disabilities - IDEA </v>
      </c>
    </row>
    <row r="6" spans="1:3" x14ac:dyDescent="0.25">
      <c r="A6" s="15" t="s">
        <v>55</v>
      </c>
      <c r="B6" s="15" t="b">
        <v>1</v>
      </c>
      <c r="C6" s="14" t="str">
        <f>VLOOKUP(A6,Data_Labels!A:B,2,FALSE)</f>
        <v xml:space="preserve">Federal revenue through the state - Child nutrition programs </v>
      </c>
    </row>
    <row r="7" spans="1:3" x14ac:dyDescent="0.25">
      <c r="A7" t="s">
        <v>50</v>
      </c>
      <c r="B7" t="b">
        <v>0</v>
      </c>
      <c r="C7" s="9" t="str">
        <f>VLOOKUP(A7,Data_Labels!A:B,2,FALSE)</f>
        <v xml:space="preserve">Federal revenue through the state - Math, science, and teacher quality </v>
      </c>
    </row>
    <row r="8" spans="1:3" x14ac:dyDescent="0.25">
      <c r="A8" t="s">
        <v>51</v>
      </c>
      <c r="B8" t="b">
        <v>0</v>
      </c>
      <c r="C8" s="9" t="str">
        <f>VLOOKUP(A8,Data_Labels!A:B,2,FALSE)</f>
        <v xml:space="preserve">Federal revenue through the state - Safe and drug-free schools </v>
      </c>
    </row>
    <row r="9" spans="1:3" x14ac:dyDescent="0.25">
      <c r="A9" t="s">
        <v>159</v>
      </c>
      <c r="B9" t="b">
        <v>0</v>
      </c>
      <c r="C9" s="9" t="e">
        <f>VLOOKUP(A9,Data_Labels!A:B,2,FALSE)</f>
        <v>#N/A</v>
      </c>
    </row>
    <row r="10" spans="1:3" x14ac:dyDescent="0.25">
      <c r="A10" t="s">
        <v>52</v>
      </c>
      <c r="B10" t="b">
        <v>0</v>
      </c>
      <c r="C10" s="9" t="str">
        <f>VLOOKUP(A10,Data_Labels!A:B,2,FALSE)</f>
        <v xml:space="preserve">Federal revenue through the state - Vocational and technical education </v>
      </c>
    </row>
    <row r="11" spans="1:3" x14ac:dyDescent="0.25">
      <c r="A11" t="s">
        <v>54</v>
      </c>
      <c r="B11" t="b">
        <v>0</v>
      </c>
      <c r="C11" s="9" t="str">
        <f>VLOOKUP(A11,Data_Labels!A:B,2,FALSE)</f>
        <v xml:space="preserve">Federal revenue through the state - All other </v>
      </c>
    </row>
    <row r="12" spans="1:3" x14ac:dyDescent="0.25">
      <c r="A12" s="15" t="s">
        <v>56</v>
      </c>
      <c r="B12" s="15" t="b">
        <v>1</v>
      </c>
      <c r="C12" s="14" t="str">
        <f>VLOOKUP(A12,Data_Labels!A:B,2,FALSE)</f>
        <v xml:space="preserve">Federal revenue - Nonspecified </v>
      </c>
    </row>
    <row r="13" spans="1:3" x14ac:dyDescent="0.25">
      <c r="A13" t="s">
        <v>57</v>
      </c>
      <c r="B13" t="b">
        <v>0</v>
      </c>
      <c r="C13" s="9" t="str">
        <f>VLOOKUP(A13,Data_Labels!A:B,2,FALSE)</f>
        <v xml:space="preserve">Direct federal revenue - Impact aid (P.L. 81-815 and 81-874) </v>
      </c>
    </row>
    <row r="14" spans="1:3" x14ac:dyDescent="0.25">
      <c r="A14" t="s">
        <v>53</v>
      </c>
      <c r="B14" t="b">
        <v>0</v>
      </c>
      <c r="C14" s="9" t="str">
        <f>VLOOKUP(A14,Data_Labels!A:B,2,FALSE)</f>
        <v xml:space="preserve">Federal revenue through the state - Bilingual education </v>
      </c>
    </row>
    <row r="15" spans="1:3" x14ac:dyDescent="0.25">
      <c r="A15" t="s">
        <v>58</v>
      </c>
      <c r="B15" t="b">
        <v>0</v>
      </c>
      <c r="C15" s="9" t="str">
        <f>VLOOKUP(A15,Data_Labels!A:B,2,FALSE)</f>
        <v xml:space="preserve">Direct federal revenue - Native American (Indian) education </v>
      </c>
    </row>
    <row r="16" spans="1:3" x14ac:dyDescent="0.25">
      <c r="A16" t="s">
        <v>59</v>
      </c>
      <c r="B16" t="b">
        <v>0</v>
      </c>
      <c r="C16" s="9" t="str">
        <f>VLOOKUP(A16,Data_Labels!A:B,2,FALSE)</f>
        <v xml:space="preserve">Direct federal revenue - All other </v>
      </c>
    </row>
    <row r="17" spans="1:3" x14ac:dyDescent="0.25">
      <c r="A17" s="15" t="s">
        <v>60</v>
      </c>
      <c r="B17" s="15" t="b">
        <v>1</v>
      </c>
      <c r="C17" s="14" t="str">
        <f>VLOOKUP(A17,Data_Labels!A:B,2,FALSE)</f>
        <v>Total Revenue from State Sources (sum of C01 + C04 + C05 + C06 + C07 + C08 + C09 + C10 + C11 + C12 + C13 + C24 + C35 + C38  + C39)</v>
      </c>
    </row>
    <row r="18" spans="1:3" x14ac:dyDescent="0.25">
      <c r="A18" s="15" t="s">
        <v>17</v>
      </c>
      <c r="B18" s="15" t="b">
        <v>1</v>
      </c>
      <c r="C18" s="14" t="str">
        <f>VLOOKUP(A18,Data_Labels!A:B,2,FALSE)</f>
        <v>General formula assistance</v>
      </c>
    </row>
    <row r="19" spans="1:3" x14ac:dyDescent="0.25">
      <c r="A19" t="s">
        <v>62</v>
      </c>
      <c r="B19" t="b">
        <v>0</v>
      </c>
      <c r="C19" s="9" t="str">
        <f>VLOOKUP(A19,Data_Labels!A:B,2,FALSE)</f>
        <v xml:space="preserve">Special education programs </v>
      </c>
    </row>
    <row r="20" spans="1:3" x14ac:dyDescent="0.25">
      <c r="A20" t="s">
        <v>69</v>
      </c>
      <c r="B20" t="b">
        <v>0</v>
      </c>
      <c r="C20" s="9" t="str">
        <f>VLOOKUP(A20,Data_Labels!A:B,2,FALSE)</f>
        <v xml:space="preserve">Transportation programs </v>
      </c>
    </row>
    <row r="21" spans="1:3" x14ac:dyDescent="0.25">
      <c r="A21" t="s">
        <v>61</v>
      </c>
      <c r="B21" t="b">
        <v>0</v>
      </c>
      <c r="C21" s="9" t="str">
        <f>VLOOKUP(A21,Data_Labels!A:B,2,FALSE)</f>
        <v xml:space="preserve">Staff improvement programs </v>
      </c>
    </row>
    <row r="22" spans="1:3" x14ac:dyDescent="0.25">
      <c r="A22" t="s">
        <v>63</v>
      </c>
      <c r="B22" t="b">
        <v>0</v>
      </c>
      <c r="C22" s="9" t="str">
        <f>VLOOKUP(A22,Data_Labels!A:B,2,FALSE)</f>
        <v xml:space="preserve">Compensatory and basic skills attainment programs </v>
      </c>
    </row>
    <row r="23" spans="1:3" x14ac:dyDescent="0.25">
      <c r="A23" t="s">
        <v>66</v>
      </c>
      <c r="B23" t="b">
        <v>0</v>
      </c>
      <c r="C23" s="9" t="str">
        <f>VLOOKUP(A23,Data_Labels!A:B,2,FALSE)</f>
        <v xml:space="preserve">Vocational education programs </v>
      </c>
    </row>
    <row r="24" spans="1:3" x14ac:dyDescent="0.25">
      <c r="A24" s="15" t="s">
        <v>68</v>
      </c>
      <c r="B24" s="15" t="b">
        <v>1</v>
      </c>
      <c r="C24" s="14" t="str">
        <f>VLOOKUP(A24,Data_Labels!A:B,2,FALSE)</f>
        <v xml:space="preserve">Capital outlay and debt service programs </v>
      </c>
    </row>
    <row r="25" spans="1:3" x14ac:dyDescent="0.25">
      <c r="A25" t="s">
        <v>64</v>
      </c>
      <c r="B25" t="b">
        <v>0</v>
      </c>
      <c r="C25" s="9" t="str">
        <f>VLOOKUP(A25,Data_Labels!A:B,2,FALSE)</f>
        <v xml:space="preserve">Bilingual education programs </v>
      </c>
    </row>
    <row r="26" spans="1:3" x14ac:dyDescent="0.25">
      <c r="A26" t="s">
        <v>65</v>
      </c>
      <c r="B26" t="b">
        <v>0</v>
      </c>
      <c r="C26" s="9" t="str">
        <f>VLOOKUP(A26,Data_Labels!A:B,2,FALSE)</f>
        <v xml:space="preserve">Gifted and talented programs </v>
      </c>
    </row>
    <row r="27" spans="1:3" x14ac:dyDescent="0.25">
      <c r="A27" t="s">
        <v>67</v>
      </c>
      <c r="B27" t="b">
        <v>0</v>
      </c>
      <c r="C27" s="9" t="str">
        <f>VLOOKUP(A27,Data_Labels!A:B,2,FALSE)</f>
        <v xml:space="preserve">School lunch programs </v>
      </c>
    </row>
    <row r="28" spans="1:3" x14ac:dyDescent="0.25">
      <c r="A28" s="15" t="s">
        <v>70</v>
      </c>
      <c r="B28" s="15" t="b">
        <v>1</v>
      </c>
      <c r="C28" s="14" t="str">
        <f>VLOOKUP(A28,Data_Labels!A:B,2,FALSE)</f>
        <v xml:space="preserve">All other revenues from state sources </v>
      </c>
    </row>
    <row r="29" spans="1:3" x14ac:dyDescent="0.25">
      <c r="A29" s="15" t="s">
        <v>73</v>
      </c>
      <c r="B29" s="15" t="b">
        <v>1</v>
      </c>
      <c r="C29" s="14" t="str">
        <f>VLOOKUP(A29,Data_Labels!A:B,2,FALSE)</f>
        <v xml:space="preserve">State payments on behalf - Benefits </v>
      </c>
    </row>
    <row r="30" spans="1:3" x14ac:dyDescent="0.25">
      <c r="A30" t="s">
        <v>74</v>
      </c>
      <c r="B30" t="b">
        <v>0</v>
      </c>
      <c r="C30" s="9" t="str">
        <f>VLOOKUP(A30,Data_Labels!A:B,2,FALSE)</f>
        <v xml:space="preserve">State payments on behalf - Nonbenefits </v>
      </c>
    </row>
    <row r="31" spans="1:3" x14ac:dyDescent="0.25">
      <c r="A31" s="15" t="s">
        <v>72</v>
      </c>
      <c r="B31" s="15" t="b">
        <v>1</v>
      </c>
      <c r="C31" s="14" t="str">
        <f>VLOOKUP(A31,Data_Labels!A:B,2,FALSE)</f>
        <v xml:space="preserve">State revenue - Nonspecified </v>
      </c>
    </row>
    <row r="32" spans="1:3" x14ac:dyDescent="0.25">
      <c r="A32" t="s">
        <v>71</v>
      </c>
      <c r="B32" t="b">
        <v>0</v>
      </c>
      <c r="C32" s="9" t="str">
        <f>VLOOKUP(A32,Data_Labels!A:B,2,FALSE)</f>
        <v xml:space="preserve">Census state, NCES local revenue </v>
      </c>
    </row>
    <row r="33" spans="1:3" x14ac:dyDescent="0.25">
      <c r="A33" s="15" t="s">
        <v>75</v>
      </c>
      <c r="B33" s="15" t="b">
        <v>1</v>
      </c>
      <c r="C33" s="14" t="str">
        <f>VLOOKUP(A33,Data_Labels!A:B,2,FALSE)</f>
        <v>Total Revenue from Local Sources (sum of T02 + T06 + T09 + T15 + T40 + T99 + D11 + D23 + A07 + A08 + A09 + A11 + A13 + A15 + A20 + A40 +U11 + U22 + U30 + U50 + U97)</v>
      </c>
    </row>
    <row r="34" spans="1:3" x14ac:dyDescent="0.25">
      <c r="A34" s="15" t="s">
        <v>3</v>
      </c>
      <c r="B34" s="15" t="b">
        <v>1</v>
      </c>
      <c r="C34" s="14" t="str">
        <f>VLOOKUP(A34,Data_Labels!A:B,2,FALSE)</f>
        <v xml:space="preserve">Property taxes </v>
      </c>
    </row>
    <row r="35" spans="1:3" x14ac:dyDescent="0.25">
      <c r="A35" s="15" t="s">
        <v>76</v>
      </c>
      <c r="B35" s="15" t="b">
        <v>1</v>
      </c>
      <c r="C35" s="14" t="str">
        <f>VLOOKUP(A35,Data_Labels!A:B,2,FALSE)</f>
        <v xml:space="preserve">General sales or gross receipts taxes </v>
      </c>
    </row>
    <row r="36" spans="1:3" x14ac:dyDescent="0.25">
      <c r="A36" t="s">
        <v>77</v>
      </c>
      <c r="B36" t="b">
        <v>0</v>
      </c>
      <c r="C36" s="9" t="str">
        <f>VLOOKUP(A36,Data_Labels!A:B,2,FALSE)</f>
        <v xml:space="preserve">Public utility taxes </v>
      </c>
    </row>
    <row r="37" spans="1:3" x14ac:dyDescent="0.25">
      <c r="A37" t="s">
        <v>78</v>
      </c>
      <c r="B37" t="b">
        <v>0</v>
      </c>
      <c r="C37" s="9" t="str">
        <f>VLOOKUP(A37,Data_Labels!A:B,2,FALSE)</f>
        <v xml:space="preserve">Individual and corporate income taxes </v>
      </c>
    </row>
    <row r="38" spans="1:3" x14ac:dyDescent="0.25">
      <c r="A38" t="s">
        <v>79</v>
      </c>
      <c r="B38" t="b">
        <v>0</v>
      </c>
      <c r="C38" s="9" t="str">
        <f>VLOOKUP(A38,Data_Labels!A:B,2,FALSE)</f>
        <v xml:space="preserve">All other taxes </v>
      </c>
    </row>
    <row r="39" spans="1:3" x14ac:dyDescent="0.25">
      <c r="A39" t="s">
        <v>18</v>
      </c>
      <c r="B39" t="b">
        <v>0</v>
      </c>
      <c r="C39" s="9" t="str">
        <f>VLOOKUP(A39,Data_Labels!A:B,2,FALSE)</f>
        <v xml:space="preserve">Parent government contributions </v>
      </c>
    </row>
    <row r="40" spans="1:3" x14ac:dyDescent="0.25">
      <c r="A40" t="s">
        <v>81</v>
      </c>
      <c r="B40" t="b">
        <v>0</v>
      </c>
      <c r="C40" s="9" t="str">
        <f>VLOOKUP(A40,Data_Labels!A:B,2,FALSE)</f>
        <v xml:space="preserve">Revenue from cities and counties </v>
      </c>
    </row>
    <row r="41" spans="1:3" x14ac:dyDescent="0.25">
      <c r="A41" t="s">
        <v>80</v>
      </c>
      <c r="B41" t="b">
        <v>0</v>
      </c>
      <c r="C41" s="9" t="str">
        <f>VLOOKUP(A41,Data_Labels!A:B,2,FALSE)</f>
        <v xml:space="preserve">Revenue from other school systems </v>
      </c>
    </row>
    <row r="42" spans="1:3" x14ac:dyDescent="0.25">
      <c r="A42" t="s">
        <v>82</v>
      </c>
      <c r="B42" t="b">
        <v>0</v>
      </c>
      <c r="C42" s="9" t="str">
        <f>VLOOKUP(A42,Data_Labels!A:B,2,FALSE)</f>
        <v>Tuition fees from pupils, parents, and other private sources</v>
      </c>
    </row>
    <row r="43" spans="1:3" x14ac:dyDescent="0.25">
      <c r="A43" t="s">
        <v>35</v>
      </c>
      <c r="B43" t="b">
        <v>0</v>
      </c>
      <c r="C43" s="9" t="str">
        <f>VLOOKUP(A43,Data_Labels!A:B,2,FALSE)</f>
        <v xml:space="preserve">Transportation fees from pupils, parents, and other private sources </v>
      </c>
    </row>
    <row r="44" spans="1:3" x14ac:dyDescent="0.25">
      <c r="A44" s="15" t="s">
        <v>83</v>
      </c>
      <c r="B44" s="15" t="b">
        <v>1</v>
      </c>
      <c r="C44" s="14" t="str">
        <f>VLOOKUP(A44,Data_Labels!A:B,2,FALSE)</f>
        <v xml:space="preserve">School lunch revenues </v>
      </c>
    </row>
    <row r="45" spans="1:3" x14ac:dyDescent="0.25">
      <c r="A45" t="s">
        <v>84</v>
      </c>
      <c r="B45" t="b">
        <v>0</v>
      </c>
      <c r="C45" s="9" t="str">
        <f>VLOOKUP(A45,Data_Labels!A:B,2,FALSE)</f>
        <v xml:space="preserve">Textbook sales and rentals </v>
      </c>
    </row>
    <row r="46" spans="1:3" x14ac:dyDescent="0.25">
      <c r="A46" t="s">
        <v>85</v>
      </c>
      <c r="B46" t="b">
        <v>0</v>
      </c>
      <c r="C46" s="9" t="str">
        <f>VLOOKUP(A46,Data_Labels!A:B,2,FALSE)</f>
        <v xml:space="preserve">District activity receipts </v>
      </c>
    </row>
    <row r="47" spans="1:3" x14ac:dyDescent="0.25">
      <c r="A47" t="s">
        <v>87</v>
      </c>
      <c r="B47" t="b">
        <v>0</v>
      </c>
      <c r="C47" s="9" t="str">
        <f>VLOOKUP(A47,Data_Labels!A:B,2,FALSE)</f>
        <v xml:space="preserve">Other sales and service revenues </v>
      </c>
    </row>
    <row r="48" spans="1:3" x14ac:dyDescent="0.25">
      <c r="A48" t="s">
        <v>86</v>
      </c>
      <c r="B48" t="b">
        <v>0</v>
      </c>
      <c r="C48" s="9" t="str">
        <f>VLOOKUP(A48,Data_Labels!A:B,2,FALSE)</f>
        <v xml:space="preserve">Student fees, nonspecified </v>
      </c>
    </row>
    <row r="49" spans="1:3" x14ac:dyDescent="0.25">
      <c r="A49" s="15" t="s">
        <v>90</v>
      </c>
      <c r="B49" s="15" t="b">
        <v>1</v>
      </c>
      <c r="C49" s="14" t="str">
        <f>VLOOKUP(A49,Data_Labels!A:B,2,FALSE)</f>
        <v xml:space="preserve">Interest earnings </v>
      </c>
    </row>
    <row r="50" spans="1:3" x14ac:dyDescent="0.25">
      <c r="A50" s="15" t="s">
        <v>93</v>
      </c>
      <c r="B50" s="15" t="b">
        <v>1</v>
      </c>
      <c r="C50" s="14" t="str">
        <f>VLOOKUP(A50,Data_Labels!A:B,2,FALSE)</f>
        <v xml:space="preserve">Miscellaneous other local revenues </v>
      </c>
    </row>
    <row r="51" spans="1:3" x14ac:dyDescent="0.25">
      <c r="A51" s="15" t="s">
        <v>94</v>
      </c>
      <c r="B51" s="15" t="b">
        <v>1</v>
      </c>
      <c r="C51" s="14" t="str">
        <f>VLOOKUP(A51,Data_Labels!A:B,2,FALSE)</f>
        <v>TOTAL ELEMENTARY-SECONDARY EXPENDITURE</v>
      </c>
    </row>
    <row r="52" spans="1:3" x14ac:dyDescent="0.25">
      <c r="A52" s="15" t="s">
        <v>96</v>
      </c>
      <c r="B52" s="15" t="b">
        <v>1</v>
      </c>
      <c r="C52" s="14" t="str">
        <f>VLOOKUP(A52,Data_Labels!A:B,2,FALSE)</f>
        <v>TOTAL CURRENT SPENDING FOR INSTRUCTION (sum of E13 + J13 + J12 + J14)</v>
      </c>
    </row>
    <row r="53" spans="1:3" x14ac:dyDescent="0.25">
      <c r="A53" s="15" t="s">
        <v>20</v>
      </c>
      <c r="B53" s="15" t="b">
        <v>1</v>
      </c>
      <c r="C53" s="14" t="str">
        <f>VLOOKUP(A53,Data_Labels!A:B,2,FALSE)</f>
        <v xml:space="preserve">Current operation expenditure - Instruction </v>
      </c>
    </row>
    <row r="54" spans="1:3" x14ac:dyDescent="0.25">
      <c r="A54" t="s">
        <v>21</v>
      </c>
      <c r="B54" t="b">
        <v>0</v>
      </c>
      <c r="C54" s="9" t="str">
        <f>VLOOKUP(A54,Data_Labels!A:B,2,FALSE)</f>
        <v>State payments on behalf - Instruction benefits</v>
      </c>
    </row>
    <row r="55" spans="1:3" x14ac:dyDescent="0.25">
      <c r="A55" t="s">
        <v>97</v>
      </c>
      <c r="B55" t="b">
        <v>0</v>
      </c>
      <c r="C55" s="9" t="str">
        <f>VLOOKUP(A55,Data_Labels!A:B,2,FALSE)</f>
        <v xml:space="preserve">Own retirement system transfer - Instruction </v>
      </c>
    </row>
    <row r="56" spans="1:3" x14ac:dyDescent="0.25">
      <c r="A56" s="15" t="s">
        <v>101</v>
      </c>
      <c r="B56" s="15" t="b">
        <v>1</v>
      </c>
      <c r="C56" s="14" t="str">
        <f>VLOOKUP(A56,Data_Labels!A:B,2,FALSE)</f>
        <v>TOTAL CURRENT SPENDING FOR SUPPORT SERVICES (sum of E17 + E07 + E08 + E09 + V40 + V45 + V90 + V85 + J17 + J07 + J08 + J09 + J40 + J45 +  J90 + J11 + J96)</v>
      </c>
    </row>
    <row r="57" spans="1:3" x14ac:dyDescent="0.25">
      <c r="A57" s="15" t="s">
        <v>22</v>
      </c>
      <c r="B57" s="15" t="b">
        <v>1</v>
      </c>
      <c r="C57" s="14" t="str">
        <f>VLOOKUP(A57,Data_Labels!A:B,2,FALSE)</f>
        <v xml:space="preserve">Current operation expenditure - Pupil support </v>
      </c>
    </row>
    <row r="58" spans="1:3" x14ac:dyDescent="0.25">
      <c r="A58" s="15" t="s">
        <v>23</v>
      </c>
      <c r="B58" s="15" t="b">
        <v>1</v>
      </c>
      <c r="C58" s="14" t="str">
        <f>VLOOKUP(A58,Data_Labels!A:B,2,FALSE)</f>
        <v xml:space="preserve">Current operation expenditure - Instructional staff support </v>
      </c>
    </row>
    <row r="59" spans="1:3" x14ac:dyDescent="0.25">
      <c r="A59" s="15" t="s">
        <v>102</v>
      </c>
      <c r="B59" s="15" t="b">
        <v>1</v>
      </c>
      <c r="C59" s="14" t="str">
        <f>VLOOKUP(A59,Data_Labels!A:B,2,FALSE)</f>
        <v xml:space="preserve">Current operation expenditure - General administration </v>
      </c>
    </row>
    <row r="60" spans="1:3" x14ac:dyDescent="0.25">
      <c r="A60" s="15" t="s">
        <v>103</v>
      </c>
      <c r="B60" s="15" t="b">
        <v>1</v>
      </c>
      <c r="C60" s="14" t="str">
        <f>VLOOKUP(A60,Data_Labels!A:B,2,FALSE)</f>
        <v xml:space="preserve">Current operation expenditure - School administration </v>
      </c>
    </row>
    <row r="61" spans="1:3" x14ac:dyDescent="0.25">
      <c r="A61" s="15" t="s">
        <v>104</v>
      </c>
      <c r="B61" s="15" t="b">
        <v>1</v>
      </c>
      <c r="C61" s="14" t="str">
        <f>VLOOKUP(A61,Data_Labels!A:B,2,FALSE)</f>
        <v xml:space="preserve">Current operation expenditure - Operation and maintenance of plant </v>
      </c>
    </row>
    <row r="62" spans="1:3" x14ac:dyDescent="0.25">
      <c r="A62" s="15" t="s">
        <v>105</v>
      </c>
      <c r="B62" s="15" t="b">
        <v>1</v>
      </c>
      <c r="C62" s="14" t="str">
        <f>VLOOKUP(A62,Data_Labels!A:B,2,FALSE)</f>
        <v xml:space="preserve">Current operation expenditure - Student transportation </v>
      </c>
    </row>
    <row r="63" spans="1:3" x14ac:dyDescent="0.25">
      <c r="A63" s="15" t="s">
        <v>106</v>
      </c>
      <c r="B63" s="15" t="b">
        <v>1</v>
      </c>
      <c r="C63" s="14" t="str">
        <f>VLOOKUP(A63,Data_Labels!A:B,2,FALSE)</f>
        <v xml:space="preserve">Current operation expenditure - Business/central/other support services </v>
      </c>
    </row>
    <row r="64" spans="1:3" x14ac:dyDescent="0.25">
      <c r="A64" t="s">
        <v>107</v>
      </c>
      <c r="B64" t="b">
        <v>0</v>
      </c>
      <c r="C64" s="9" t="str">
        <f>VLOOKUP(A64,Data_Labels!A:B,2,FALSE)</f>
        <v xml:space="preserve">Current operation expenditure - Nonspecified support services </v>
      </c>
    </row>
    <row r="65" spans="1:3" x14ac:dyDescent="0.25">
      <c r="A65" t="s">
        <v>108</v>
      </c>
      <c r="B65" t="b">
        <v>0</v>
      </c>
      <c r="C65" s="9" t="str">
        <f>VLOOKUP(A65,Data_Labels!A:B,2,FALSE)</f>
        <v xml:space="preserve">State payments on behalf - Pupil support benefits </v>
      </c>
    </row>
    <row r="66" spans="1:3" x14ac:dyDescent="0.25">
      <c r="A66" t="s">
        <v>109</v>
      </c>
      <c r="B66" t="b">
        <v>0</v>
      </c>
      <c r="C66" s="9" t="str">
        <f>VLOOKUP(A66,Data_Labels!A:B,2,FALSE)</f>
        <v xml:space="preserve">State payments on behalf - Instructional staff support benefits </v>
      </c>
    </row>
    <row r="67" spans="1:3" x14ac:dyDescent="0.25">
      <c r="A67" t="s">
        <v>110</v>
      </c>
      <c r="B67" t="b">
        <v>0</v>
      </c>
      <c r="C67" s="9" t="str">
        <f>VLOOKUP(A67,Data_Labels!A:B,2,FALSE)</f>
        <v xml:space="preserve">State payments on behalf - General administration benefits </v>
      </c>
    </row>
    <row r="68" spans="1:3" x14ac:dyDescent="0.25">
      <c r="A68" t="s">
        <v>111</v>
      </c>
      <c r="B68" t="b">
        <v>0</v>
      </c>
      <c r="C68" s="9" t="str">
        <f>VLOOKUP(A68,Data_Labels!A:B,2,FALSE)</f>
        <v xml:space="preserve">State payments on behalf - School administration benefits </v>
      </c>
    </row>
    <row r="69" spans="1:3" x14ac:dyDescent="0.25">
      <c r="A69" t="s">
        <v>112</v>
      </c>
      <c r="B69" t="b">
        <v>0</v>
      </c>
      <c r="C69" s="9" t="str">
        <f>VLOOKUP(A69,Data_Labels!A:B,2,FALSE)</f>
        <v xml:space="preserve">State payments on behalf - Operation and maintenance of plant benefits </v>
      </c>
    </row>
    <row r="70" spans="1:3" x14ac:dyDescent="0.25">
      <c r="A70" t="s">
        <v>113</v>
      </c>
      <c r="B70" t="b">
        <v>0</v>
      </c>
      <c r="C70" s="9" t="str">
        <f>VLOOKUP(A70,Data_Labels!A:B,2,FALSE)</f>
        <v xml:space="preserve">State payments on behalf - Student transportation benefits </v>
      </c>
    </row>
    <row r="71" spans="1:3" x14ac:dyDescent="0.25">
      <c r="A71" t="s">
        <v>114</v>
      </c>
      <c r="B71" t="b">
        <v>0</v>
      </c>
      <c r="C71" s="9" t="str">
        <f>VLOOKUP(A71,Data_Labels!A:B,2,FALSE)</f>
        <v xml:space="preserve">State payments on behalf - Business/central/other support services benefits </v>
      </c>
    </row>
    <row r="72" spans="1:3" x14ac:dyDescent="0.25">
      <c r="A72" s="15" t="s">
        <v>4</v>
      </c>
      <c r="B72" s="15" t="b">
        <v>1</v>
      </c>
      <c r="C72" s="14" t="str">
        <f>VLOOKUP(A72,Data_Labels!A:B,2,FALSE)</f>
        <v>TOTAL CURRENT SPENDING FOR OTHER ELEMENTARY-SECONDARY PROGRAMS (sum of E11 + V60 + V65 + J10 + J97)</v>
      </c>
    </row>
    <row r="73" spans="1:3" x14ac:dyDescent="0.25">
      <c r="A73" s="15" t="s">
        <v>24</v>
      </c>
      <c r="B73" s="15" t="b">
        <v>1</v>
      </c>
      <c r="C73" s="14" t="str">
        <f>VLOOKUP(A73,Data_Labels!A:B,2,FALSE)</f>
        <v xml:space="preserve">Current operation expenditure - Food services </v>
      </c>
    </row>
    <row r="74" spans="1:3" x14ac:dyDescent="0.25">
      <c r="A74" t="s">
        <v>25</v>
      </c>
      <c r="B74" t="b">
        <v>0</v>
      </c>
      <c r="C74" s="9" t="str">
        <f>VLOOKUP(A74,Data_Labels!A:B,2,FALSE)</f>
        <v xml:space="preserve">Current operation expenditure - Enterprise operations </v>
      </c>
    </row>
    <row r="75" spans="1:3" x14ac:dyDescent="0.25">
      <c r="A75" t="s">
        <v>117</v>
      </c>
      <c r="B75" t="b">
        <v>0</v>
      </c>
      <c r="C75" s="9" t="str">
        <f>VLOOKUP(A75,Data_Labels!A:B,2,FALSE)</f>
        <v xml:space="preserve">Current operation expenditure - Other elementary-secondary programs </v>
      </c>
    </row>
    <row r="76" spans="1:3" x14ac:dyDescent="0.25">
      <c r="A76" t="s">
        <v>118</v>
      </c>
      <c r="B76" t="b">
        <v>0</v>
      </c>
      <c r="C76" s="9" t="str">
        <f>VLOOKUP(A76,Data_Labels!A:B,2,FALSE)</f>
        <v xml:space="preserve">State payments on behalf - Other benefits </v>
      </c>
    </row>
    <row r="77" spans="1:3" x14ac:dyDescent="0.25">
      <c r="A77" t="s">
        <v>120</v>
      </c>
      <c r="B77" t="b">
        <v>0</v>
      </c>
      <c r="C77" s="9" t="str">
        <f>VLOOKUP(A77,Data_Labels!A:B,2,FALSE)</f>
        <v>TOTAL CURRENT SPENDING FOR NONELEMENTARY-SECONDARY PROGRAMS (sum of V70 + V75 + V80 + J98)</v>
      </c>
    </row>
    <row r="78" spans="1:3" x14ac:dyDescent="0.25">
      <c r="A78" t="s">
        <v>26</v>
      </c>
      <c r="B78" t="b">
        <v>0</v>
      </c>
      <c r="C78" s="9" t="str">
        <f>VLOOKUP(A78,Data_Labels!A:B,2,FALSE)</f>
        <v xml:space="preserve">Current operation expenditure - Community services </v>
      </c>
    </row>
    <row r="79" spans="1:3" x14ac:dyDescent="0.25">
      <c r="A79" t="s">
        <v>27</v>
      </c>
      <c r="B79" t="b">
        <v>0</v>
      </c>
      <c r="C79" s="9" t="str">
        <f>VLOOKUP(A79,Data_Labels!A:B,2,FALSE)</f>
        <v xml:space="preserve">Current operation expenditure - Adult education </v>
      </c>
    </row>
    <row r="80" spans="1:3" x14ac:dyDescent="0.25">
      <c r="A80" t="s">
        <v>121</v>
      </c>
      <c r="B80" t="b">
        <v>0</v>
      </c>
      <c r="C80" s="9" t="str">
        <f>VLOOKUP(A80,Data_Labels!A:B,2,FALSE)</f>
        <v xml:space="preserve">Current operation expenditure - Other nonelementary-secondary programs </v>
      </c>
    </row>
    <row r="81" spans="1:3" x14ac:dyDescent="0.25">
      <c r="A81" s="15" t="s">
        <v>123</v>
      </c>
      <c r="B81" s="15" t="b">
        <v>1</v>
      </c>
      <c r="C81" s="14" t="str">
        <f>VLOOKUP(A81,Data_Labels!A:B,2,FALSE)</f>
        <v>TOTAL CAPITAL OUTLAY EXPENDITURE (sum of F12 + G15 + K09 + K10 + K11 + J99)</v>
      </c>
    </row>
    <row r="82" spans="1:3" x14ac:dyDescent="0.25">
      <c r="A82" s="15" t="s">
        <v>28</v>
      </c>
      <c r="B82" s="15" t="b">
        <v>1</v>
      </c>
      <c r="C82" s="14" t="str">
        <f>VLOOKUP(A82,Data_Labels!A:B,2,FALSE)</f>
        <v xml:space="preserve">Construction </v>
      </c>
    </row>
    <row r="83" spans="1:3" x14ac:dyDescent="0.25">
      <c r="A83" t="s">
        <v>124</v>
      </c>
      <c r="B83" t="b">
        <v>0</v>
      </c>
      <c r="C83" s="9" t="str">
        <f>VLOOKUP(A83,Data_Labels!A:B,2,FALSE)</f>
        <v xml:space="preserve">Instructional equipment </v>
      </c>
    </row>
    <row r="84" spans="1:3" x14ac:dyDescent="0.25">
      <c r="A84" s="15" t="s">
        <v>125</v>
      </c>
      <c r="B84" s="15" t="b">
        <v>1</v>
      </c>
      <c r="C84" s="14" t="str">
        <f>VLOOKUP(A84,Data_Labels!A:B,2,FALSE)</f>
        <v xml:space="preserve">Other equipment </v>
      </c>
    </row>
    <row r="85" spans="1:3" x14ac:dyDescent="0.25">
      <c r="A85" t="s">
        <v>126</v>
      </c>
      <c r="B85" t="b">
        <v>0</v>
      </c>
      <c r="C85" s="9" t="str">
        <f>VLOOKUP(A85,Data_Labels!A:B,2,FALSE)</f>
        <v xml:space="preserve">Nonspecified equipment </v>
      </c>
    </row>
    <row r="86" spans="1:3" x14ac:dyDescent="0.25">
      <c r="A86" t="s">
        <v>29</v>
      </c>
      <c r="B86" t="b">
        <v>0</v>
      </c>
      <c r="C86" s="9" t="str">
        <f>VLOOKUP(A86,Data_Labels!A:B,2,FALSE)</f>
        <v xml:space="preserve">Purchase of land and existing structures </v>
      </c>
    </row>
    <row r="87" spans="1:3" x14ac:dyDescent="0.25">
      <c r="A87" s="15" t="s">
        <v>95</v>
      </c>
      <c r="B87" s="15" t="b">
        <v>1</v>
      </c>
      <c r="C87" s="14" t="str">
        <f>VLOOKUP(A87,Data_Labels!A:B,2,FALSE)</f>
        <v>TOTAL CURRENT SPENDING FOR ELEMENTARY-SECONDARY PROGRAMS (sum of E13 + J13 + J12 + J14)</v>
      </c>
    </row>
    <row r="88" spans="1:3" x14ac:dyDescent="0.25">
      <c r="A88" t="s">
        <v>128</v>
      </c>
      <c r="B88" t="b">
        <v>0</v>
      </c>
      <c r="C88" s="9" t="str">
        <f>VLOOKUP(A88,Data_Labels!A:B,2,FALSE)</f>
        <v>Payments to state governments</v>
      </c>
    </row>
    <row r="89" spans="1:3" x14ac:dyDescent="0.25">
      <c r="A89" t="s">
        <v>129</v>
      </c>
      <c r="B89" t="b">
        <v>0</v>
      </c>
      <c r="C89" s="9" t="str">
        <f>VLOOKUP(A89,Data_Labels!A:B,2,FALSE)</f>
        <v xml:space="preserve">Payments to local governments </v>
      </c>
    </row>
    <row r="90" spans="1:3" x14ac:dyDescent="0.25">
      <c r="A90" t="s">
        <v>130</v>
      </c>
      <c r="B90" t="b">
        <v>0</v>
      </c>
      <c r="C90" s="9" t="str">
        <f>VLOOKUP(A90,Data_Labels!A:B,2,FALSE)</f>
        <v xml:space="preserve">Payments to other school systems </v>
      </c>
    </row>
    <row r="91" spans="1:3" x14ac:dyDescent="0.25">
      <c r="A91" s="15" t="s">
        <v>131</v>
      </c>
      <c r="B91" s="15" t="b">
        <v>1</v>
      </c>
      <c r="C91" s="14" t="str">
        <f>VLOOKUP(A91,Data_Labels!A:B,2,FALSE)</f>
        <v xml:space="preserve">Interest on school system debt </v>
      </c>
    </row>
    <row r="92" spans="1:3" x14ac:dyDescent="0.25">
      <c r="A92" t="s">
        <v>99</v>
      </c>
      <c r="B92" t="b">
        <v>0</v>
      </c>
      <c r="C92" s="9" t="str">
        <f>VLOOKUP(A92,Data_Labels!A:B,2,FALSE)</f>
        <v xml:space="preserve">Exhibit - Payments to private schools </v>
      </c>
    </row>
    <row r="93" spans="1:3" x14ac:dyDescent="0.25">
      <c r="A93" t="s">
        <v>100</v>
      </c>
      <c r="B93" t="b">
        <v>0</v>
      </c>
      <c r="C93" s="9" t="str">
        <f>VLOOKUP(A93,Data_Labels!A:B,2,FALSE)</f>
        <v xml:space="preserve">Exhibit - Payments to charter schools </v>
      </c>
    </row>
    <row r="94" spans="1:3" x14ac:dyDescent="0.25">
      <c r="A94" s="15" t="s">
        <v>132</v>
      </c>
      <c r="B94" s="15" t="b">
        <v>1</v>
      </c>
      <c r="C94" s="14" t="str">
        <f>VLOOKUP(A94,Data_Labels!A:B,2,FALSE)</f>
        <v xml:space="preserve">Total salaries and wages </v>
      </c>
    </row>
    <row r="95" spans="1:3" x14ac:dyDescent="0.25">
      <c r="A95" s="15" t="s">
        <v>30</v>
      </c>
      <c r="B95" s="15" t="b">
        <v>1</v>
      </c>
      <c r="C95" s="14" t="str">
        <f>VLOOKUP(A95,Data_Labels!A:B,2,FALSE)</f>
        <v xml:space="preserve">Total salaries and wages - Instruction </v>
      </c>
    </row>
    <row r="96" spans="1:3" x14ac:dyDescent="0.25">
      <c r="A96" s="15" t="s">
        <v>133</v>
      </c>
      <c r="B96" s="15" t="b">
        <v>1</v>
      </c>
      <c r="C96" s="14" t="str">
        <f>VLOOKUP(A96,Data_Labels!A:B,2,FALSE)</f>
        <v xml:space="preserve">Total salaries and wages - Pupil support </v>
      </c>
    </row>
    <row r="97" spans="1:3" x14ac:dyDescent="0.25">
      <c r="A97" s="15" t="s">
        <v>134</v>
      </c>
      <c r="B97" s="15" t="b">
        <v>1</v>
      </c>
      <c r="C97" s="14" t="str">
        <f>VLOOKUP(A97,Data_Labels!A:B,2,FALSE)</f>
        <v xml:space="preserve">Total salaries and wages - Instructional staff support </v>
      </c>
    </row>
    <row r="98" spans="1:3" x14ac:dyDescent="0.25">
      <c r="A98" t="s">
        <v>135</v>
      </c>
      <c r="B98" t="b">
        <v>0</v>
      </c>
      <c r="C98" s="9" t="str">
        <f>VLOOKUP(A98,Data_Labels!A:B,2,FALSE)</f>
        <v xml:space="preserve">Total salaries and wages - General administration </v>
      </c>
    </row>
    <row r="99" spans="1:3" x14ac:dyDescent="0.25">
      <c r="A99" s="15" t="s">
        <v>136</v>
      </c>
      <c r="B99" s="15" t="b">
        <v>1</v>
      </c>
      <c r="C99" s="14" t="str">
        <f>VLOOKUP(A99,Data_Labels!A:B,2,FALSE)</f>
        <v xml:space="preserve">Total salaries and wages - School administration </v>
      </c>
    </row>
    <row r="100" spans="1:3" x14ac:dyDescent="0.25">
      <c r="A100" s="15" t="s">
        <v>137</v>
      </c>
      <c r="B100" s="15" t="b">
        <v>1</v>
      </c>
      <c r="C100" s="14" t="str">
        <f>VLOOKUP(A100,Data_Labels!A:B,2,FALSE)</f>
        <v xml:space="preserve">Total salaries and wages - Operation and maintenance of plant </v>
      </c>
    </row>
    <row r="101" spans="1:3" x14ac:dyDescent="0.25">
      <c r="A101" s="15" t="s">
        <v>138</v>
      </c>
      <c r="B101" s="15" t="b">
        <v>1</v>
      </c>
      <c r="C101" s="14" t="str">
        <f>VLOOKUP(A101,Data_Labels!A:B,2,FALSE)</f>
        <v xml:space="preserve">Total salaries and wages - Student transportation </v>
      </c>
    </row>
    <row r="102" spans="1:3" x14ac:dyDescent="0.25">
      <c r="A102" t="s">
        <v>139</v>
      </c>
      <c r="B102" t="b">
        <v>0</v>
      </c>
      <c r="C102" s="9" t="str">
        <f>VLOOKUP(A102,Data_Labels!A:B,2,FALSE)</f>
        <v xml:space="preserve">Total salaries and wages - Business/central/other support services </v>
      </c>
    </row>
    <row r="103" spans="1:3" x14ac:dyDescent="0.25">
      <c r="A103" s="15" t="s">
        <v>140</v>
      </c>
      <c r="B103" s="15" t="b">
        <v>1</v>
      </c>
      <c r="C103" s="14" t="str">
        <f>VLOOKUP(A103,Data_Labels!A:B,2,FALSE)</f>
        <v xml:space="preserve">Total salaries and wages - Food services </v>
      </c>
    </row>
    <row r="104" spans="1:3" x14ac:dyDescent="0.25">
      <c r="A104" s="15" t="s">
        <v>141</v>
      </c>
      <c r="B104" s="15" t="b">
        <v>1</v>
      </c>
      <c r="C104" s="14" t="str">
        <f>VLOOKUP(A104,Data_Labels!A:B,2,FALSE)</f>
        <v xml:space="preserve">Total employee benefit payments </v>
      </c>
    </row>
    <row r="105" spans="1:3" x14ac:dyDescent="0.25">
      <c r="A105" s="15" t="s">
        <v>31</v>
      </c>
      <c r="B105" s="15" t="b">
        <v>1</v>
      </c>
      <c r="C105" s="14" t="str">
        <f>VLOOKUP(A105,Data_Labels!A:B,2,FALSE)</f>
        <v xml:space="preserve">Total employee benefit payments - Instruction </v>
      </c>
    </row>
    <row r="106" spans="1:3" x14ac:dyDescent="0.25">
      <c r="A106" t="s">
        <v>142</v>
      </c>
      <c r="B106" t="b">
        <v>0</v>
      </c>
      <c r="C106" s="9" t="str">
        <f>VLOOKUP(A106,Data_Labels!A:B,2,FALSE)</f>
        <v xml:space="preserve">Total employee benefit payments - Pupil support </v>
      </c>
    </row>
    <row r="107" spans="1:3" x14ac:dyDescent="0.25">
      <c r="A107" t="s">
        <v>143</v>
      </c>
      <c r="B107" t="b">
        <v>0</v>
      </c>
      <c r="C107" s="9" t="str">
        <f>VLOOKUP(A107,Data_Labels!A:B,2,FALSE)</f>
        <v xml:space="preserve">Total employee benefit payments - Instructional staff </v>
      </c>
    </row>
    <row r="108" spans="1:3" x14ac:dyDescent="0.25">
      <c r="A108" t="s">
        <v>144</v>
      </c>
      <c r="B108" t="b">
        <v>0</v>
      </c>
      <c r="C108" s="9" t="str">
        <f>VLOOKUP(A108,Data_Labels!A:B,2,FALSE)</f>
        <v xml:space="preserve">Total employee benefit payments - General administration </v>
      </c>
    </row>
    <row r="109" spans="1:3" x14ac:dyDescent="0.25">
      <c r="A109" t="s">
        <v>145</v>
      </c>
      <c r="B109" t="b">
        <v>0</v>
      </c>
      <c r="C109" s="9" t="str">
        <f>VLOOKUP(A109,Data_Labels!A:B,2,FALSE)</f>
        <v xml:space="preserve">Total employee benefit payments - School administration </v>
      </c>
    </row>
    <row r="110" spans="1:3" x14ac:dyDescent="0.25">
      <c r="A110" t="s">
        <v>146</v>
      </c>
      <c r="B110" t="b">
        <v>0</v>
      </c>
      <c r="C110" s="9" t="str">
        <f>VLOOKUP(A110,Data_Labels!A:B,2,FALSE)</f>
        <v xml:space="preserve">Total employee benefit payments - Operation and maintenance of plant </v>
      </c>
    </row>
    <row r="111" spans="1:3" x14ac:dyDescent="0.25">
      <c r="A111" t="s">
        <v>147</v>
      </c>
      <c r="B111" t="b">
        <v>0</v>
      </c>
      <c r="C111" s="9" t="str">
        <f>VLOOKUP(A111,Data_Labels!A:B,2,FALSE)</f>
        <v xml:space="preserve">Total employee benefit payments - Student transportation </v>
      </c>
    </row>
    <row r="112" spans="1:3" x14ac:dyDescent="0.25">
      <c r="A112" t="s">
        <v>148</v>
      </c>
      <c r="B112" t="b">
        <v>0</v>
      </c>
      <c r="C112" s="9" t="str">
        <f>VLOOKUP(A112,Data_Labels!A:B,2,FALSE)</f>
        <v xml:space="preserve">Total employee benefit payments - Business/central/other support services </v>
      </c>
    </row>
    <row r="113" spans="1:3" x14ac:dyDescent="0.25">
      <c r="A113" t="s">
        <v>149</v>
      </c>
      <c r="B113" t="b">
        <v>0</v>
      </c>
      <c r="C113" s="9" t="str">
        <f>VLOOKUP(A113,Data_Labels!A:B,2,FALSE)</f>
        <v xml:space="preserve">Total employee benefit payments - Food services </v>
      </c>
    </row>
    <row r="114" spans="1:3" x14ac:dyDescent="0.25">
      <c r="A114" t="s">
        <v>150</v>
      </c>
      <c r="B114" t="b">
        <v>0</v>
      </c>
      <c r="C114" s="9" t="str">
        <f>VLOOKUP(A114,Data_Labels!A:B,2,FALSE)</f>
        <v xml:space="preserve">Total employee benefit payments - Enterprise operations </v>
      </c>
    </row>
    <row r="115" spans="1:3" x14ac:dyDescent="0.25">
      <c r="A115" s="15" t="s">
        <v>151</v>
      </c>
      <c r="B115" s="15" t="b">
        <v>1</v>
      </c>
      <c r="C115" s="14" t="str">
        <f>VLOOKUP(A115,Data_Labels!A:B,2,FALSE)</f>
        <v xml:space="preserve">Long-term debt outstanding at beginning of the fiscal year </v>
      </c>
    </row>
    <row r="116" spans="1:3" x14ac:dyDescent="0.25">
      <c r="A116" s="15" t="s">
        <v>32</v>
      </c>
      <c r="B116" s="15" t="b">
        <v>1</v>
      </c>
      <c r="C116" s="14" t="str">
        <f>VLOOKUP(A116,Data_Labels!A:B,2,FALSE)</f>
        <v xml:space="preserve">Long-term debt issued during the fiscal year </v>
      </c>
    </row>
    <row r="117" spans="1:3" x14ac:dyDescent="0.25">
      <c r="A117" s="15" t="s">
        <v>152</v>
      </c>
      <c r="B117" s="15" t="b">
        <v>1</v>
      </c>
      <c r="C117" s="14" t="str">
        <f>VLOOKUP(A117,Data_Labels!A:B,2,FALSE)</f>
        <v xml:space="preserve">Long-term debt retired during the fiscal year </v>
      </c>
    </row>
    <row r="118" spans="1:3" x14ac:dyDescent="0.25">
      <c r="A118" s="15" t="s">
        <v>5</v>
      </c>
      <c r="B118" s="15" t="b">
        <v>1</v>
      </c>
      <c r="C118" s="14" t="str">
        <f>VLOOKUP(A118,Data_Labels!A:B,2,FALSE)</f>
        <v xml:space="preserve">Long-term debt outstanding at end of fiscal year </v>
      </c>
    </row>
    <row r="119" spans="1:3" x14ac:dyDescent="0.25">
      <c r="A119" t="s">
        <v>153</v>
      </c>
      <c r="B119" t="b">
        <v>0</v>
      </c>
      <c r="C119" s="9" t="str">
        <f>VLOOKUP(A119,Data_Labels!A:B,2,FALSE)</f>
        <v xml:space="preserve">Short-term debt outstanding at beginning of the fiscal year </v>
      </c>
    </row>
    <row r="120" spans="1:3" x14ac:dyDescent="0.25">
      <c r="A120" t="s">
        <v>154</v>
      </c>
      <c r="B120" t="b">
        <v>0</v>
      </c>
      <c r="C120" s="9" t="str">
        <f>VLOOKUP(A120,Data_Labels!A:B,2,FALSE)</f>
        <v xml:space="preserve">Short-term debt outstanding at end of the fiscal year </v>
      </c>
    </row>
    <row r="121" spans="1:3" x14ac:dyDescent="0.25">
      <c r="A121" s="15" t="s">
        <v>155</v>
      </c>
      <c r="B121" s="15" t="b">
        <v>1</v>
      </c>
      <c r="C121" s="14" t="str">
        <f>VLOOKUP(A121,Data_Labels!A:B,2,FALSE)</f>
        <v xml:space="preserve">Cash and deposits, held at end of fiscal year - Debt service funds </v>
      </c>
    </row>
    <row r="122" spans="1:3" x14ac:dyDescent="0.25">
      <c r="A122" s="15" t="s">
        <v>33</v>
      </c>
      <c r="B122" s="15" t="b">
        <v>1</v>
      </c>
      <c r="C122" s="14" t="str">
        <f>VLOOKUP(A122,Data_Labels!A:B,2,FALSE)</f>
        <v xml:space="preserve">Cash and deposits, held at end of fiscal year - Bond funds </v>
      </c>
    </row>
    <row r="123" spans="1:3" x14ac:dyDescent="0.25">
      <c r="A123" s="15" t="s">
        <v>156</v>
      </c>
      <c r="B123" s="15" t="b">
        <v>1</v>
      </c>
      <c r="C123" s="14" t="str">
        <f>VLOOKUP(A123,Data_Labels!A:B,2,FALSE)</f>
        <v xml:space="preserve">Cash and deposits, held at end of fiscal year - Other funds </v>
      </c>
    </row>
    <row r="124" spans="1:3" x14ac:dyDescent="0.25">
      <c r="A124" t="s">
        <v>160</v>
      </c>
      <c r="B124" t="b">
        <v>0</v>
      </c>
      <c r="C124" s="9" t="e">
        <f>VLOOKUP(A124,Data_Labels!A:B,2,FALSE)</f>
        <v>#N/A</v>
      </c>
    </row>
    <row r="125" spans="1:3" x14ac:dyDescent="0.25">
      <c r="A125" t="s">
        <v>161</v>
      </c>
      <c r="B125" t="b">
        <v>0</v>
      </c>
      <c r="C125" s="9" t="e">
        <f>VLOOKUP(A125,Data_Labels!A:B,2,FALSE)</f>
        <v>#N/A</v>
      </c>
    </row>
    <row r="126" spans="1:3" x14ac:dyDescent="0.25">
      <c r="A126" t="s">
        <v>98</v>
      </c>
      <c r="B126" t="b">
        <v>0</v>
      </c>
      <c r="C126" s="9" t="str">
        <f>VLOOKUP(A126,Data_Labels!A:B,2,FALSE)</f>
        <v xml:space="preserve">State payments on behalf - Instruction nonbenefits </v>
      </c>
    </row>
    <row r="127" spans="1:3" x14ac:dyDescent="0.25">
      <c r="A127" t="s">
        <v>115</v>
      </c>
      <c r="B127" t="b">
        <v>0</v>
      </c>
      <c r="C127" s="9" t="str">
        <f>VLOOKUP(A127,Data_Labels!A:B,2,FALSE)</f>
        <v xml:space="preserve">Own retirement system transfer - Support services </v>
      </c>
    </row>
    <row r="128" spans="1:3" x14ac:dyDescent="0.25">
      <c r="A128" t="s">
        <v>116</v>
      </c>
      <c r="B128" t="b">
        <v>0</v>
      </c>
      <c r="C128" s="9" t="str">
        <f>VLOOKUP(A128,Data_Labels!A:B,2,FALSE)</f>
        <v xml:space="preserve">State payments on behalf - Support services, nonbenefits </v>
      </c>
    </row>
    <row r="129" spans="1:3" x14ac:dyDescent="0.25">
      <c r="A129" t="s">
        <v>119</v>
      </c>
      <c r="B129" t="b">
        <v>0</v>
      </c>
      <c r="C129" s="9" t="str">
        <f>VLOOKUP(A129,Data_Labels!A:B,2,FALSE)</f>
        <v xml:space="preserve">State payments on behalf - Noninstructional and nonbenefits </v>
      </c>
    </row>
    <row r="130" spans="1:3" x14ac:dyDescent="0.25">
      <c r="A130" t="s">
        <v>122</v>
      </c>
      <c r="B130" t="b">
        <v>0</v>
      </c>
      <c r="C130" s="9" t="str">
        <f>VLOOKUP(A130,Data_Labels!A:B,2,FALSE)</f>
        <v xml:space="preserve">State payments on behalf - Nonelementary-secondary programs </v>
      </c>
    </row>
    <row r="131" spans="1:3" x14ac:dyDescent="0.25">
      <c r="A131" t="s">
        <v>127</v>
      </c>
      <c r="B131" t="b">
        <v>0</v>
      </c>
      <c r="C131" s="9" t="str">
        <f>VLOOKUP(A131,Data_Labels!A:B,2,FALSE)</f>
        <v>State payments on behalf - Capital outlay</v>
      </c>
    </row>
    <row r="132" spans="1:3" x14ac:dyDescent="0.25">
      <c r="A132" s="15" t="s">
        <v>162</v>
      </c>
      <c r="B132" s="15" t="b">
        <v>1</v>
      </c>
      <c r="C132" s="14" t="e">
        <f>VLOOKUP(A132,Data_Labels!A:B,2,FALSE)</f>
        <v>#N/A</v>
      </c>
    </row>
  </sheetData>
  <autoFilter ref="A1:C132" xr:uid="{4A21FE09-5806-4C09-9E64-0E554936514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68BF-3F96-4938-AD6E-D5A1D0E1465F}">
  <dimension ref="A1:U40"/>
  <sheetViews>
    <sheetView topLeftCell="A3" zoomScaleNormal="100" workbookViewId="0">
      <selection activeCell="E19" sqref="E19"/>
    </sheetView>
  </sheetViews>
  <sheetFormatPr defaultRowHeight="15" x14ac:dyDescent="0.25"/>
  <cols>
    <col min="2" max="2" width="57.7109375" bestFit="1" customWidth="1"/>
    <col min="3" max="3" width="56" bestFit="1" customWidth="1"/>
    <col min="4" max="4" width="56.140625" bestFit="1" customWidth="1"/>
    <col min="5" max="5" width="36.7109375" bestFit="1" customWidth="1"/>
    <col min="6" max="6" width="56.140625" bestFit="1" customWidth="1"/>
    <col min="7" max="7" width="65.42578125" bestFit="1" customWidth="1"/>
    <col min="8" max="11" width="68.85546875" bestFit="1" customWidth="1"/>
    <col min="12" max="12" width="65.42578125" bestFit="1" customWidth="1"/>
    <col min="13" max="14" width="68.85546875" bestFit="1" customWidth="1"/>
    <col min="15" max="15" width="59.28515625" bestFit="1" customWidth="1"/>
    <col min="16" max="17" width="62.5703125" bestFit="1" customWidth="1"/>
    <col min="18" max="18" width="59.28515625" bestFit="1" customWidth="1"/>
    <col min="19" max="20" width="62.5703125" bestFit="1" customWidth="1"/>
    <col min="21" max="21" width="45" bestFit="1" customWidth="1"/>
  </cols>
  <sheetData>
    <row r="1" spans="1:21" x14ac:dyDescent="0.25">
      <c r="A1" s="20"/>
      <c r="B1" s="19"/>
    </row>
    <row r="2" spans="1:21" x14ac:dyDescent="0.25">
      <c r="B2" s="32" t="s">
        <v>56</v>
      </c>
      <c r="C2" t="s">
        <v>57</v>
      </c>
      <c r="D2" t="s">
        <v>17</v>
      </c>
      <c r="E2" t="s">
        <v>3</v>
      </c>
      <c r="F2" t="s">
        <v>82</v>
      </c>
      <c r="G2" t="s">
        <v>83</v>
      </c>
      <c r="H2" t="s">
        <v>20</v>
      </c>
      <c r="I2" t="s">
        <v>103</v>
      </c>
      <c r="J2" t="s">
        <v>104</v>
      </c>
      <c r="K2" t="s">
        <v>106</v>
      </c>
      <c r="L2" t="s">
        <v>24</v>
      </c>
      <c r="M2" t="s">
        <v>124</v>
      </c>
      <c r="N2" t="s">
        <v>125</v>
      </c>
      <c r="O2" t="s">
        <v>30</v>
      </c>
      <c r="P2" t="s">
        <v>137</v>
      </c>
      <c r="Q2" t="s">
        <v>139</v>
      </c>
      <c r="R2" t="s">
        <v>31</v>
      </c>
    </row>
    <row r="3" spans="1:21" x14ac:dyDescent="0.25">
      <c r="B3" s="32" t="s">
        <v>59</v>
      </c>
      <c r="C3" t="s">
        <v>70</v>
      </c>
      <c r="D3" t="s">
        <v>3</v>
      </c>
      <c r="E3" t="s">
        <v>83</v>
      </c>
      <c r="F3" t="s">
        <v>90</v>
      </c>
      <c r="G3" t="s">
        <v>20</v>
      </c>
      <c r="H3" t="s">
        <v>103</v>
      </c>
      <c r="I3" t="s">
        <v>104</v>
      </c>
      <c r="J3" t="s">
        <v>106</v>
      </c>
      <c r="K3" t="s">
        <v>24</v>
      </c>
      <c r="L3" t="s">
        <v>28</v>
      </c>
      <c r="M3" t="s">
        <v>125</v>
      </c>
      <c r="N3" t="s">
        <v>30</v>
      </c>
      <c r="O3" t="s">
        <v>137</v>
      </c>
      <c r="P3" t="s">
        <v>139</v>
      </c>
      <c r="Q3" t="s">
        <v>31</v>
      </c>
    </row>
    <row r="4" spans="1:21" x14ac:dyDescent="0.25">
      <c r="B4" s="32" t="s">
        <v>55</v>
      </c>
      <c r="C4" t="s">
        <v>70</v>
      </c>
      <c r="D4" t="s">
        <v>72</v>
      </c>
      <c r="E4" t="s">
        <v>3</v>
      </c>
      <c r="F4" t="s">
        <v>90</v>
      </c>
      <c r="G4" t="s">
        <v>20</v>
      </c>
      <c r="H4" t="s">
        <v>103</v>
      </c>
      <c r="I4" t="s">
        <v>24</v>
      </c>
      <c r="J4" t="s">
        <v>28</v>
      </c>
      <c r="K4" t="s">
        <v>124</v>
      </c>
      <c r="L4" t="s">
        <v>125</v>
      </c>
      <c r="M4" t="s">
        <v>131</v>
      </c>
      <c r="N4" t="s">
        <v>31</v>
      </c>
    </row>
    <row r="5" spans="1:21" x14ac:dyDescent="0.25">
      <c r="B5" s="32" t="s">
        <v>55</v>
      </c>
      <c r="C5" t="s">
        <v>56</v>
      </c>
      <c r="D5" t="s">
        <v>59</v>
      </c>
      <c r="E5" t="s">
        <v>17</v>
      </c>
      <c r="F5" t="s">
        <v>70</v>
      </c>
      <c r="G5" t="s">
        <v>90</v>
      </c>
      <c r="H5" t="s">
        <v>20</v>
      </c>
      <c r="I5" t="s">
        <v>103</v>
      </c>
      <c r="J5" t="s">
        <v>106</v>
      </c>
      <c r="K5" t="s">
        <v>24</v>
      </c>
      <c r="L5" t="s">
        <v>125</v>
      </c>
      <c r="M5" t="s">
        <v>130</v>
      </c>
      <c r="N5" t="s">
        <v>30</v>
      </c>
      <c r="O5" t="s">
        <v>135</v>
      </c>
      <c r="P5" t="s">
        <v>139</v>
      </c>
      <c r="Q5" t="s">
        <v>31</v>
      </c>
    </row>
    <row r="6" spans="1:21" x14ac:dyDescent="0.25">
      <c r="B6" s="32" t="s">
        <v>56</v>
      </c>
      <c r="C6" t="s">
        <v>59</v>
      </c>
      <c r="D6" t="s">
        <v>70</v>
      </c>
      <c r="E6" t="s">
        <v>72</v>
      </c>
      <c r="F6" t="s">
        <v>76</v>
      </c>
      <c r="G6" t="s">
        <v>82</v>
      </c>
      <c r="H6" t="s">
        <v>83</v>
      </c>
      <c r="I6" t="s">
        <v>90</v>
      </c>
      <c r="J6" t="s">
        <v>93</v>
      </c>
      <c r="K6" t="s">
        <v>20</v>
      </c>
      <c r="L6" t="s">
        <v>103</v>
      </c>
      <c r="M6" t="s">
        <v>104</v>
      </c>
      <c r="N6" t="s">
        <v>106</v>
      </c>
      <c r="O6" t="s">
        <v>24</v>
      </c>
      <c r="P6" t="s">
        <v>28</v>
      </c>
      <c r="Q6" t="s">
        <v>124</v>
      </c>
      <c r="R6" t="s">
        <v>131</v>
      </c>
      <c r="S6" t="s">
        <v>137</v>
      </c>
      <c r="T6" t="s">
        <v>139</v>
      </c>
      <c r="U6" t="s">
        <v>31</v>
      </c>
    </row>
    <row r="7" spans="1:21" x14ac:dyDescent="0.25">
      <c r="B7" s="32" t="s">
        <v>55</v>
      </c>
      <c r="C7" t="s">
        <v>57</v>
      </c>
      <c r="D7" t="s">
        <v>17</v>
      </c>
      <c r="E7" t="s">
        <v>70</v>
      </c>
      <c r="F7" t="s">
        <v>82</v>
      </c>
      <c r="G7" t="s">
        <v>93</v>
      </c>
      <c r="H7" t="s">
        <v>20</v>
      </c>
      <c r="I7" t="s">
        <v>103</v>
      </c>
      <c r="J7" t="s">
        <v>104</v>
      </c>
      <c r="K7" t="s">
        <v>106</v>
      </c>
      <c r="L7" t="s">
        <v>25</v>
      </c>
      <c r="M7" t="s">
        <v>28</v>
      </c>
      <c r="N7" t="s">
        <v>124</v>
      </c>
      <c r="O7" t="s">
        <v>125</v>
      </c>
      <c r="P7" t="s">
        <v>30</v>
      </c>
      <c r="Q7" t="s">
        <v>135</v>
      </c>
      <c r="R7" t="s">
        <v>137</v>
      </c>
      <c r="S7" t="s">
        <v>139</v>
      </c>
      <c r="T7" t="s">
        <v>31</v>
      </c>
    </row>
    <row r="8" spans="1:21" x14ac:dyDescent="0.25">
      <c r="B8" s="32" t="s">
        <v>55</v>
      </c>
      <c r="C8" t="s">
        <v>59</v>
      </c>
      <c r="D8" t="s">
        <v>17</v>
      </c>
      <c r="E8" t="s">
        <v>3</v>
      </c>
      <c r="F8" t="s">
        <v>80</v>
      </c>
      <c r="G8" t="s">
        <v>83</v>
      </c>
      <c r="H8" t="s">
        <v>20</v>
      </c>
      <c r="I8" t="s">
        <v>103</v>
      </c>
      <c r="J8" t="s">
        <v>104</v>
      </c>
      <c r="K8" t="s">
        <v>24</v>
      </c>
      <c r="L8" t="s">
        <v>124</v>
      </c>
      <c r="M8" t="s">
        <v>125</v>
      </c>
      <c r="N8" t="s">
        <v>131</v>
      </c>
      <c r="O8" t="s">
        <v>135</v>
      </c>
      <c r="P8" t="s">
        <v>137</v>
      </c>
      <c r="Q8" t="s">
        <v>31</v>
      </c>
    </row>
    <row r="9" spans="1:21" x14ac:dyDescent="0.25">
      <c r="B9" s="32" t="s">
        <v>55</v>
      </c>
      <c r="C9" t="s">
        <v>59</v>
      </c>
      <c r="D9" t="s">
        <v>68</v>
      </c>
      <c r="E9" t="s">
        <v>72</v>
      </c>
      <c r="F9" t="s">
        <v>3</v>
      </c>
      <c r="G9" t="s">
        <v>76</v>
      </c>
      <c r="H9" t="s">
        <v>82</v>
      </c>
      <c r="I9" t="s">
        <v>93</v>
      </c>
      <c r="J9" t="s">
        <v>103</v>
      </c>
      <c r="K9" t="s">
        <v>104</v>
      </c>
      <c r="L9" t="s">
        <v>24</v>
      </c>
      <c r="M9" t="s">
        <v>28</v>
      </c>
      <c r="N9" t="s">
        <v>124</v>
      </c>
      <c r="O9" t="s">
        <v>125</v>
      </c>
      <c r="P9" t="s">
        <v>30</v>
      </c>
      <c r="Q9" t="s">
        <v>135</v>
      </c>
      <c r="R9" t="s">
        <v>137</v>
      </c>
    </row>
    <row r="10" spans="1:21" x14ac:dyDescent="0.25">
      <c r="B10" s="32" t="s">
        <v>55</v>
      </c>
      <c r="C10" t="s">
        <v>70</v>
      </c>
      <c r="D10" t="s">
        <v>3</v>
      </c>
      <c r="E10" t="s">
        <v>93</v>
      </c>
      <c r="F10" t="s">
        <v>20</v>
      </c>
      <c r="G10" t="s">
        <v>104</v>
      </c>
      <c r="H10" t="s">
        <v>106</v>
      </c>
      <c r="I10" t="s">
        <v>24</v>
      </c>
      <c r="J10" t="s">
        <v>28</v>
      </c>
      <c r="K10" t="s">
        <v>125</v>
      </c>
      <c r="L10" t="s">
        <v>130</v>
      </c>
      <c r="M10" t="s">
        <v>137</v>
      </c>
      <c r="N10" t="s">
        <v>139</v>
      </c>
      <c r="O10" t="s">
        <v>31</v>
      </c>
    </row>
    <row r="11" spans="1:21" x14ac:dyDescent="0.25">
      <c r="B11" s="32" t="s">
        <v>55</v>
      </c>
      <c r="C11" t="s">
        <v>70</v>
      </c>
      <c r="D11" t="s">
        <v>72</v>
      </c>
      <c r="E11" t="s">
        <v>3</v>
      </c>
      <c r="F11" t="s">
        <v>20</v>
      </c>
      <c r="G11" t="s">
        <v>103</v>
      </c>
      <c r="H11" t="s">
        <v>104</v>
      </c>
      <c r="I11" t="s">
        <v>106</v>
      </c>
      <c r="J11" t="s">
        <v>24</v>
      </c>
      <c r="K11" t="s">
        <v>28</v>
      </c>
      <c r="L11" t="s">
        <v>124</v>
      </c>
      <c r="M11" t="s">
        <v>125</v>
      </c>
      <c r="N11" t="s">
        <v>30</v>
      </c>
      <c r="O11" t="s">
        <v>135</v>
      </c>
      <c r="P11" t="s">
        <v>139</v>
      </c>
    </row>
    <row r="12" spans="1:21" x14ac:dyDescent="0.25">
      <c r="B12" s="32" t="s">
        <v>55</v>
      </c>
      <c r="C12" t="s">
        <v>57</v>
      </c>
      <c r="D12" t="s">
        <v>59</v>
      </c>
      <c r="E12" t="s">
        <v>3</v>
      </c>
      <c r="F12" t="s">
        <v>80</v>
      </c>
      <c r="G12" t="s">
        <v>82</v>
      </c>
      <c r="H12" t="s">
        <v>90</v>
      </c>
      <c r="I12" t="s">
        <v>93</v>
      </c>
      <c r="J12" t="s">
        <v>20</v>
      </c>
      <c r="K12" t="s">
        <v>103</v>
      </c>
      <c r="L12" t="s">
        <v>104</v>
      </c>
      <c r="M12" t="s">
        <v>106</v>
      </c>
      <c r="N12" t="s">
        <v>24</v>
      </c>
      <c r="O12" t="s">
        <v>28</v>
      </c>
      <c r="P12" t="s">
        <v>125</v>
      </c>
      <c r="Q12" t="s">
        <v>30</v>
      </c>
      <c r="R12" t="s">
        <v>135</v>
      </c>
      <c r="S12" t="s">
        <v>137</v>
      </c>
      <c r="T12" t="s">
        <v>139</v>
      </c>
    </row>
    <row r="13" spans="1:21" x14ac:dyDescent="0.25">
      <c r="B13" s="32" t="s">
        <v>70</v>
      </c>
      <c r="C13" t="s">
        <v>72</v>
      </c>
      <c r="D13" t="s">
        <v>82</v>
      </c>
      <c r="E13" t="s">
        <v>83</v>
      </c>
      <c r="F13" t="s">
        <v>90</v>
      </c>
      <c r="G13" t="s">
        <v>93</v>
      </c>
      <c r="H13" t="s">
        <v>20</v>
      </c>
      <c r="I13" t="s">
        <v>103</v>
      </c>
      <c r="J13" t="s">
        <v>104</v>
      </c>
      <c r="K13" t="s">
        <v>106</v>
      </c>
      <c r="L13" t="s">
        <v>124</v>
      </c>
      <c r="M13" t="s">
        <v>125</v>
      </c>
      <c r="N13" t="s">
        <v>131</v>
      </c>
      <c r="O13" t="s">
        <v>30</v>
      </c>
      <c r="P13" t="s">
        <v>137</v>
      </c>
      <c r="Q13" t="s">
        <v>139</v>
      </c>
    </row>
    <row r="14" spans="1:21" x14ac:dyDescent="0.25">
      <c r="B14" s="19"/>
    </row>
    <row r="15" spans="1:21" x14ac:dyDescent="0.25">
      <c r="B15" s="19"/>
    </row>
    <row r="16" spans="1:21" x14ac:dyDescent="0.25">
      <c r="B16" s="19"/>
    </row>
    <row r="17" spans="2:21" x14ac:dyDescent="0.25">
      <c r="B17" s="19"/>
    </row>
    <row r="18" spans="2:21" x14ac:dyDescent="0.25">
      <c r="B18" s="19"/>
    </row>
    <row r="19" spans="2:21" x14ac:dyDescent="0.25">
      <c r="B19" s="19"/>
    </row>
    <row r="20" spans="2:21" x14ac:dyDescent="0.25">
      <c r="B20" s="19"/>
    </row>
    <row r="21" spans="2:21" x14ac:dyDescent="0.25">
      <c r="B21" s="19"/>
    </row>
    <row r="22" spans="2:21" x14ac:dyDescent="0.25">
      <c r="B22" s="19"/>
    </row>
    <row r="23" spans="2:21" x14ac:dyDescent="0.25">
      <c r="B23" s="19" t="str">
        <f>IFERROR(VLOOKUP(B2,Data_Labels!$A:$B,2,FALSE),"")</f>
        <v xml:space="preserve">Federal revenue - Nonspecified </v>
      </c>
      <c r="C23" s="19" t="str">
        <f>IFERROR(VLOOKUP(C2,Data_Labels!$A:$B,2,FALSE),"")</f>
        <v xml:space="preserve">Direct federal revenue - Impact aid (P.L. 81-815 and 81-874) </v>
      </c>
      <c r="D23" s="19" t="str">
        <f>IFERROR(VLOOKUP(D2,Data_Labels!$A:$B,2,FALSE),"")</f>
        <v>General formula assistance</v>
      </c>
      <c r="E23" s="19" t="str">
        <f>IFERROR(VLOOKUP(E2,Data_Labels!$A:$B,2,FALSE),"")</f>
        <v xml:space="preserve">Property taxes </v>
      </c>
      <c r="F23" s="19" t="str">
        <f>IFERROR(VLOOKUP(F2,Data_Labels!$A:$B,2,FALSE),"")</f>
        <v>Tuition fees from pupils, parents, and other private sources</v>
      </c>
      <c r="G23" s="19" t="str">
        <f>IFERROR(VLOOKUP(G2,Data_Labels!$A:$B,2,FALSE),"")</f>
        <v xml:space="preserve">School lunch revenues </v>
      </c>
      <c r="H23" s="19" t="str">
        <f>IFERROR(VLOOKUP(H2,Data_Labels!$A:$B,2,FALSE),"")</f>
        <v xml:space="preserve">Current operation expenditure - Instruction </v>
      </c>
      <c r="I23" s="19" t="str">
        <f>IFERROR(VLOOKUP(I2,Data_Labels!$A:$B,2,FALSE),"")</f>
        <v xml:space="preserve">Current operation expenditure - School administration </v>
      </c>
      <c r="J23" s="19" t="str">
        <f>IFERROR(VLOOKUP(J2,Data_Labels!$A:$B,2,FALSE),"")</f>
        <v xml:space="preserve">Current operation expenditure - Operation and maintenance of plant </v>
      </c>
      <c r="K23" s="19" t="str">
        <f>IFERROR(VLOOKUP(K2,Data_Labels!$A:$B,2,FALSE),"")</f>
        <v xml:space="preserve">Current operation expenditure - Business/central/other support services </v>
      </c>
      <c r="L23" s="19" t="str">
        <f>IFERROR(VLOOKUP(L2,Data_Labels!$A:$B,2,FALSE),"")</f>
        <v xml:space="preserve">Current operation expenditure - Food services </v>
      </c>
      <c r="M23" s="19" t="str">
        <f>IFERROR(VLOOKUP(M2,Data_Labels!$A:$B,2,FALSE),"")</f>
        <v xml:space="preserve">Instructional equipment </v>
      </c>
      <c r="N23" s="19" t="str">
        <f>IFERROR(VLOOKUP(N2,Data_Labels!$A:$B,2,FALSE),"")</f>
        <v xml:space="preserve">Other equipment </v>
      </c>
      <c r="O23" s="19" t="str">
        <f>IFERROR(VLOOKUP(O2,Data_Labels!$A:$B,2,FALSE),"")</f>
        <v xml:space="preserve">Total salaries and wages - Instruction </v>
      </c>
      <c r="P23" s="19" t="str">
        <f>IFERROR(VLOOKUP(P2,Data_Labels!$A:$B,2,FALSE),"")</f>
        <v xml:space="preserve">Total salaries and wages - Operation and maintenance of plant </v>
      </c>
      <c r="Q23" s="19" t="str">
        <f>IFERROR(VLOOKUP(Q2,Data_Labels!$A:$B,2,FALSE),"")</f>
        <v xml:space="preserve">Total salaries and wages - Business/central/other support services </v>
      </c>
      <c r="R23" s="19" t="str">
        <f>IFERROR(VLOOKUP(R2,Data_Labels!$A:$B,2,FALSE),"")</f>
        <v xml:space="preserve">Total employee benefit payments - Instruction </v>
      </c>
      <c r="S23" s="19" t="str">
        <f>IFERROR(VLOOKUP(S2,Data_Labels!$A:$B,2,FALSE),"")</f>
        <v/>
      </c>
      <c r="T23" s="19" t="str">
        <f>IFERROR(VLOOKUP(T2,Data_Labels!$A:$B,2,FALSE),"")</f>
        <v/>
      </c>
      <c r="U23" s="19" t="str">
        <f>IFERROR(VLOOKUP(U2,Data_Labels!$A:$B,2,FALSE),"")</f>
        <v/>
      </c>
    </row>
    <row r="24" spans="2:21" x14ac:dyDescent="0.25">
      <c r="B24" s="19" t="str">
        <f>IFERROR(VLOOKUP(B3,Data_Labels!$A:$B,2,FALSE),"")</f>
        <v xml:space="preserve">Direct federal revenue - All other </v>
      </c>
      <c r="C24" s="19" t="str">
        <f>IFERROR(VLOOKUP(C3,Data_Labels!$A:$B,2,FALSE),"")</f>
        <v xml:space="preserve">All other revenues from state sources </v>
      </c>
      <c r="D24" s="19" t="str">
        <f>IFERROR(VLOOKUP(D3,Data_Labels!$A:$B,2,FALSE),"")</f>
        <v xml:space="preserve">Property taxes </v>
      </c>
      <c r="E24" s="19" t="str">
        <f>IFERROR(VLOOKUP(E3,Data_Labels!$A:$B,2,FALSE),"")</f>
        <v xml:space="preserve">School lunch revenues </v>
      </c>
      <c r="F24" s="19" t="str">
        <f>IFERROR(VLOOKUP(F3,Data_Labels!$A:$B,2,FALSE),"")</f>
        <v xml:space="preserve">Interest earnings </v>
      </c>
      <c r="G24" s="19" t="str">
        <f>IFERROR(VLOOKUP(G3,Data_Labels!$A:$B,2,FALSE),"")</f>
        <v xml:space="preserve">Current operation expenditure - Instruction </v>
      </c>
      <c r="H24" s="19" t="str">
        <f>IFERROR(VLOOKUP(H3,Data_Labels!$A:$B,2,FALSE),"")</f>
        <v xml:space="preserve">Current operation expenditure - School administration </v>
      </c>
      <c r="I24" s="19" t="str">
        <f>IFERROR(VLOOKUP(I3,Data_Labels!$A:$B,2,FALSE),"")</f>
        <v xml:space="preserve">Current operation expenditure - Operation and maintenance of plant </v>
      </c>
      <c r="J24" s="19" t="str">
        <f>IFERROR(VLOOKUP(J3,Data_Labels!$A:$B,2,FALSE),"")</f>
        <v xml:space="preserve">Current operation expenditure - Business/central/other support services </v>
      </c>
      <c r="K24" s="19" t="str">
        <f>IFERROR(VLOOKUP(K3,Data_Labels!$A:$B,2,FALSE),"")</f>
        <v xml:space="preserve">Current operation expenditure - Food services </v>
      </c>
      <c r="L24" s="19" t="str">
        <f>IFERROR(VLOOKUP(L3,Data_Labels!$A:$B,2,FALSE),"")</f>
        <v xml:space="preserve">Construction </v>
      </c>
      <c r="M24" s="19" t="str">
        <f>IFERROR(VLOOKUP(M3,Data_Labels!$A:$B,2,FALSE),"")</f>
        <v xml:space="preserve">Other equipment </v>
      </c>
      <c r="N24" s="19" t="str">
        <f>IFERROR(VLOOKUP(N3,Data_Labels!$A:$B,2,FALSE),"")</f>
        <v xml:space="preserve">Total salaries and wages - Instruction </v>
      </c>
      <c r="O24" s="19" t="str">
        <f>IFERROR(VLOOKUP(O3,Data_Labels!$A:$B,2,FALSE),"")</f>
        <v xml:space="preserve">Total salaries and wages - Operation and maintenance of plant </v>
      </c>
      <c r="P24" s="19" t="str">
        <f>IFERROR(VLOOKUP(P3,Data_Labels!$A:$B,2,FALSE),"")</f>
        <v xml:space="preserve">Total salaries and wages - Business/central/other support services </v>
      </c>
      <c r="Q24" s="19" t="str">
        <f>IFERROR(VLOOKUP(Q3,Data_Labels!$A:$B,2,FALSE),"")</f>
        <v xml:space="preserve">Total employee benefit payments - Instruction </v>
      </c>
      <c r="R24" s="19" t="str">
        <f>IFERROR(VLOOKUP(R3,Data_Labels!$A:$B,2,FALSE),"")</f>
        <v/>
      </c>
      <c r="S24" s="19" t="str">
        <f>IFERROR(VLOOKUP(S3,Data_Labels!$A:$B,2,FALSE),"")</f>
        <v/>
      </c>
      <c r="T24" s="19" t="str">
        <f>IFERROR(VLOOKUP(T3,Data_Labels!$A:$B,2,FALSE),"")</f>
        <v/>
      </c>
      <c r="U24" s="19" t="str">
        <f>IFERROR(VLOOKUP(U3,Data_Labels!$A:$B,2,FALSE),"")</f>
        <v/>
      </c>
    </row>
    <row r="25" spans="2:21" x14ac:dyDescent="0.25">
      <c r="B25" s="19" t="str">
        <f>IFERROR(VLOOKUP(B4,Data_Labels!$A:$B,2,FALSE),"")</f>
        <v xml:space="preserve">Federal revenue through the state - Child nutrition programs </v>
      </c>
      <c r="C25" s="19" t="str">
        <f>IFERROR(VLOOKUP(C4,Data_Labels!$A:$B,2,FALSE),"")</f>
        <v xml:space="preserve">All other revenues from state sources </v>
      </c>
      <c r="D25" s="19" t="str">
        <f>IFERROR(VLOOKUP(D4,Data_Labels!$A:$B,2,FALSE),"")</f>
        <v xml:space="preserve">State revenue - Nonspecified </v>
      </c>
      <c r="E25" s="19" t="str">
        <f>IFERROR(VLOOKUP(E4,Data_Labels!$A:$B,2,FALSE),"")</f>
        <v xml:space="preserve">Property taxes </v>
      </c>
      <c r="F25" s="19" t="str">
        <f>IFERROR(VLOOKUP(F4,Data_Labels!$A:$B,2,FALSE),"")</f>
        <v xml:space="preserve">Interest earnings </v>
      </c>
      <c r="G25" s="19" t="str">
        <f>IFERROR(VLOOKUP(G4,Data_Labels!$A:$B,2,FALSE),"")</f>
        <v xml:space="preserve">Current operation expenditure - Instruction </v>
      </c>
      <c r="H25" s="19" t="str">
        <f>IFERROR(VLOOKUP(H4,Data_Labels!$A:$B,2,FALSE),"")</f>
        <v xml:space="preserve">Current operation expenditure - School administration </v>
      </c>
      <c r="I25" s="19" t="str">
        <f>IFERROR(VLOOKUP(I4,Data_Labels!$A:$B,2,FALSE),"")</f>
        <v xml:space="preserve">Current operation expenditure - Food services </v>
      </c>
      <c r="J25" s="19" t="str">
        <f>IFERROR(VLOOKUP(J4,Data_Labels!$A:$B,2,FALSE),"")</f>
        <v xml:space="preserve">Construction </v>
      </c>
      <c r="K25" s="19" t="str">
        <f>IFERROR(VLOOKUP(K4,Data_Labels!$A:$B,2,FALSE),"")</f>
        <v xml:space="preserve">Instructional equipment </v>
      </c>
      <c r="L25" s="19" t="str">
        <f>IFERROR(VLOOKUP(L4,Data_Labels!$A:$B,2,FALSE),"")</f>
        <v xml:space="preserve">Other equipment </v>
      </c>
      <c r="M25" s="19" t="str">
        <f>IFERROR(VLOOKUP(M4,Data_Labels!$A:$B,2,FALSE),"")</f>
        <v xml:space="preserve">Interest on school system debt </v>
      </c>
      <c r="N25" s="19" t="str">
        <f>IFERROR(VLOOKUP(N4,Data_Labels!$A:$B,2,FALSE),"")</f>
        <v xml:space="preserve">Total employee benefit payments - Instruction </v>
      </c>
      <c r="O25" s="19" t="str">
        <f>IFERROR(VLOOKUP(O4,Data_Labels!$A:$B,2,FALSE),"")</f>
        <v/>
      </c>
      <c r="P25" s="19" t="str">
        <f>IFERROR(VLOOKUP(P4,Data_Labels!$A:$B,2,FALSE),"")</f>
        <v/>
      </c>
      <c r="Q25" s="19" t="str">
        <f>IFERROR(VLOOKUP(Q4,Data_Labels!$A:$B,2,FALSE),"")</f>
        <v/>
      </c>
      <c r="R25" s="19" t="str">
        <f>IFERROR(VLOOKUP(R4,Data_Labels!$A:$B,2,FALSE),"")</f>
        <v/>
      </c>
      <c r="S25" s="19" t="str">
        <f>IFERROR(VLOOKUP(S4,Data_Labels!$A:$B,2,FALSE),"")</f>
        <v/>
      </c>
      <c r="T25" s="19" t="str">
        <f>IFERROR(VLOOKUP(T4,Data_Labels!$A:$B,2,FALSE),"")</f>
        <v/>
      </c>
      <c r="U25" s="19" t="str">
        <f>IFERROR(VLOOKUP(U4,Data_Labels!$A:$B,2,FALSE),"")</f>
        <v/>
      </c>
    </row>
    <row r="26" spans="2:21" x14ac:dyDescent="0.25">
      <c r="B26" s="19" t="str">
        <f>IFERROR(VLOOKUP(B5,Data_Labels!$A:$B,2,FALSE),"")</f>
        <v xml:space="preserve">Federal revenue through the state - Child nutrition programs </v>
      </c>
      <c r="C26" s="19" t="str">
        <f>IFERROR(VLOOKUP(C5,Data_Labels!$A:$B,2,FALSE),"")</f>
        <v xml:space="preserve">Federal revenue - Nonspecified </v>
      </c>
      <c r="D26" s="19" t="str">
        <f>IFERROR(VLOOKUP(D5,Data_Labels!$A:$B,2,FALSE),"")</f>
        <v xml:space="preserve">Direct federal revenue - All other </v>
      </c>
      <c r="E26" s="19" t="str">
        <f>IFERROR(VLOOKUP(E5,Data_Labels!$A:$B,2,FALSE),"")</f>
        <v>General formula assistance</v>
      </c>
      <c r="F26" s="19" t="str">
        <f>IFERROR(VLOOKUP(F5,Data_Labels!$A:$B,2,FALSE),"")</f>
        <v xml:space="preserve">All other revenues from state sources </v>
      </c>
      <c r="G26" s="19" t="str">
        <f>IFERROR(VLOOKUP(G5,Data_Labels!$A:$B,2,FALSE),"")</f>
        <v xml:space="preserve">Interest earnings </v>
      </c>
      <c r="H26" s="19" t="str">
        <f>IFERROR(VLOOKUP(H5,Data_Labels!$A:$B,2,FALSE),"")</f>
        <v xml:space="preserve">Current operation expenditure - Instruction </v>
      </c>
      <c r="I26" s="19" t="str">
        <f>IFERROR(VLOOKUP(I5,Data_Labels!$A:$B,2,FALSE),"")</f>
        <v xml:space="preserve">Current operation expenditure - School administration </v>
      </c>
      <c r="J26" s="19" t="str">
        <f>IFERROR(VLOOKUP(J5,Data_Labels!$A:$B,2,FALSE),"")</f>
        <v xml:space="preserve">Current operation expenditure - Business/central/other support services </v>
      </c>
      <c r="K26" s="19" t="str">
        <f>IFERROR(VLOOKUP(K5,Data_Labels!$A:$B,2,FALSE),"")</f>
        <v xml:space="preserve">Current operation expenditure - Food services </v>
      </c>
      <c r="L26" s="19" t="str">
        <f>IFERROR(VLOOKUP(L5,Data_Labels!$A:$B,2,FALSE),"")</f>
        <v xml:space="preserve">Other equipment </v>
      </c>
      <c r="M26" s="19" t="str">
        <f>IFERROR(VLOOKUP(M5,Data_Labels!$A:$B,2,FALSE),"")</f>
        <v xml:space="preserve">Payments to other school systems </v>
      </c>
      <c r="N26" s="19" t="str">
        <f>IFERROR(VLOOKUP(N5,Data_Labels!$A:$B,2,FALSE),"")</f>
        <v xml:space="preserve">Total salaries and wages - Instruction </v>
      </c>
      <c r="O26" s="19" t="str">
        <f>IFERROR(VLOOKUP(O5,Data_Labels!$A:$B,2,FALSE),"")</f>
        <v xml:space="preserve">Total salaries and wages - General administration </v>
      </c>
      <c r="P26" s="19" t="str">
        <f>IFERROR(VLOOKUP(P5,Data_Labels!$A:$B,2,FALSE),"")</f>
        <v xml:space="preserve">Total salaries and wages - Business/central/other support services </v>
      </c>
      <c r="Q26" s="19" t="str">
        <f>IFERROR(VLOOKUP(Q5,Data_Labels!$A:$B,2,FALSE),"")</f>
        <v xml:space="preserve">Total employee benefit payments - Instruction </v>
      </c>
      <c r="R26" s="19" t="str">
        <f>IFERROR(VLOOKUP(R5,Data_Labels!$A:$B,2,FALSE),"")</f>
        <v/>
      </c>
      <c r="S26" s="19" t="str">
        <f>IFERROR(VLOOKUP(S5,Data_Labels!$A:$B,2,FALSE),"")</f>
        <v/>
      </c>
      <c r="T26" s="19" t="str">
        <f>IFERROR(VLOOKUP(T5,Data_Labels!$A:$B,2,FALSE),"")</f>
        <v/>
      </c>
      <c r="U26" s="19" t="str">
        <f>IFERROR(VLOOKUP(U5,Data_Labels!$A:$B,2,FALSE),"")</f>
        <v/>
      </c>
    </row>
    <row r="27" spans="2:21" x14ac:dyDescent="0.25">
      <c r="B27" s="19" t="str">
        <f>IFERROR(VLOOKUP(B6,Data_Labels!$A:$B,2,FALSE),"")</f>
        <v xml:space="preserve">Federal revenue - Nonspecified </v>
      </c>
      <c r="C27" s="19" t="str">
        <f>IFERROR(VLOOKUP(C6,Data_Labels!$A:$B,2,FALSE),"")</f>
        <v xml:space="preserve">Direct federal revenue - All other </v>
      </c>
      <c r="D27" s="19" t="str">
        <f>IFERROR(VLOOKUP(D6,Data_Labels!$A:$B,2,FALSE),"")</f>
        <v xml:space="preserve">All other revenues from state sources </v>
      </c>
      <c r="E27" s="19" t="str">
        <f>IFERROR(VLOOKUP(E6,Data_Labels!$A:$B,2,FALSE),"")</f>
        <v xml:space="preserve">State revenue - Nonspecified </v>
      </c>
      <c r="F27" s="19" t="str">
        <f>IFERROR(VLOOKUP(F6,Data_Labels!$A:$B,2,FALSE),"")</f>
        <v xml:space="preserve">General sales or gross receipts taxes </v>
      </c>
      <c r="G27" s="19" t="str">
        <f>IFERROR(VLOOKUP(G6,Data_Labels!$A:$B,2,FALSE),"")</f>
        <v>Tuition fees from pupils, parents, and other private sources</v>
      </c>
      <c r="H27" s="19" t="str">
        <f>IFERROR(VLOOKUP(H6,Data_Labels!$A:$B,2,FALSE),"")</f>
        <v xml:space="preserve">School lunch revenues </v>
      </c>
      <c r="I27" s="19" t="str">
        <f>IFERROR(VLOOKUP(I6,Data_Labels!$A:$B,2,FALSE),"")</f>
        <v xml:space="preserve">Interest earnings </v>
      </c>
      <c r="J27" s="19" t="str">
        <f>IFERROR(VLOOKUP(J6,Data_Labels!$A:$B,2,FALSE),"")</f>
        <v xml:space="preserve">Miscellaneous other local revenues </v>
      </c>
      <c r="K27" s="19" t="str">
        <f>IFERROR(VLOOKUP(K6,Data_Labels!$A:$B,2,FALSE),"")</f>
        <v xml:space="preserve">Current operation expenditure - Instruction </v>
      </c>
      <c r="L27" s="19" t="str">
        <f>IFERROR(VLOOKUP(L6,Data_Labels!$A:$B,2,FALSE),"")</f>
        <v xml:space="preserve">Current operation expenditure - School administration </v>
      </c>
      <c r="M27" s="19" t="str">
        <f>IFERROR(VLOOKUP(M6,Data_Labels!$A:$B,2,FALSE),"")</f>
        <v xml:space="preserve">Current operation expenditure - Operation and maintenance of plant </v>
      </c>
      <c r="N27" s="19" t="str">
        <f>IFERROR(VLOOKUP(N6,Data_Labels!$A:$B,2,FALSE),"")</f>
        <v xml:space="preserve">Current operation expenditure - Business/central/other support services </v>
      </c>
      <c r="O27" s="19" t="str">
        <f>IFERROR(VLOOKUP(O6,Data_Labels!$A:$B,2,FALSE),"")</f>
        <v xml:space="preserve">Current operation expenditure - Food services </v>
      </c>
      <c r="P27" s="19" t="str">
        <f>IFERROR(VLOOKUP(P6,Data_Labels!$A:$B,2,FALSE),"")</f>
        <v xml:space="preserve">Construction </v>
      </c>
      <c r="Q27" s="19" t="str">
        <f>IFERROR(VLOOKUP(Q6,Data_Labels!$A:$B,2,FALSE),"")</f>
        <v xml:space="preserve">Instructional equipment </v>
      </c>
      <c r="R27" s="19" t="str">
        <f>IFERROR(VLOOKUP(R6,Data_Labels!$A:$B,2,FALSE),"")</f>
        <v xml:space="preserve">Interest on school system debt </v>
      </c>
      <c r="S27" s="19" t="str">
        <f>IFERROR(VLOOKUP(S6,Data_Labels!$A:$B,2,FALSE),"")</f>
        <v xml:space="preserve">Total salaries and wages - Operation and maintenance of plant </v>
      </c>
      <c r="T27" s="19" t="str">
        <f>IFERROR(VLOOKUP(T6,Data_Labels!$A:$B,2,FALSE),"")</f>
        <v xml:space="preserve">Total salaries and wages - Business/central/other support services </v>
      </c>
      <c r="U27" s="19" t="str">
        <f>IFERROR(VLOOKUP(U6,Data_Labels!$A:$B,2,FALSE),"")</f>
        <v xml:space="preserve">Total employee benefit payments - Instruction </v>
      </c>
    </row>
    <row r="28" spans="2:21" x14ac:dyDescent="0.25">
      <c r="B28" s="19" t="str">
        <f>IFERROR(VLOOKUP(B7,Data_Labels!$A:$B,2,FALSE),"")</f>
        <v xml:space="preserve">Federal revenue through the state - Child nutrition programs </v>
      </c>
      <c r="C28" s="19" t="str">
        <f>IFERROR(VLOOKUP(C7,Data_Labels!$A:$B,2,FALSE),"")</f>
        <v xml:space="preserve">Direct federal revenue - Impact aid (P.L. 81-815 and 81-874) </v>
      </c>
      <c r="D28" s="19" t="str">
        <f>IFERROR(VLOOKUP(D7,Data_Labels!$A:$B,2,FALSE),"")</f>
        <v>General formula assistance</v>
      </c>
      <c r="E28" s="19" t="str">
        <f>IFERROR(VLOOKUP(E7,Data_Labels!$A:$B,2,FALSE),"")</f>
        <v xml:space="preserve">All other revenues from state sources </v>
      </c>
      <c r="F28" s="19" t="str">
        <f>IFERROR(VLOOKUP(F7,Data_Labels!$A:$B,2,FALSE),"")</f>
        <v>Tuition fees from pupils, parents, and other private sources</v>
      </c>
      <c r="G28" s="19" t="str">
        <f>IFERROR(VLOOKUP(G7,Data_Labels!$A:$B,2,FALSE),"")</f>
        <v xml:space="preserve">Miscellaneous other local revenues </v>
      </c>
      <c r="H28" s="19" t="str">
        <f>IFERROR(VLOOKUP(H7,Data_Labels!$A:$B,2,FALSE),"")</f>
        <v xml:space="preserve">Current operation expenditure - Instruction </v>
      </c>
      <c r="I28" s="19" t="str">
        <f>IFERROR(VLOOKUP(I7,Data_Labels!$A:$B,2,FALSE),"")</f>
        <v xml:space="preserve">Current operation expenditure - School administration </v>
      </c>
      <c r="J28" s="19" t="str">
        <f>IFERROR(VLOOKUP(J7,Data_Labels!$A:$B,2,FALSE),"")</f>
        <v xml:space="preserve">Current operation expenditure - Operation and maintenance of plant </v>
      </c>
      <c r="K28" s="19" t="str">
        <f>IFERROR(VLOOKUP(K7,Data_Labels!$A:$B,2,FALSE),"")</f>
        <v xml:space="preserve">Current operation expenditure - Business/central/other support services </v>
      </c>
      <c r="L28" s="19" t="str">
        <f>IFERROR(VLOOKUP(L7,Data_Labels!$A:$B,2,FALSE),"")</f>
        <v xml:space="preserve">Current operation expenditure - Enterprise operations </v>
      </c>
      <c r="M28" s="19" t="str">
        <f>IFERROR(VLOOKUP(M7,Data_Labels!$A:$B,2,FALSE),"")</f>
        <v xml:space="preserve">Construction </v>
      </c>
      <c r="N28" s="19" t="str">
        <f>IFERROR(VLOOKUP(N7,Data_Labels!$A:$B,2,FALSE),"")</f>
        <v xml:space="preserve">Instructional equipment </v>
      </c>
      <c r="O28" s="19" t="str">
        <f>IFERROR(VLOOKUP(O7,Data_Labels!$A:$B,2,FALSE),"")</f>
        <v xml:space="preserve">Other equipment </v>
      </c>
      <c r="P28" s="19" t="str">
        <f>IFERROR(VLOOKUP(P7,Data_Labels!$A:$B,2,FALSE),"")</f>
        <v xml:space="preserve">Total salaries and wages - Instruction </v>
      </c>
      <c r="Q28" s="19" t="str">
        <f>IFERROR(VLOOKUP(Q7,Data_Labels!$A:$B,2,FALSE),"")</f>
        <v xml:space="preserve">Total salaries and wages - General administration </v>
      </c>
      <c r="R28" s="19" t="str">
        <f>IFERROR(VLOOKUP(R7,Data_Labels!$A:$B,2,FALSE),"")</f>
        <v xml:space="preserve">Total salaries and wages - Operation and maintenance of plant </v>
      </c>
      <c r="S28" s="19" t="str">
        <f>IFERROR(VLOOKUP(S7,Data_Labels!$A:$B,2,FALSE),"")</f>
        <v xml:space="preserve">Total salaries and wages - Business/central/other support services </v>
      </c>
      <c r="T28" s="19" t="str">
        <f>IFERROR(VLOOKUP(T7,Data_Labels!$A:$B,2,FALSE),"")</f>
        <v xml:space="preserve">Total employee benefit payments - Instruction </v>
      </c>
      <c r="U28" s="19" t="str">
        <f>IFERROR(VLOOKUP(U7,Data_Labels!$A:$B,2,FALSE),"")</f>
        <v/>
      </c>
    </row>
    <row r="29" spans="2:21" x14ac:dyDescent="0.25">
      <c r="B29" s="19" t="str">
        <f>IFERROR(VLOOKUP(B8,Data_Labels!$A:$B,2,FALSE),"")</f>
        <v xml:space="preserve">Federal revenue through the state - Child nutrition programs </v>
      </c>
      <c r="C29" s="19" t="str">
        <f>IFERROR(VLOOKUP(C8,Data_Labels!$A:$B,2,FALSE),"")</f>
        <v xml:space="preserve">Direct federal revenue - All other </v>
      </c>
      <c r="D29" s="19" t="str">
        <f>IFERROR(VLOOKUP(D8,Data_Labels!$A:$B,2,FALSE),"")</f>
        <v>General formula assistance</v>
      </c>
      <c r="E29" s="19" t="str">
        <f>IFERROR(VLOOKUP(E8,Data_Labels!$A:$B,2,FALSE),"")</f>
        <v xml:space="preserve">Property taxes </v>
      </c>
      <c r="F29" s="19" t="str">
        <f>IFERROR(VLOOKUP(F8,Data_Labels!$A:$B,2,FALSE),"")</f>
        <v xml:space="preserve">Revenue from other school systems </v>
      </c>
      <c r="G29" s="19" t="str">
        <f>IFERROR(VLOOKUP(G8,Data_Labels!$A:$B,2,FALSE),"")</f>
        <v xml:space="preserve">School lunch revenues </v>
      </c>
      <c r="H29" s="19" t="str">
        <f>IFERROR(VLOOKUP(H8,Data_Labels!$A:$B,2,FALSE),"")</f>
        <v xml:space="preserve">Current operation expenditure - Instruction </v>
      </c>
      <c r="I29" s="19" t="str">
        <f>IFERROR(VLOOKUP(I8,Data_Labels!$A:$B,2,FALSE),"")</f>
        <v xml:space="preserve">Current operation expenditure - School administration </v>
      </c>
      <c r="J29" s="19" t="str">
        <f>IFERROR(VLOOKUP(J8,Data_Labels!$A:$B,2,FALSE),"")</f>
        <v xml:space="preserve">Current operation expenditure - Operation and maintenance of plant </v>
      </c>
      <c r="K29" s="19" t="str">
        <f>IFERROR(VLOOKUP(K8,Data_Labels!$A:$B,2,FALSE),"")</f>
        <v xml:space="preserve">Current operation expenditure - Food services </v>
      </c>
      <c r="L29" s="19" t="str">
        <f>IFERROR(VLOOKUP(L8,Data_Labels!$A:$B,2,FALSE),"")</f>
        <v xml:space="preserve">Instructional equipment </v>
      </c>
      <c r="M29" s="19" t="str">
        <f>IFERROR(VLOOKUP(M8,Data_Labels!$A:$B,2,FALSE),"")</f>
        <v xml:space="preserve">Other equipment </v>
      </c>
      <c r="N29" s="19" t="str">
        <f>IFERROR(VLOOKUP(N8,Data_Labels!$A:$B,2,FALSE),"")</f>
        <v xml:space="preserve">Interest on school system debt </v>
      </c>
      <c r="O29" s="19" t="str">
        <f>IFERROR(VLOOKUP(O8,Data_Labels!$A:$B,2,FALSE),"")</f>
        <v xml:space="preserve">Total salaries and wages - General administration </v>
      </c>
      <c r="P29" s="19" t="str">
        <f>IFERROR(VLOOKUP(P8,Data_Labels!$A:$B,2,FALSE),"")</f>
        <v xml:space="preserve">Total salaries and wages - Operation and maintenance of plant </v>
      </c>
      <c r="Q29" s="19" t="str">
        <f>IFERROR(VLOOKUP(Q8,Data_Labels!$A:$B,2,FALSE),"")</f>
        <v xml:space="preserve">Total employee benefit payments - Instruction </v>
      </c>
      <c r="R29" s="19" t="str">
        <f>IFERROR(VLOOKUP(R8,Data_Labels!$A:$B,2,FALSE),"")</f>
        <v/>
      </c>
      <c r="S29" s="19" t="str">
        <f>IFERROR(VLOOKUP(S8,Data_Labels!$A:$B,2,FALSE),"")</f>
        <v/>
      </c>
      <c r="T29" s="19" t="str">
        <f>IFERROR(VLOOKUP(T8,Data_Labels!$A:$B,2,FALSE),"")</f>
        <v/>
      </c>
      <c r="U29" s="19" t="str">
        <f>IFERROR(VLOOKUP(U8,Data_Labels!$A:$B,2,FALSE),"")</f>
        <v/>
      </c>
    </row>
    <row r="30" spans="2:21" x14ac:dyDescent="0.25">
      <c r="B30" s="19" t="str">
        <f>IFERROR(VLOOKUP(B9,Data_Labels!$A:$B,2,FALSE),"")</f>
        <v xml:space="preserve">Federal revenue through the state - Child nutrition programs </v>
      </c>
      <c r="C30" s="19" t="str">
        <f>IFERROR(VLOOKUP(C9,Data_Labels!$A:$B,2,FALSE),"")</f>
        <v xml:space="preserve">Direct federal revenue - All other </v>
      </c>
      <c r="D30" s="19" t="str">
        <f>IFERROR(VLOOKUP(D9,Data_Labels!$A:$B,2,FALSE),"")</f>
        <v xml:space="preserve">Capital outlay and debt service programs </v>
      </c>
      <c r="E30" s="19" t="str">
        <f>IFERROR(VLOOKUP(E9,Data_Labels!$A:$B,2,FALSE),"")</f>
        <v xml:space="preserve">State revenue - Nonspecified </v>
      </c>
      <c r="F30" s="19" t="str">
        <f>IFERROR(VLOOKUP(F9,Data_Labels!$A:$B,2,FALSE),"")</f>
        <v xml:space="preserve">Property taxes </v>
      </c>
      <c r="G30" s="19" t="str">
        <f>IFERROR(VLOOKUP(G9,Data_Labels!$A:$B,2,FALSE),"")</f>
        <v xml:space="preserve">General sales or gross receipts taxes </v>
      </c>
      <c r="H30" s="19" t="str">
        <f>IFERROR(VLOOKUP(H9,Data_Labels!$A:$B,2,FALSE),"")</f>
        <v>Tuition fees from pupils, parents, and other private sources</v>
      </c>
      <c r="I30" s="19" t="str">
        <f>IFERROR(VLOOKUP(I9,Data_Labels!$A:$B,2,FALSE),"")</f>
        <v xml:space="preserve">Miscellaneous other local revenues </v>
      </c>
      <c r="J30" s="19" t="str">
        <f>IFERROR(VLOOKUP(J9,Data_Labels!$A:$B,2,FALSE),"")</f>
        <v xml:space="preserve">Current operation expenditure - School administration </v>
      </c>
      <c r="K30" s="19" t="str">
        <f>IFERROR(VLOOKUP(K9,Data_Labels!$A:$B,2,FALSE),"")</f>
        <v xml:space="preserve">Current operation expenditure - Operation and maintenance of plant </v>
      </c>
      <c r="L30" s="19" t="str">
        <f>IFERROR(VLOOKUP(L9,Data_Labels!$A:$B,2,FALSE),"")</f>
        <v xml:space="preserve">Current operation expenditure - Food services </v>
      </c>
      <c r="M30" s="19" t="str">
        <f>IFERROR(VLOOKUP(M9,Data_Labels!$A:$B,2,FALSE),"")</f>
        <v xml:space="preserve">Construction </v>
      </c>
      <c r="N30" s="19" t="str">
        <f>IFERROR(VLOOKUP(N9,Data_Labels!$A:$B,2,FALSE),"")</f>
        <v xml:space="preserve">Instructional equipment </v>
      </c>
      <c r="O30" s="19" t="str">
        <f>IFERROR(VLOOKUP(O9,Data_Labels!$A:$B,2,FALSE),"")</f>
        <v xml:space="preserve">Other equipment </v>
      </c>
      <c r="P30" s="19" t="str">
        <f>IFERROR(VLOOKUP(P9,Data_Labels!$A:$B,2,FALSE),"")</f>
        <v xml:space="preserve">Total salaries and wages - Instruction </v>
      </c>
      <c r="Q30" s="19" t="str">
        <f>IFERROR(VLOOKUP(Q9,Data_Labels!$A:$B,2,FALSE),"")</f>
        <v xml:space="preserve">Total salaries and wages - General administration </v>
      </c>
      <c r="R30" s="19" t="str">
        <f>IFERROR(VLOOKUP(R9,Data_Labels!$A:$B,2,FALSE),"")</f>
        <v xml:space="preserve">Total salaries and wages - Operation and maintenance of plant </v>
      </c>
      <c r="S30" s="19" t="str">
        <f>IFERROR(VLOOKUP(S9,Data_Labels!$A:$B,2,FALSE),"")</f>
        <v/>
      </c>
      <c r="T30" s="19" t="str">
        <f>IFERROR(VLOOKUP(T9,Data_Labels!$A:$B,2,FALSE),"")</f>
        <v/>
      </c>
      <c r="U30" s="19" t="str">
        <f>IFERROR(VLOOKUP(U9,Data_Labels!$A:$B,2,FALSE),"")</f>
        <v/>
      </c>
    </row>
    <row r="31" spans="2:21" x14ac:dyDescent="0.25">
      <c r="B31" s="19" t="str">
        <f>IFERROR(VLOOKUP(B10,Data_Labels!$A:$B,2,FALSE),"")</f>
        <v xml:space="preserve">Federal revenue through the state - Child nutrition programs </v>
      </c>
      <c r="C31" s="19" t="str">
        <f>IFERROR(VLOOKUP(C10,Data_Labels!$A:$B,2,FALSE),"")</f>
        <v xml:space="preserve">All other revenues from state sources </v>
      </c>
      <c r="D31" s="19" t="str">
        <f>IFERROR(VLOOKUP(D10,Data_Labels!$A:$B,2,FALSE),"")</f>
        <v xml:space="preserve">Property taxes </v>
      </c>
      <c r="E31" s="19" t="str">
        <f>IFERROR(VLOOKUP(E10,Data_Labels!$A:$B,2,FALSE),"")</f>
        <v xml:space="preserve">Miscellaneous other local revenues </v>
      </c>
      <c r="F31" s="19" t="str">
        <f>IFERROR(VLOOKUP(F10,Data_Labels!$A:$B,2,FALSE),"")</f>
        <v xml:space="preserve">Current operation expenditure - Instruction </v>
      </c>
      <c r="G31" s="19" t="str">
        <f>IFERROR(VLOOKUP(G10,Data_Labels!$A:$B,2,FALSE),"")</f>
        <v xml:space="preserve">Current operation expenditure - Operation and maintenance of plant </v>
      </c>
      <c r="H31" s="19" t="str">
        <f>IFERROR(VLOOKUP(H10,Data_Labels!$A:$B,2,FALSE),"")</f>
        <v xml:space="preserve">Current operation expenditure - Business/central/other support services </v>
      </c>
      <c r="I31" s="19" t="str">
        <f>IFERROR(VLOOKUP(I10,Data_Labels!$A:$B,2,FALSE),"")</f>
        <v xml:space="preserve">Current operation expenditure - Food services </v>
      </c>
      <c r="J31" s="19" t="str">
        <f>IFERROR(VLOOKUP(J10,Data_Labels!$A:$B,2,FALSE),"")</f>
        <v xml:space="preserve">Construction </v>
      </c>
      <c r="K31" s="19" t="str">
        <f>IFERROR(VLOOKUP(K10,Data_Labels!$A:$B,2,FALSE),"")</f>
        <v xml:space="preserve">Other equipment </v>
      </c>
      <c r="L31" s="19" t="str">
        <f>IFERROR(VLOOKUP(L10,Data_Labels!$A:$B,2,FALSE),"")</f>
        <v xml:space="preserve">Payments to other school systems </v>
      </c>
      <c r="M31" s="19" t="str">
        <f>IFERROR(VLOOKUP(M10,Data_Labels!$A:$B,2,FALSE),"")</f>
        <v xml:space="preserve">Total salaries and wages - Operation and maintenance of plant </v>
      </c>
      <c r="N31" s="19" t="str">
        <f>IFERROR(VLOOKUP(N10,Data_Labels!$A:$B,2,FALSE),"")</f>
        <v xml:space="preserve">Total salaries and wages - Business/central/other support services </v>
      </c>
      <c r="O31" s="19" t="str">
        <f>IFERROR(VLOOKUP(O10,Data_Labels!$A:$B,2,FALSE),"")</f>
        <v xml:space="preserve">Total employee benefit payments - Instruction </v>
      </c>
      <c r="P31" s="19" t="str">
        <f>IFERROR(VLOOKUP(P10,Data_Labels!$A:$B,2,FALSE),"")</f>
        <v/>
      </c>
      <c r="Q31" s="19" t="str">
        <f>IFERROR(VLOOKUP(Q10,Data_Labels!$A:$B,2,FALSE),"")</f>
        <v/>
      </c>
      <c r="R31" s="19" t="str">
        <f>IFERROR(VLOOKUP(R10,Data_Labels!$A:$B,2,FALSE),"")</f>
        <v/>
      </c>
      <c r="S31" s="19" t="str">
        <f>IFERROR(VLOOKUP(S10,Data_Labels!$A:$B,2,FALSE),"")</f>
        <v/>
      </c>
      <c r="T31" s="19" t="str">
        <f>IFERROR(VLOOKUP(T10,Data_Labels!$A:$B,2,FALSE),"")</f>
        <v/>
      </c>
      <c r="U31" s="19" t="str">
        <f>IFERROR(VLOOKUP(U10,Data_Labels!$A:$B,2,FALSE),"")</f>
        <v/>
      </c>
    </row>
    <row r="32" spans="2:21" x14ac:dyDescent="0.25">
      <c r="B32" s="19" t="str">
        <f>IFERROR(VLOOKUP(B11,Data_Labels!$A:$B,2,FALSE),"")</f>
        <v xml:space="preserve">Federal revenue through the state - Child nutrition programs </v>
      </c>
      <c r="C32" s="19" t="str">
        <f>IFERROR(VLOOKUP(C11,Data_Labels!$A:$B,2,FALSE),"")</f>
        <v xml:space="preserve">All other revenues from state sources </v>
      </c>
      <c r="D32" s="19" t="str">
        <f>IFERROR(VLOOKUP(D11,Data_Labels!$A:$B,2,FALSE),"")</f>
        <v xml:space="preserve">State revenue - Nonspecified </v>
      </c>
      <c r="E32" s="19" t="str">
        <f>IFERROR(VLOOKUP(E11,Data_Labels!$A:$B,2,FALSE),"")</f>
        <v xml:space="preserve">Property taxes </v>
      </c>
      <c r="F32" s="19" t="str">
        <f>IFERROR(VLOOKUP(F11,Data_Labels!$A:$B,2,FALSE),"")</f>
        <v xml:space="preserve">Current operation expenditure - Instruction </v>
      </c>
      <c r="G32" s="19" t="str">
        <f>IFERROR(VLOOKUP(G11,Data_Labels!$A:$B,2,FALSE),"")</f>
        <v xml:space="preserve">Current operation expenditure - School administration </v>
      </c>
      <c r="H32" s="19" t="str">
        <f>IFERROR(VLOOKUP(H11,Data_Labels!$A:$B,2,FALSE),"")</f>
        <v xml:space="preserve">Current operation expenditure - Operation and maintenance of plant </v>
      </c>
      <c r="I32" s="19" t="str">
        <f>IFERROR(VLOOKUP(I11,Data_Labels!$A:$B,2,FALSE),"")</f>
        <v xml:space="preserve">Current operation expenditure - Business/central/other support services </v>
      </c>
      <c r="J32" s="19" t="str">
        <f>IFERROR(VLOOKUP(J11,Data_Labels!$A:$B,2,FALSE),"")</f>
        <v xml:space="preserve">Current operation expenditure - Food services </v>
      </c>
      <c r="K32" s="19" t="str">
        <f>IFERROR(VLOOKUP(K11,Data_Labels!$A:$B,2,FALSE),"")</f>
        <v xml:space="preserve">Construction </v>
      </c>
      <c r="L32" s="19" t="str">
        <f>IFERROR(VLOOKUP(L11,Data_Labels!$A:$B,2,FALSE),"")</f>
        <v xml:space="preserve">Instructional equipment </v>
      </c>
      <c r="M32" s="19" t="str">
        <f>IFERROR(VLOOKUP(M11,Data_Labels!$A:$B,2,FALSE),"")</f>
        <v xml:space="preserve">Other equipment </v>
      </c>
      <c r="N32" s="19" t="str">
        <f>IFERROR(VLOOKUP(N11,Data_Labels!$A:$B,2,FALSE),"")</f>
        <v xml:space="preserve">Total salaries and wages - Instruction </v>
      </c>
      <c r="O32" s="19" t="str">
        <f>IFERROR(VLOOKUP(O11,Data_Labels!$A:$B,2,FALSE),"")</f>
        <v xml:space="preserve">Total salaries and wages - General administration </v>
      </c>
      <c r="P32" s="19" t="str">
        <f>IFERROR(VLOOKUP(P11,Data_Labels!$A:$B,2,FALSE),"")</f>
        <v xml:space="preserve">Total salaries and wages - Business/central/other support services </v>
      </c>
      <c r="Q32" s="19" t="str">
        <f>IFERROR(VLOOKUP(Q11,Data_Labels!$A:$B,2,FALSE),"")</f>
        <v/>
      </c>
      <c r="R32" s="19" t="str">
        <f>IFERROR(VLOOKUP(R11,Data_Labels!$A:$B,2,FALSE),"")</f>
        <v/>
      </c>
      <c r="S32" s="19" t="str">
        <f>IFERROR(VLOOKUP(S11,Data_Labels!$A:$B,2,FALSE),"")</f>
        <v/>
      </c>
      <c r="T32" s="19" t="str">
        <f>IFERROR(VLOOKUP(T11,Data_Labels!$A:$B,2,FALSE),"")</f>
        <v/>
      </c>
      <c r="U32" s="19" t="str">
        <f>IFERROR(VLOOKUP(U11,Data_Labels!$A:$B,2,FALSE),"")</f>
        <v/>
      </c>
    </row>
    <row r="33" spans="1:21" x14ac:dyDescent="0.25">
      <c r="A33" s="19"/>
      <c r="B33" s="19" t="str">
        <f>IFERROR(VLOOKUP(B12,Data_Labels!$A:$B,2,FALSE),"")</f>
        <v xml:space="preserve">Federal revenue through the state - Child nutrition programs </v>
      </c>
      <c r="C33" s="19" t="str">
        <f>IFERROR(VLOOKUP(C12,Data_Labels!$A:$B,2,FALSE),"")</f>
        <v xml:space="preserve">Direct federal revenue - Impact aid (P.L. 81-815 and 81-874) </v>
      </c>
      <c r="D33" s="19" t="str">
        <f>IFERROR(VLOOKUP(D12,Data_Labels!$A:$B,2,FALSE),"")</f>
        <v xml:space="preserve">Direct federal revenue - All other </v>
      </c>
      <c r="E33" s="19" t="str">
        <f>IFERROR(VLOOKUP(E12,Data_Labels!$A:$B,2,FALSE),"")</f>
        <v xml:space="preserve">Property taxes </v>
      </c>
      <c r="F33" s="19" t="str">
        <f>IFERROR(VLOOKUP(F12,Data_Labels!$A:$B,2,FALSE),"")</f>
        <v xml:space="preserve">Revenue from other school systems </v>
      </c>
      <c r="G33" s="19" t="str">
        <f>IFERROR(VLOOKUP(G12,Data_Labels!$A:$B,2,FALSE),"")</f>
        <v>Tuition fees from pupils, parents, and other private sources</v>
      </c>
      <c r="H33" s="19" t="str">
        <f>IFERROR(VLOOKUP(H12,Data_Labels!$A:$B,2,FALSE),"")</f>
        <v xml:space="preserve">Interest earnings </v>
      </c>
      <c r="I33" s="19" t="str">
        <f>IFERROR(VLOOKUP(I12,Data_Labels!$A:$B,2,FALSE),"")</f>
        <v xml:space="preserve">Miscellaneous other local revenues </v>
      </c>
      <c r="J33" s="19" t="str">
        <f>IFERROR(VLOOKUP(J12,Data_Labels!$A:$B,2,FALSE),"")</f>
        <v xml:space="preserve">Current operation expenditure - Instruction </v>
      </c>
      <c r="K33" s="19" t="str">
        <f>IFERROR(VLOOKUP(K12,Data_Labels!$A:$B,2,FALSE),"")</f>
        <v xml:space="preserve">Current operation expenditure - School administration </v>
      </c>
      <c r="L33" s="19" t="str">
        <f>IFERROR(VLOOKUP(L12,Data_Labels!$A:$B,2,FALSE),"")</f>
        <v xml:space="preserve">Current operation expenditure - Operation and maintenance of plant </v>
      </c>
      <c r="M33" s="19" t="str">
        <f>IFERROR(VLOOKUP(M12,Data_Labels!$A:$B,2,FALSE),"")</f>
        <v xml:space="preserve">Current operation expenditure - Business/central/other support services </v>
      </c>
      <c r="N33" s="19" t="str">
        <f>IFERROR(VLOOKUP(N12,Data_Labels!$A:$B,2,FALSE),"")</f>
        <v xml:space="preserve">Current operation expenditure - Food services </v>
      </c>
      <c r="O33" s="19" t="str">
        <f>IFERROR(VLOOKUP(O12,Data_Labels!$A:$B,2,FALSE),"")</f>
        <v xml:space="preserve">Construction </v>
      </c>
      <c r="P33" s="19" t="str">
        <f>IFERROR(VLOOKUP(P12,Data_Labels!$A:$B,2,FALSE),"")</f>
        <v xml:space="preserve">Other equipment </v>
      </c>
      <c r="Q33" s="19" t="str">
        <f>IFERROR(VLOOKUP(Q12,Data_Labels!$A:$B,2,FALSE),"")</f>
        <v xml:space="preserve">Total salaries and wages - Instruction </v>
      </c>
      <c r="R33" s="19" t="str">
        <f>IFERROR(VLOOKUP(R12,Data_Labels!$A:$B,2,FALSE),"")</f>
        <v xml:space="preserve">Total salaries and wages - General administration </v>
      </c>
      <c r="S33" s="19" t="str">
        <f>IFERROR(VLOOKUP(S12,Data_Labels!$A:$B,2,FALSE),"")</f>
        <v xml:space="preserve">Total salaries and wages - Operation and maintenance of plant </v>
      </c>
      <c r="T33" s="19" t="str">
        <f>IFERROR(VLOOKUP(T12,Data_Labels!$A:$B,2,FALSE),"")</f>
        <v xml:space="preserve">Total salaries and wages - Business/central/other support services </v>
      </c>
      <c r="U33" s="19" t="str">
        <f>IFERROR(VLOOKUP(U12,Data_Labels!$A:$B,2,FALSE),"")</f>
        <v/>
      </c>
    </row>
    <row r="34" spans="1:21" x14ac:dyDescent="0.25">
      <c r="B34" s="19" t="str">
        <f>IFERROR(VLOOKUP(B13,Data_Labels!$A:$B,2,FALSE),"")</f>
        <v xml:space="preserve">All other revenues from state sources </v>
      </c>
      <c r="C34" s="19" t="str">
        <f>IFERROR(VLOOKUP(C13,Data_Labels!$A:$B,2,FALSE),"")</f>
        <v xml:space="preserve">State revenue - Nonspecified </v>
      </c>
      <c r="D34" s="19" t="str">
        <f>IFERROR(VLOOKUP(D13,Data_Labels!$A:$B,2,FALSE),"")</f>
        <v>Tuition fees from pupils, parents, and other private sources</v>
      </c>
      <c r="E34" s="19" t="str">
        <f>IFERROR(VLOOKUP(E13,Data_Labels!$A:$B,2,FALSE),"")</f>
        <v xml:space="preserve">School lunch revenues </v>
      </c>
      <c r="F34" s="19" t="str">
        <f>IFERROR(VLOOKUP(F13,Data_Labels!$A:$B,2,FALSE),"")</f>
        <v xml:space="preserve">Interest earnings </v>
      </c>
      <c r="G34" s="19" t="str">
        <f>IFERROR(VLOOKUP(G13,Data_Labels!$A:$B,2,FALSE),"")</f>
        <v xml:space="preserve">Miscellaneous other local revenues </v>
      </c>
      <c r="H34" s="19" t="str">
        <f>IFERROR(VLOOKUP(H13,Data_Labels!$A:$B,2,FALSE),"")</f>
        <v xml:space="preserve">Current operation expenditure - Instruction </v>
      </c>
      <c r="I34" s="19" t="str">
        <f>IFERROR(VLOOKUP(I13,Data_Labels!$A:$B,2,FALSE),"")</f>
        <v xml:space="preserve">Current operation expenditure - School administration </v>
      </c>
      <c r="J34" s="19" t="str">
        <f>IFERROR(VLOOKUP(J13,Data_Labels!$A:$B,2,FALSE),"")</f>
        <v xml:space="preserve">Current operation expenditure - Operation and maintenance of plant </v>
      </c>
      <c r="K34" s="19" t="str">
        <f>IFERROR(VLOOKUP(K13,Data_Labels!$A:$B,2,FALSE),"")</f>
        <v xml:space="preserve">Current operation expenditure - Business/central/other support services </v>
      </c>
      <c r="L34" s="19" t="str">
        <f>IFERROR(VLOOKUP(L13,Data_Labels!$A:$B,2,FALSE),"")</f>
        <v xml:space="preserve">Instructional equipment </v>
      </c>
      <c r="M34" s="19" t="str">
        <f>IFERROR(VLOOKUP(M13,Data_Labels!$A:$B,2,FALSE),"")</f>
        <v xml:space="preserve">Other equipment </v>
      </c>
      <c r="N34" s="19" t="str">
        <f>IFERROR(VLOOKUP(N13,Data_Labels!$A:$B,2,FALSE),"")</f>
        <v xml:space="preserve">Interest on school system debt </v>
      </c>
      <c r="O34" s="19" t="str">
        <f>IFERROR(VLOOKUP(O13,Data_Labels!$A:$B,2,FALSE),"")</f>
        <v xml:space="preserve">Total salaries and wages - Instruction </v>
      </c>
      <c r="P34" s="19" t="str">
        <f>IFERROR(VLOOKUP(P13,Data_Labels!$A:$B,2,FALSE),"")</f>
        <v xml:space="preserve">Total salaries and wages - Operation and maintenance of plant </v>
      </c>
      <c r="Q34" s="19" t="str">
        <f>IFERROR(VLOOKUP(Q13,Data_Labels!$A:$B,2,FALSE),"")</f>
        <v xml:space="preserve">Total salaries and wages - Business/central/other support services </v>
      </c>
      <c r="R34" s="19" t="str">
        <f>IFERROR(VLOOKUP(R13,Data_Labels!$A:$B,2,FALSE),"")</f>
        <v/>
      </c>
      <c r="S34" s="19" t="str">
        <f>IFERROR(VLOOKUP(S13,Data_Labels!$A:$B,2,FALSE),"")</f>
        <v/>
      </c>
      <c r="T34" s="19" t="str">
        <f>IFERROR(VLOOKUP(T13,Data_Labels!$A:$B,2,FALSE),"")</f>
        <v/>
      </c>
      <c r="U34" s="19" t="str">
        <f>IFERROR(VLOOKUP(U13,Data_Labels!$A:$B,2,FALSE),"")</f>
        <v/>
      </c>
    </row>
    <row r="35" spans="1:21" x14ac:dyDescent="0.25">
      <c r="B35" s="19" t="str">
        <f>IFERROR(VLOOKUP(B14,Data_Labels!$A:$B,2,FALSE),"")</f>
        <v/>
      </c>
      <c r="C35" s="19" t="str">
        <f>IFERROR(VLOOKUP(C14,Data_Labels!$A:$B,2,FALSE),"")</f>
        <v/>
      </c>
      <c r="D35" s="19" t="str">
        <f>IFERROR(VLOOKUP(D14,Data_Labels!$A:$B,2,FALSE),"")</f>
        <v/>
      </c>
      <c r="E35" s="19" t="str">
        <f>IFERROR(VLOOKUP(E14,Data_Labels!$A:$B,2,FALSE),"")</f>
        <v/>
      </c>
      <c r="F35" s="19" t="str">
        <f>IFERROR(VLOOKUP(F14,Data_Labels!$A:$B,2,FALSE),"")</f>
        <v/>
      </c>
      <c r="G35" s="19" t="str">
        <f>IFERROR(VLOOKUP(G14,Data_Labels!$A:$B,2,FALSE),"")</f>
        <v/>
      </c>
      <c r="H35" s="19" t="str">
        <f>IFERROR(VLOOKUP(H14,Data_Labels!$A:$B,2,FALSE),"")</f>
        <v/>
      </c>
      <c r="I35" s="19" t="str">
        <f>IFERROR(VLOOKUP(I14,Data_Labels!$A:$B,2,FALSE),"")</f>
        <v/>
      </c>
      <c r="J35" s="19" t="str">
        <f>IFERROR(VLOOKUP(J14,Data_Labels!$A:$B,2,FALSE),"")</f>
        <v/>
      </c>
      <c r="K35" s="19" t="str">
        <f>IFERROR(VLOOKUP(K14,Data_Labels!$A:$B,2,FALSE),"")</f>
        <v/>
      </c>
      <c r="L35" s="19" t="str">
        <f>IFERROR(VLOOKUP(L14,Data_Labels!$A:$B,2,FALSE),"")</f>
        <v/>
      </c>
      <c r="M35" s="19" t="str">
        <f>IFERROR(VLOOKUP(M14,Data_Labels!$A:$B,2,FALSE),"")</f>
        <v/>
      </c>
      <c r="N35" s="19" t="str">
        <f>IFERROR(VLOOKUP(N14,Data_Labels!$A:$B,2,FALSE),"")</f>
        <v/>
      </c>
      <c r="O35" s="19" t="str">
        <f>IFERROR(VLOOKUP(O14,Data_Labels!$A:$B,2,FALSE),"")</f>
        <v/>
      </c>
      <c r="P35" s="19" t="str">
        <f>IFERROR(VLOOKUP(P14,Data_Labels!$A:$B,2,FALSE),"")</f>
        <v/>
      </c>
      <c r="Q35" s="19" t="str">
        <f>IFERROR(VLOOKUP(Q14,Data_Labels!$A:$B,2,FALSE),"")</f>
        <v/>
      </c>
      <c r="R35" s="19" t="str">
        <f>IFERROR(VLOOKUP(R14,Data_Labels!$A:$B,2,FALSE),"")</f>
        <v/>
      </c>
      <c r="S35" s="19" t="str">
        <f>IFERROR(VLOOKUP(S14,Data_Labels!$A:$B,2,FALSE),"")</f>
        <v/>
      </c>
      <c r="T35" s="19" t="str">
        <f>IFERROR(VLOOKUP(T14,Data_Labels!$A:$B,2,FALSE),"")</f>
        <v/>
      </c>
      <c r="U35" s="19" t="str">
        <f>IFERROR(VLOOKUP(U14,Data_Labels!$A:$B,2,FALSE),"")</f>
        <v/>
      </c>
    </row>
    <row r="36" spans="1:21" x14ac:dyDescent="0.25">
      <c r="B36" s="19" t="str">
        <f>IFERROR(VLOOKUP(B15,Data_Labels!$A:$B,2,FALSE),"")</f>
        <v/>
      </c>
      <c r="C36" s="19" t="str">
        <f>IFERROR(VLOOKUP(C15,Data_Labels!$A:$B,2,FALSE),"")</f>
        <v/>
      </c>
      <c r="D36" s="19" t="str">
        <f>IFERROR(VLOOKUP(D15,Data_Labels!$A:$B,2,FALSE),"")</f>
        <v/>
      </c>
      <c r="E36" s="19" t="str">
        <f>IFERROR(VLOOKUP(E15,Data_Labels!$A:$B,2,FALSE),"")</f>
        <v/>
      </c>
      <c r="F36" s="19" t="str">
        <f>IFERROR(VLOOKUP(F15,Data_Labels!$A:$B,2,FALSE),"")</f>
        <v/>
      </c>
      <c r="G36" s="19" t="str">
        <f>IFERROR(VLOOKUP(G15,Data_Labels!$A:$B,2,FALSE),"")</f>
        <v/>
      </c>
      <c r="H36" s="19" t="str">
        <f>IFERROR(VLOOKUP(H15,Data_Labels!$A:$B,2,FALSE),"")</f>
        <v/>
      </c>
      <c r="I36" s="19" t="str">
        <f>IFERROR(VLOOKUP(I15,Data_Labels!$A:$B,2,FALSE),"")</f>
        <v/>
      </c>
      <c r="J36" s="19" t="str">
        <f>IFERROR(VLOOKUP(J15,Data_Labels!$A:$B,2,FALSE),"")</f>
        <v/>
      </c>
      <c r="K36" s="19" t="str">
        <f>IFERROR(VLOOKUP(K15,Data_Labels!$A:$B,2,FALSE),"")</f>
        <v/>
      </c>
      <c r="L36" s="19" t="str">
        <f>IFERROR(VLOOKUP(L15,Data_Labels!$A:$B,2,FALSE),"")</f>
        <v/>
      </c>
      <c r="M36" s="19" t="str">
        <f>IFERROR(VLOOKUP(M15,Data_Labels!$A:$B,2,FALSE),"")</f>
        <v/>
      </c>
      <c r="N36" s="19" t="str">
        <f>IFERROR(VLOOKUP(N15,Data_Labels!$A:$B,2,FALSE),"")</f>
        <v/>
      </c>
      <c r="O36" s="19" t="str">
        <f>IFERROR(VLOOKUP(O15,Data_Labels!$A:$B,2,FALSE),"")</f>
        <v/>
      </c>
      <c r="P36" s="19" t="str">
        <f>IFERROR(VLOOKUP(P15,Data_Labels!$A:$B,2,FALSE),"")</f>
        <v/>
      </c>
      <c r="Q36" s="19" t="str">
        <f>IFERROR(VLOOKUP(Q15,Data_Labels!$A:$B,2,FALSE),"")</f>
        <v/>
      </c>
      <c r="R36" s="19" t="str">
        <f>IFERROR(VLOOKUP(R15,Data_Labels!$A:$B,2,FALSE),"")</f>
        <v/>
      </c>
      <c r="S36" s="19" t="str">
        <f>IFERROR(VLOOKUP(S15,Data_Labels!$A:$B,2,FALSE),"")</f>
        <v/>
      </c>
      <c r="T36" s="19" t="str">
        <f>IFERROR(VLOOKUP(T15,Data_Labels!$A:$B,2,FALSE),"")</f>
        <v/>
      </c>
      <c r="U36" s="19" t="str">
        <f>IFERROR(VLOOKUP(U15,Data_Labels!$A:$B,2,FALSE),"")</f>
        <v/>
      </c>
    </row>
    <row r="37" spans="1:21" x14ac:dyDescent="0.25">
      <c r="B37" s="19" t="str">
        <f>IFERROR(VLOOKUP(B16,Data_Labels!$A:$B,2,FALSE),"")</f>
        <v/>
      </c>
      <c r="C37" s="19" t="str">
        <f>IFERROR(VLOOKUP(C16,Data_Labels!$A:$B,2,FALSE),"")</f>
        <v/>
      </c>
      <c r="D37" s="19" t="str">
        <f>IFERROR(VLOOKUP(D16,Data_Labels!$A:$B,2,FALSE),"")</f>
        <v/>
      </c>
      <c r="E37" s="19" t="str">
        <f>IFERROR(VLOOKUP(E16,Data_Labels!$A:$B,2,FALSE),"")</f>
        <v/>
      </c>
      <c r="F37" s="19" t="str">
        <f>IFERROR(VLOOKUP(F16,Data_Labels!$A:$B,2,FALSE),"")</f>
        <v/>
      </c>
      <c r="G37" s="19" t="str">
        <f>IFERROR(VLOOKUP(G16,Data_Labels!$A:$B,2,FALSE),"")</f>
        <v/>
      </c>
      <c r="H37" s="19" t="str">
        <f>IFERROR(VLOOKUP(H16,Data_Labels!$A:$B,2,FALSE),"")</f>
        <v/>
      </c>
      <c r="I37" s="19" t="str">
        <f>IFERROR(VLOOKUP(I16,Data_Labels!$A:$B,2,FALSE),"")</f>
        <v/>
      </c>
      <c r="J37" s="19" t="str">
        <f>IFERROR(VLOOKUP(J16,Data_Labels!$A:$B,2,FALSE),"")</f>
        <v/>
      </c>
      <c r="K37" s="19" t="str">
        <f>IFERROR(VLOOKUP(K16,Data_Labels!$A:$B,2,FALSE),"")</f>
        <v/>
      </c>
      <c r="L37" s="19" t="str">
        <f>IFERROR(VLOOKUP(L16,Data_Labels!$A:$B,2,FALSE),"")</f>
        <v/>
      </c>
      <c r="M37" s="19" t="str">
        <f>IFERROR(VLOOKUP(M16,Data_Labels!$A:$B,2,FALSE),"")</f>
        <v/>
      </c>
      <c r="N37" s="19" t="str">
        <f>IFERROR(VLOOKUP(N16,Data_Labels!$A:$B,2,FALSE),"")</f>
        <v/>
      </c>
      <c r="O37" s="19" t="str">
        <f>IFERROR(VLOOKUP(O16,Data_Labels!$A:$B,2,FALSE),"")</f>
        <v/>
      </c>
      <c r="P37" s="19" t="str">
        <f>IFERROR(VLOOKUP(P16,Data_Labels!$A:$B,2,FALSE),"")</f>
        <v/>
      </c>
      <c r="Q37" s="19" t="str">
        <f>IFERROR(VLOOKUP(Q16,Data_Labels!$A:$B,2,FALSE),"")</f>
        <v/>
      </c>
      <c r="R37" s="19" t="str">
        <f>IFERROR(VLOOKUP(R16,Data_Labels!$A:$B,2,FALSE),"")</f>
        <v/>
      </c>
      <c r="S37" s="19" t="str">
        <f>IFERROR(VLOOKUP(S16,Data_Labels!$A:$B,2,FALSE),"")</f>
        <v/>
      </c>
      <c r="T37" s="19" t="str">
        <f>IFERROR(VLOOKUP(T16,Data_Labels!$A:$B,2,FALSE),"")</f>
        <v/>
      </c>
      <c r="U37" s="19" t="str">
        <f>IFERROR(VLOOKUP(U16,Data_Labels!$A:$B,2,FALSE),"")</f>
        <v/>
      </c>
    </row>
    <row r="38" spans="1:21" x14ac:dyDescent="0.25">
      <c r="B38" s="19" t="str">
        <f>IFERROR(VLOOKUP(B17,Data_Labels!$A:$B,2,FALSE),"")</f>
        <v/>
      </c>
      <c r="C38" s="19" t="str">
        <f>IFERROR(VLOOKUP(C17,Data_Labels!$A:$B,2,FALSE),"")</f>
        <v/>
      </c>
      <c r="D38" s="19" t="str">
        <f>IFERROR(VLOOKUP(D17,Data_Labels!$A:$B,2,FALSE),"")</f>
        <v/>
      </c>
      <c r="E38" s="19" t="str">
        <f>IFERROR(VLOOKUP(E17,Data_Labels!$A:$B,2,FALSE),"")</f>
        <v/>
      </c>
      <c r="F38" s="19" t="str">
        <f>IFERROR(VLOOKUP(F17,Data_Labels!$A:$B,2,FALSE),"")</f>
        <v/>
      </c>
      <c r="G38" s="19" t="str">
        <f>IFERROR(VLOOKUP(G17,Data_Labels!$A:$B,2,FALSE),"")</f>
        <v/>
      </c>
      <c r="H38" s="19" t="str">
        <f>IFERROR(VLOOKUP(H17,Data_Labels!$A:$B,2,FALSE),"")</f>
        <v/>
      </c>
      <c r="I38" s="19" t="str">
        <f>IFERROR(VLOOKUP(I17,Data_Labels!$A:$B,2,FALSE),"")</f>
        <v/>
      </c>
      <c r="J38" s="19" t="str">
        <f>IFERROR(VLOOKUP(J17,Data_Labels!$A:$B,2,FALSE),"")</f>
        <v/>
      </c>
      <c r="K38" s="19" t="str">
        <f>IFERROR(VLOOKUP(K17,Data_Labels!$A:$B,2,FALSE),"")</f>
        <v/>
      </c>
      <c r="L38" s="19" t="str">
        <f>IFERROR(VLOOKUP(L17,Data_Labels!$A:$B,2,FALSE),"")</f>
        <v/>
      </c>
      <c r="M38" s="19" t="str">
        <f>IFERROR(VLOOKUP(M17,Data_Labels!$A:$B,2,FALSE),"")</f>
        <v/>
      </c>
      <c r="N38" s="19" t="str">
        <f>IFERROR(VLOOKUP(N17,Data_Labels!$A:$B,2,FALSE),"")</f>
        <v/>
      </c>
      <c r="O38" s="19" t="str">
        <f>IFERROR(VLOOKUP(O17,Data_Labels!$A:$B,2,FALSE),"")</f>
        <v/>
      </c>
      <c r="P38" s="19" t="str">
        <f>IFERROR(VLOOKUP(P17,Data_Labels!$A:$B,2,FALSE),"")</f>
        <v/>
      </c>
      <c r="Q38" s="19" t="str">
        <f>IFERROR(VLOOKUP(Q17,Data_Labels!$A:$B,2,FALSE),"")</f>
        <v/>
      </c>
      <c r="R38" s="19" t="str">
        <f>IFERROR(VLOOKUP(R17,Data_Labels!$A:$B,2,FALSE),"")</f>
        <v/>
      </c>
      <c r="S38" s="19" t="str">
        <f>IFERROR(VLOOKUP(S17,Data_Labels!$A:$B,2,FALSE),"")</f>
        <v/>
      </c>
      <c r="T38" s="19" t="str">
        <f>IFERROR(VLOOKUP(T17,Data_Labels!$A:$B,2,FALSE),"")</f>
        <v/>
      </c>
      <c r="U38" s="19" t="str">
        <f>IFERROR(VLOOKUP(U17,Data_Labels!$A:$B,2,FALSE),"")</f>
        <v/>
      </c>
    </row>
    <row r="39" spans="1:21" x14ac:dyDescent="0.25">
      <c r="B39" s="19" t="str">
        <f>IFERROR(VLOOKUP(B18,Data_Labels!$A:$B,2,FALSE),"")</f>
        <v/>
      </c>
      <c r="C39" s="19" t="str">
        <f>IFERROR(VLOOKUP(C18,Data_Labels!$A:$B,2,FALSE),"")</f>
        <v/>
      </c>
      <c r="D39" s="19" t="str">
        <f>IFERROR(VLOOKUP(D18,Data_Labels!$A:$B,2,FALSE),"")</f>
        <v/>
      </c>
      <c r="E39" s="19" t="str">
        <f>IFERROR(VLOOKUP(E18,Data_Labels!$A:$B,2,FALSE),"")</f>
        <v/>
      </c>
      <c r="F39" s="19" t="str">
        <f>IFERROR(VLOOKUP(F18,Data_Labels!$A:$B,2,FALSE),"")</f>
        <v/>
      </c>
      <c r="G39" s="19" t="str">
        <f>IFERROR(VLOOKUP(G18,Data_Labels!$A:$B,2,FALSE),"")</f>
        <v/>
      </c>
      <c r="H39" s="19" t="str">
        <f>IFERROR(VLOOKUP(H18,Data_Labels!$A:$B,2,FALSE),"")</f>
        <v/>
      </c>
      <c r="I39" s="19" t="str">
        <f>IFERROR(VLOOKUP(I18,Data_Labels!$A:$B,2,FALSE),"")</f>
        <v/>
      </c>
      <c r="J39" s="19" t="str">
        <f>IFERROR(VLOOKUP(J18,Data_Labels!$A:$B,2,FALSE),"")</f>
        <v/>
      </c>
      <c r="K39" s="19" t="str">
        <f>IFERROR(VLOOKUP(K18,Data_Labels!$A:$B,2,FALSE),"")</f>
        <v/>
      </c>
      <c r="L39" s="19" t="str">
        <f>IFERROR(VLOOKUP(L18,Data_Labels!$A:$B,2,FALSE),"")</f>
        <v/>
      </c>
      <c r="M39" s="19" t="str">
        <f>IFERROR(VLOOKUP(M18,Data_Labels!$A:$B,2,FALSE),"")</f>
        <v/>
      </c>
      <c r="N39" s="19" t="str">
        <f>IFERROR(VLOOKUP(N18,Data_Labels!$A:$B,2,FALSE),"")</f>
        <v/>
      </c>
      <c r="O39" s="19" t="str">
        <f>IFERROR(VLOOKUP(O18,Data_Labels!$A:$B,2,FALSE),"")</f>
        <v/>
      </c>
      <c r="P39" s="19" t="str">
        <f>IFERROR(VLOOKUP(P18,Data_Labels!$A:$B,2,FALSE),"")</f>
        <v/>
      </c>
      <c r="Q39" s="19" t="str">
        <f>IFERROR(VLOOKUP(Q18,Data_Labels!$A:$B,2,FALSE),"")</f>
        <v/>
      </c>
      <c r="R39" s="19" t="str">
        <f>IFERROR(VLOOKUP(R18,Data_Labels!$A:$B,2,FALSE),"")</f>
        <v/>
      </c>
      <c r="S39" s="19" t="str">
        <f>IFERROR(VLOOKUP(S18,Data_Labels!$A:$B,2,FALSE),"")</f>
        <v/>
      </c>
      <c r="T39" s="19" t="str">
        <f>IFERROR(VLOOKUP(T18,Data_Labels!$A:$B,2,FALSE),"")</f>
        <v/>
      </c>
      <c r="U39" s="19" t="str">
        <f>IFERROR(VLOOKUP(U18,Data_Labels!$A:$B,2,FALSE),"")</f>
        <v/>
      </c>
    </row>
    <row r="40" spans="1:21" x14ac:dyDescent="0.25">
      <c r="B40" s="19" t="str">
        <f>IFERROR(VLOOKUP(B19,Data_Labels!$A:$B,2,FALSE),"")</f>
        <v/>
      </c>
      <c r="C40" s="19" t="str">
        <f>IFERROR(VLOOKUP(C19,Data_Labels!$A:$B,2,FALSE),"")</f>
        <v/>
      </c>
      <c r="D40" s="19" t="str">
        <f>IFERROR(VLOOKUP(D19,Data_Labels!$A:$B,2,FALSE),"")</f>
        <v/>
      </c>
      <c r="E40" s="19" t="str">
        <f>IFERROR(VLOOKUP(E19,Data_Labels!$A:$B,2,FALSE),"")</f>
        <v/>
      </c>
      <c r="F40" s="19" t="str">
        <f>IFERROR(VLOOKUP(F19,Data_Labels!$A:$B,2,FALSE),"")</f>
        <v/>
      </c>
      <c r="G40" s="19" t="str">
        <f>IFERROR(VLOOKUP(G19,Data_Labels!$A:$B,2,FALSE),"")</f>
        <v/>
      </c>
      <c r="H40" s="19" t="str">
        <f>IFERROR(VLOOKUP(H19,Data_Labels!$A:$B,2,FALSE),"")</f>
        <v/>
      </c>
      <c r="I40" s="19" t="str">
        <f>IFERROR(VLOOKUP(I19,Data_Labels!$A:$B,2,FALSE),"")</f>
        <v/>
      </c>
      <c r="J40" s="19" t="str">
        <f>IFERROR(VLOOKUP(J19,Data_Labels!$A:$B,2,FALSE),"")</f>
        <v/>
      </c>
      <c r="K40" s="19" t="str">
        <f>IFERROR(VLOOKUP(K19,Data_Labels!$A:$B,2,FALSE),"")</f>
        <v/>
      </c>
      <c r="L40" s="19" t="str">
        <f>IFERROR(VLOOKUP(L19,Data_Labels!$A:$B,2,FALSE),"")</f>
        <v/>
      </c>
      <c r="M40" s="19" t="str">
        <f>IFERROR(VLOOKUP(M19,Data_Labels!$A:$B,2,FALSE),"")</f>
        <v/>
      </c>
      <c r="N40" s="19" t="str">
        <f>IFERROR(VLOOKUP(N19,Data_Labels!$A:$B,2,FALSE),"")</f>
        <v/>
      </c>
      <c r="O40" s="19" t="str">
        <f>IFERROR(VLOOKUP(O19,Data_Labels!$A:$B,2,FALSE),"")</f>
        <v/>
      </c>
      <c r="P40" s="19" t="str">
        <f>IFERROR(VLOOKUP(P19,Data_Labels!$A:$B,2,FALSE),"")</f>
        <v/>
      </c>
      <c r="Q40" s="19" t="str">
        <f>IFERROR(VLOOKUP(Q19,Data_Labels!$A:$B,2,FALSE),"")</f>
        <v/>
      </c>
      <c r="R40" s="19" t="str">
        <f>IFERROR(VLOOKUP(R19,Data_Labels!$A:$B,2,FALSE),"")</f>
        <v/>
      </c>
      <c r="S40" s="19" t="str">
        <f>IFERROR(VLOOKUP(S19,Data_Labels!$A:$B,2,FALSE),"")</f>
        <v/>
      </c>
      <c r="T40" s="19" t="str">
        <f>IFERROR(VLOOKUP(T19,Data_Labels!$A:$B,2,FALSE),"")</f>
        <v/>
      </c>
      <c r="U40" s="19" t="str">
        <f>IFERROR(VLOOKUP(U19,Data_Labels!$A:$B,2,FALSE),"")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440E-D843-455D-8D81-0B30D73A175C}">
  <dimension ref="A1:D53"/>
  <sheetViews>
    <sheetView tabSelected="1" topLeftCell="A26" workbookViewId="0">
      <selection activeCell="D2" sqref="D2"/>
    </sheetView>
  </sheetViews>
  <sheetFormatPr defaultRowHeight="15" x14ac:dyDescent="0.25"/>
  <cols>
    <col min="1" max="1" width="71.28515625" bestFit="1" customWidth="1"/>
    <col min="2" max="2" width="11.5703125" bestFit="1" customWidth="1"/>
    <col min="3" max="3" width="70.28515625" bestFit="1" customWidth="1"/>
  </cols>
  <sheetData>
    <row r="1" spans="1:4" x14ac:dyDescent="0.25">
      <c r="A1" t="s">
        <v>304</v>
      </c>
      <c r="B1" t="s">
        <v>2</v>
      </c>
      <c r="C1" t="s">
        <v>305</v>
      </c>
      <c r="D1" t="s">
        <v>310</v>
      </c>
    </row>
    <row r="2" spans="1:4" x14ac:dyDescent="0.25">
      <c r="A2" t="s">
        <v>143</v>
      </c>
      <c r="B2">
        <v>188.22480100000001</v>
      </c>
      <c r="C2" t="str">
        <f>VLOOKUP(A2,Data_Labels!A:B,2,FALSE)</f>
        <v xml:space="preserve">Total employee benefit payments - Instructional staff </v>
      </c>
      <c r="D2" t="b">
        <f>VLOOKUP(A2,'Spend above 1%'!A:C,2,FALSE)</f>
        <v>0</v>
      </c>
    </row>
    <row r="3" spans="1:4" x14ac:dyDescent="0.25">
      <c r="A3" t="s">
        <v>25</v>
      </c>
      <c r="B3">
        <v>114.59926900000001</v>
      </c>
      <c r="C3" t="str">
        <f>VLOOKUP(A3,Data_Labels!A:B,2,FALSE)</f>
        <v xml:space="preserve">Current operation expenditure - Enterprise operations </v>
      </c>
      <c r="D3" t="b">
        <f>VLOOKUP(A3,'Spend above 1%'!A:C,2,FALSE)</f>
        <v>0</v>
      </c>
    </row>
    <row r="4" spans="1:4" x14ac:dyDescent="0.25">
      <c r="A4" t="s">
        <v>140</v>
      </c>
      <c r="B4">
        <v>34.697339999999997</v>
      </c>
      <c r="C4" t="str">
        <f>VLOOKUP(A4,Data_Labels!A:B,2,FALSE)</f>
        <v xml:space="preserve">Total salaries and wages - Food services </v>
      </c>
      <c r="D4" t="b">
        <f>VLOOKUP(A4,'Spend above 1%'!A:C,2,FALSE)</f>
        <v>1</v>
      </c>
    </row>
    <row r="5" spans="1:4" x14ac:dyDescent="0.25">
      <c r="A5" t="s">
        <v>148</v>
      </c>
      <c r="B5">
        <v>25.194033999999998</v>
      </c>
      <c r="C5" t="str">
        <f>VLOOKUP(A5,Data_Labels!A:B,2,FALSE)</f>
        <v xml:space="preserve">Total employee benefit payments - Business/central/other support services </v>
      </c>
      <c r="D5" t="b">
        <f>VLOOKUP(A5,'Spend above 1%'!A:C,2,FALSE)</f>
        <v>0</v>
      </c>
    </row>
    <row r="6" spans="1:4" x14ac:dyDescent="0.25">
      <c r="A6" t="s">
        <v>104</v>
      </c>
      <c r="B6">
        <v>22.824663000000001</v>
      </c>
      <c r="C6" t="str">
        <f>VLOOKUP(A6,Data_Labels!A:B,2,FALSE)</f>
        <v xml:space="preserve">Current operation expenditure - Operation and maintenance of plant </v>
      </c>
      <c r="D6" t="b">
        <f>VLOOKUP(A6,'Spend above 1%'!A:C,2,FALSE)</f>
        <v>1</v>
      </c>
    </row>
    <row r="7" spans="1:4" x14ac:dyDescent="0.25">
      <c r="A7" t="s">
        <v>106</v>
      </c>
      <c r="B7">
        <v>21.521753</v>
      </c>
      <c r="C7" t="str">
        <f>VLOOKUP(A7,Data_Labels!A:B,2,FALSE)</f>
        <v xml:space="preserve">Current operation expenditure - Business/central/other support services </v>
      </c>
      <c r="D7" t="b">
        <f>VLOOKUP(A7,'Spend above 1%'!A:C,2,FALSE)</f>
        <v>1</v>
      </c>
    </row>
    <row r="8" spans="1:4" x14ac:dyDescent="0.25">
      <c r="A8" t="s">
        <v>27</v>
      </c>
      <c r="B8">
        <v>18.146946</v>
      </c>
      <c r="C8" t="str">
        <f>VLOOKUP(A8,Data_Labels!A:B,2,FALSE)</f>
        <v xml:space="preserve">Current operation expenditure - Adult education </v>
      </c>
      <c r="D8" t="b">
        <f>VLOOKUP(A8,'Spend above 1%'!A:C,2,FALSE)</f>
        <v>0</v>
      </c>
    </row>
    <row r="9" spans="1:4" x14ac:dyDescent="0.25">
      <c r="A9" t="s">
        <v>22</v>
      </c>
      <c r="B9">
        <v>14.062400999999999</v>
      </c>
      <c r="C9" t="str">
        <f>VLOOKUP(A9,Data_Labels!A:B,2,FALSE)</f>
        <v xml:space="preserve">Current operation expenditure - Pupil support </v>
      </c>
      <c r="D9" t="b">
        <f>VLOOKUP(A9,'Spend above 1%'!A:C,2,FALSE)</f>
        <v>1</v>
      </c>
    </row>
    <row r="10" spans="1:4" x14ac:dyDescent="0.25">
      <c r="A10" t="s">
        <v>136</v>
      </c>
      <c r="B10">
        <v>12.010526</v>
      </c>
      <c r="C10" t="str">
        <f>VLOOKUP(A10,Data_Labels!A:B,2,FALSE)</f>
        <v xml:space="preserve">Total salaries and wages - School administration </v>
      </c>
      <c r="D10" t="b">
        <f>VLOOKUP(A10,'Spend above 1%'!A:C,2,FALSE)</f>
        <v>1</v>
      </c>
    </row>
    <row r="11" spans="1:4" x14ac:dyDescent="0.25">
      <c r="A11" t="s">
        <v>90</v>
      </c>
      <c r="B11">
        <v>11.497019999999999</v>
      </c>
      <c r="C11" t="str">
        <f>VLOOKUP(A11,Data_Labels!A:B,2,FALSE)</f>
        <v xml:space="preserve">Interest earnings </v>
      </c>
      <c r="D11" t="b">
        <f>VLOOKUP(A11,'Spend above 1%'!A:C,2,FALSE)</f>
        <v>1</v>
      </c>
    </row>
    <row r="12" spans="1:4" x14ac:dyDescent="0.25">
      <c r="A12" t="s">
        <v>31</v>
      </c>
      <c r="B12">
        <v>10.127395999999999</v>
      </c>
      <c r="C12" t="str">
        <f>VLOOKUP(A12,Data_Labels!A:B,2,FALSE)</f>
        <v xml:space="preserve">Total employee benefit payments - Instruction </v>
      </c>
      <c r="D12" t="b">
        <f>VLOOKUP(A12,'Spend above 1%'!A:C,2,FALSE)</f>
        <v>1</v>
      </c>
    </row>
    <row r="13" spans="1:4" x14ac:dyDescent="0.25">
      <c r="A13" t="s">
        <v>103</v>
      </c>
      <c r="B13">
        <v>7.3976959999999998</v>
      </c>
      <c r="C13" t="str">
        <f>VLOOKUP(A13,Data_Labels!A:B,2,FALSE)</f>
        <v xml:space="preserve">Current operation expenditure - School administration </v>
      </c>
      <c r="D13" t="b">
        <f>VLOOKUP(A13,'Spend above 1%'!A:C,2,FALSE)</f>
        <v>1</v>
      </c>
    </row>
    <row r="14" spans="1:4" x14ac:dyDescent="0.25">
      <c r="A14" t="s">
        <v>102</v>
      </c>
      <c r="B14">
        <v>2.2193200000000002</v>
      </c>
      <c r="C14" t="str">
        <f>VLOOKUP(A14,Data_Labels!A:B,2,FALSE)</f>
        <v xml:space="preserve">Current operation expenditure - General administration </v>
      </c>
      <c r="D14" t="b">
        <f>VLOOKUP(A14,'Spend above 1%'!A:C,2,FALSE)</f>
        <v>1</v>
      </c>
    </row>
    <row r="15" spans="1:4" x14ac:dyDescent="0.25">
      <c r="A15" t="s">
        <v>24</v>
      </c>
      <c r="B15">
        <v>1.7303459999999999</v>
      </c>
      <c r="C15" t="str">
        <f>VLOOKUP(A15,Data_Labels!A:B,2,FALSE)</f>
        <v xml:space="preserve">Current operation expenditure - Food services </v>
      </c>
      <c r="D15" t="b">
        <f>VLOOKUP(A15,'Spend above 1%'!A:C,2,FALSE)</f>
        <v>1</v>
      </c>
    </row>
    <row r="16" spans="1:4" x14ac:dyDescent="0.25">
      <c r="A16" t="s">
        <v>20</v>
      </c>
      <c r="B16">
        <v>1.248856</v>
      </c>
      <c r="C16" t="str">
        <f>VLOOKUP(A16,Data_Labels!A:B,2,FALSE)</f>
        <v xml:space="preserve">Current operation expenditure - Instruction </v>
      </c>
      <c r="D16" t="b">
        <f>VLOOKUP(A16,'Spend above 1%'!A:C,2,FALSE)</f>
        <v>1</v>
      </c>
    </row>
    <row r="17" spans="1:4" x14ac:dyDescent="0.25">
      <c r="A17" t="s">
        <v>28</v>
      </c>
      <c r="B17">
        <v>0.14168900000000001</v>
      </c>
      <c r="C17" t="str">
        <f>VLOOKUP(A17,Data_Labels!A:B,2,FALSE)</f>
        <v xml:space="preserve">Construction </v>
      </c>
      <c r="D17" t="b">
        <f>VLOOKUP(A17,'Spend above 1%'!A:C,2,FALSE)</f>
        <v>1</v>
      </c>
    </row>
    <row r="18" spans="1:4" x14ac:dyDescent="0.25">
      <c r="A18" t="s">
        <v>30</v>
      </c>
      <c r="B18">
        <v>-3.76295</v>
      </c>
      <c r="C18" t="str">
        <f>VLOOKUP(A18,Data_Labels!A:B,2,FALSE)</f>
        <v xml:space="preserve">Total salaries and wages - Instruction </v>
      </c>
      <c r="D18" t="b">
        <f>VLOOKUP(A18,'Spend above 1%'!A:C,2,FALSE)</f>
        <v>1</v>
      </c>
    </row>
    <row r="19" spans="1:4" x14ac:dyDescent="0.25">
      <c r="A19" t="s">
        <v>23</v>
      </c>
      <c r="B19">
        <v>-5.3084610000000003</v>
      </c>
      <c r="C19" t="str">
        <f>VLOOKUP(A19,Data_Labels!A:B,2,FALSE)</f>
        <v xml:space="preserve">Current operation expenditure - Instructional staff support </v>
      </c>
      <c r="D19" t="b">
        <f>VLOOKUP(A19,'Spend above 1%'!A:C,2,FALSE)</f>
        <v>1</v>
      </c>
    </row>
    <row r="20" spans="1:4" x14ac:dyDescent="0.25">
      <c r="A20" t="s">
        <v>137</v>
      </c>
      <c r="B20">
        <v>-7.0344879999999996</v>
      </c>
      <c r="C20" t="str">
        <f>VLOOKUP(A20,Data_Labels!A:B,2,FALSE)</f>
        <v xml:space="preserve">Total salaries and wages - Operation and maintenance of plant </v>
      </c>
      <c r="D20" t="b">
        <f>VLOOKUP(A20,'Spend above 1%'!A:C,2,FALSE)</f>
        <v>1</v>
      </c>
    </row>
    <row r="21" spans="1:4" x14ac:dyDescent="0.25">
      <c r="A21" t="s">
        <v>29</v>
      </c>
      <c r="B21">
        <v>-12.887217</v>
      </c>
      <c r="C21" t="str">
        <f>VLOOKUP(A21,Data_Labels!A:B,2,FALSE)</f>
        <v xml:space="preserve">Purchase of land and existing structures </v>
      </c>
      <c r="D21" t="b">
        <f>VLOOKUP(A21,'Spend above 1%'!A:C,2,FALSE)</f>
        <v>0</v>
      </c>
    </row>
    <row r="22" spans="1:4" x14ac:dyDescent="0.25">
      <c r="A22" t="s">
        <v>126</v>
      </c>
      <c r="B22">
        <v>-15.622394</v>
      </c>
      <c r="C22" t="str">
        <f>VLOOKUP(A22,Data_Labels!A:B,2,FALSE)</f>
        <v xml:space="preserve">Nonspecified equipment </v>
      </c>
      <c r="D22" t="b">
        <f>VLOOKUP(A22,'Spend above 1%'!A:C,2,FALSE)</f>
        <v>0</v>
      </c>
    </row>
    <row r="23" spans="1:4" x14ac:dyDescent="0.25">
      <c r="A23" t="s">
        <v>26</v>
      </c>
      <c r="B23">
        <v>-16.698730999999999</v>
      </c>
      <c r="C23" t="str">
        <f>VLOOKUP(A23,Data_Labels!A:B,2,FALSE)</f>
        <v xml:space="preserve">Current operation expenditure - Community services </v>
      </c>
      <c r="D23" t="b">
        <f>VLOOKUP(A23,'Spend above 1%'!A:C,2,FALSE)</f>
        <v>0</v>
      </c>
    </row>
    <row r="24" spans="1:4" x14ac:dyDescent="0.25">
      <c r="A24" t="s">
        <v>124</v>
      </c>
      <c r="B24">
        <v>-19.084472000000002</v>
      </c>
      <c r="C24" t="str">
        <f>VLOOKUP(A24,Data_Labels!A:B,2,FALSE)</f>
        <v xml:space="preserve">Instructional equipment </v>
      </c>
      <c r="D24" t="b">
        <f>VLOOKUP(A24,'Spend above 1%'!A:C,2,FALSE)</f>
        <v>0</v>
      </c>
    </row>
    <row r="25" spans="1:4" x14ac:dyDescent="0.25">
      <c r="A25" t="s">
        <v>142</v>
      </c>
      <c r="B25">
        <v>-23.574946000000001</v>
      </c>
      <c r="C25" t="str">
        <f>VLOOKUP(A25,Data_Labels!A:B,2,FALSE)</f>
        <v xml:space="preserve">Total employee benefit payments - Pupil support </v>
      </c>
      <c r="D25" t="b">
        <f>VLOOKUP(A25,'Spend above 1%'!A:C,2,FALSE)</f>
        <v>0</v>
      </c>
    </row>
    <row r="26" spans="1:4" x14ac:dyDescent="0.25">
      <c r="A26" t="s">
        <v>135</v>
      </c>
      <c r="B26">
        <v>-32.172640999999999</v>
      </c>
      <c r="C26" t="str">
        <f>VLOOKUP(A26,Data_Labels!A:B,2,FALSE)</f>
        <v xml:space="preserve">Total salaries and wages - General administration </v>
      </c>
      <c r="D26" t="b">
        <f>VLOOKUP(A26,'Spend above 1%'!A:C,2,FALSE)</f>
        <v>0</v>
      </c>
    </row>
    <row r="27" spans="1:4" x14ac:dyDescent="0.25">
      <c r="A27" t="s">
        <v>134</v>
      </c>
      <c r="B27">
        <v>-43.077756000000001</v>
      </c>
      <c r="C27" t="str">
        <f>VLOOKUP(A27,Data_Labels!A:B,2,FALSE)</f>
        <v xml:space="preserve">Total salaries and wages - Instructional staff support </v>
      </c>
      <c r="D27" t="b">
        <f>VLOOKUP(A27,'Spend above 1%'!A:C,2,FALSE)</f>
        <v>1</v>
      </c>
    </row>
    <row r="28" spans="1:4" x14ac:dyDescent="0.25">
      <c r="A28" t="s">
        <v>138</v>
      </c>
      <c r="B28">
        <v>-53.652754000000002</v>
      </c>
      <c r="C28" t="str">
        <f>VLOOKUP(A28,Data_Labels!A:B,2,FALSE)</f>
        <v xml:space="preserve">Total salaries and wages - Student transportation </v>
      </c>
      <c r="D28" t="b">
        <f>VLOOKUP(A28,'Spend above 1%'!A:C,2,FALSE)</f>
        <v>1</v>
      </c>
    </row>
    <row r="34" spans="1:2" x14ac:dyDescent="0.25">
      <c r="A34" s="33" t="s">
        <v>306</v>
      </c>
      <c r="B34" t="s">
        <v>309</v>
      </c>
    </row>
    <row r="35" spans="1:2" x14ac:dyDescent="0.25">
      <c r="A35" s="34" t="s">
        <v>307</v>
      </c>
      <c r="B35" s="36">
        <v>26.642596999999995</v>
      </c>
    </row>
    <row r="36" spans="1:2" x14ac:dyDescent="0.25">
      <c r="A36" s="35" t="s">
        <v>273</v>
      </c>
      <c r="B36" s="36">
        <v>34.697339999999997</v>
      </c>
    </row>
    <row r="37" spans="1:2" x14ac:dyDescent="0.25">
      <c r="A37" s="35" t="s">
        <v>237</v>
      </c>
      <c r="B37" s="36">
        <v>22.824663000000001</v>
      </c>
    </row>
    <row r="38" spans="1:2" x14ac:dyDescent="0.25">
      <c r="A38" s="35" t="s">
        <v>179</v>
      </c>
      <c r="B38" s="36">
        <v>21.521753</v>
      </c>
    </row>
    <row r="39" spans="1:2" x14ac:dyDescent="0.25">
      <c r="A39" s="35" t="s">
        <v>234</v>
      </c>
      <c r="B39" s="36">
        <v>14.062400999999999</v>
      </c>
    </row>
    <row r="40" spans="1:2" x14ac:dyDescent="0.25">
      <c r="A40" s="35" t="s">
        <v>269</v>
      </c>
      <c r="B40" s="36">
        <v>12.010526</v>
      </c>
    </row>
    <row r="41" spans="1:2" x14ac:dyDescent="0.25">
      <c r="A41" s="35" t="s">
        <v>224</v>
      </c>
      <c r="B41" s="36">
        <v>11.497019999999999</v>
      </c>
    </row>
    <row r="42" spans="1:2" x14ac:dyDescent="0.25">
      <c r="A42" s="35" t="s">
        <v>180</v>
      </c>
      <c r="B42" s="36">
        <v>10.127395999999999</v>
      </c>
    </row>
    <row r="43" spans="1:2" x14ac:dyDescent="0.25">
      <c r="A43" s="35" t="s">
        <v>181</v>
      </c>
      <c r="B43" s="36">
        <v>7.3976959999999998</v>
      </c>
    </row>
    <row r="44" spans="1:2" x14ac:dyDescent="0.25">
      <c r="A44" s="35" t="s">
        <v>236</v>
      </c>
      <c r="B44" s="36">
        <v>2.2193200000000002</v>
      </c>
    </row>
    <row r="45" spans="1:2" x14ac:dyDescent="0.25">
      <c r="A45" s="35" t="s">
        <v>249</v>
      </c>
      <c r="B45" s="36">
        <v>1.7303459999999999</v>
      </c>
    </row>
    <row r="46" spans="1:2" x14ac:dyDescent="0.25">
      <c r="A46" s="35" t="s">
        <v>228</v>
      </c>
      <c r="B46" s="36">
        <v>1.248856</v>
      </c>
    </row>
    <row r="47" spans="1:2" x14ac:dyDescent="0.25">
      <c r="A47" s="35" t="s">
        <v>258</v>
      </c>
      <c r="B47" s="36">
        <v>0.14168900000000001</v>
      </c>
    </row>
    <row r="48" spans="1:2" x14ac:dyDescent="0.25">
      <c r="A48" s="35" t="s">
        <v>266</v>
      </c>
      <c r="B48" s="36">
        <v>-3.76295</v>
      </c>
    </row>
    <row r="49" spans="1:2" x14ac:dyDescent="0.25">
      <c r="A49" s="35" t="s">
        <v>235</v>
      </c>
      <c r="B49" s="36">
        <v>-5.3084610000000003</v>
      </c>
    </row>
    <row r="50" spans="1:2" x14ac:dyDescent="0.25">
      <c r="A50" s="35" t="s">
        <v>270</v>
      </c>
      <c r="B50" s="36">
        <v>-7.0344879999999996</v>
      </c>
    </row>
    <row r="51" spans="1:2" x14ac:dyDescent="0.25">
      <c r="A51" s="35" t="s">
        <v>268</v>
      </c>
      <c r="B51" s="36">
        <v>-43.077756000000001</v>
      </c>
    </row>
    <row r="52" spans="1:2" x14ac:dyDescent="0.25">
      <c r="A52" s="35" t="s">
        <v>271</v>
      </c>
      <c r="B52" s="36">
        <v>-53.652754000000002</v>
      </c>
    </row>
    <row r="53" spans="1:2" x14ac:dyDescent="0.25">
      <c r="A53" s="34" t="s">
        <v>308</v>
      </c>
      <c r="B53" s="36">
        <v>26.642596999999995</v>
      </c>
    </row>
  </sheetData>
  <sortState xmlns:xlrd2="http://schemas.microsoft.com/office/spreadsheetml/2017/richdata2" ref="A2:C28">
    <sortCondition descending="1" ref="B1:B28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Data_Labels</vt:lpstr>
      <vt:lpstr>Lasso_Results</vt:lpstr>
      <vt:lpstr>Lasso_Results_2</vt:lpstr>
      <vt:lpstr>Sheet7</vt:lpstr>
      <vt:lpstr>Sheet5</vt:lpstr>
      <vt:lpstr>Spend above 1%</vt:lpstr>
      <vt:lpstr>SVM_Results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Soni</dc:creator>
  <cp:lastModifiedBy>Sagar Soni</cp:lastModifiedBy>
  <dcterms:created xsi:type="dcterms:W3CDTF">2020-11-17T01:56:28Z</dcterms:created>
  <dcterms:modified xsi:type="dcterms:W3CDTF">2020-12-01T01:06:13Z</dcterms:modified>
</cp:coreProperties>
</file>