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1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11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 l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N10" i="2"/>
  <c r="L9" i="2"/>
  <c r="L10" i="2" s="1"/>
  <c r="L8" i="2"/>
  <c r="I4" i="2"/>
  <c r="I5" i="2"/>
  <c r="M7" i="2" s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7" i="2"/>
  <c r="L6" i="2"/>
  <c r="L5" i="2"/>
  <c r="H3" i="2"/>
  <c r="L4" i="2"/>
  <c r="L3" i="2"/>
  <c r="M10" i="2" l="1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B4" i="5" l="1"/>
  <c r="B9" i="5" s="1"/>
  <c r="B10" i="5" l="1"/>
  <c r="B12" i="5"/>
  <c r="G13" i="5" s="1"/>
</calcChain>
</file>

<file path=xl/sharedStrings.xml><?xml version="1.0" encoding="utf-8"?>
<sst xmlns="http://schemas.openxmlformats.org/spreadsheetml/2006/main" count="741" uniqueCount="702">
  <si>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</si>
  <si>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</si>
  <si>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</si>
  <si>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</si>
  <si>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</si>
  <si>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</si>
  <si>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</si>
  <si>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</si>
  <si>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</si>
  <si>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</si>
  <si>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</si>
  <si>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</si>
  <si>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</si>
  <si>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</si>
  <si>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</si>
  <si>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</si>
  <si>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</si>
  <si>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</si>
  <si>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</si>
  <si>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</si>
  <si>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</si>
  <si>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</si>
  <si>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</si>
  <si>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</si>
  <si>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</si>
  <si>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</si>
  <si>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</si>
  <si>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</si>
  <si>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</si>
  <si>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</si>
  <si>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</si>
  <si>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</si>
  <si>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</si>
  <si>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</si>
  <si>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</si>
  <si>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</si>
  <si>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</si>
  <si>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</si>
  <si>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</si>
  <si>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</si>
  <si>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</si>
  <si>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</si>
  <si>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</si>
  <si>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</si>
  <si>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</si>
  <si>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</si>
  <si>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</si>
  <si>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</si>
  <si>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</si>
  <si>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</si>
  <si>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</si>
  <si>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</si>
  <si>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</si>
  <si>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</si>
  <si>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</si>
  <si>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</si>
  <si>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</si>
  <si>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</si>
  <si>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</si>
  <si>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</si>
  <si>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</si>
  <si>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</si>
  <si>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</si>
  <si>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</si>
  <si>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</si>
  <si>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</si>
  <si>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</si>
  <si>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</si>
  <si>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</si>
  <si>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</si>
  <si>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</si>
  <si>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</si>
  <si>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</si>
  <si>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</si>
  <si>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</si>
  <si>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</si>
  <si>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</si>
  <si>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</si>
  <si>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</si>
  <si>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</si>
  <si>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</si>
  <si>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</si>
  <si>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</si>
  <si>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</si>
  <si>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</si>
  <si>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</si>
  <si>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</si>
  <si>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</si>
  <si>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</si>
  <si>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</si>
  <si>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</si>
  <si>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</si>
  <si>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</si>
  <si>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</si>
  <si>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</si>
  <si>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</si>
  <si>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</si>
  <si>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</si>
  <si>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</si>
  <si>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</si>
  <si>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</si>
  <si>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</si>
  <si>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</si>
  <si>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</si>
  <si>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</si>
  <si>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</si>
  <si>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</si>
  <si>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</si>
  <si>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</si>
  <si>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</si>
  <si>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</si>
  <si>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</si>
  <si>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</si>
  <si>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</si>
  <si>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</si>
  <si>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</si>
  <si>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</si>
  <si>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</si>
  <si>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</si>
  <si>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</si>
  <si>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</si>
  <si>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</si>
  <si>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</si>
  <si>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</si>
  <si>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</si>
  <si>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</si>
  <si>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</si>
  <si>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</si>
  <si>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</si>
  <si>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</si>
  <si>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</si>
  <si>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</si>
  <si>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</si>
  <si>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</si>
  <si>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</si>
  <si>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</si>
  <si>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</si>
  <si>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</si>
  <si>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</si>
  <si>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</si>
  <si>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</si>
  <si>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</si>
  <si>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</si>
  <si>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</si>
  <si>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</si>
  <si>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</si>
  <si>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</si>
  <si>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</si>
  <si>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</si>
  <si>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</si>
  <si>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</si>
  <si>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</si>
  <si>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</si>
  <si>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</si>
  <si>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</si>
  <si>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</si>
  <si>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</si>
  <si>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</si>
  <si>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</si>
  <si>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</si>
  <si>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</si>
  <si>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</si>
  <si>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</si>
  <si>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</si>
  <si>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</si>
  <si>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</si>
  <si>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</si>
  <si>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</si>
  <si>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</si>
  <si>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</si>
  <si>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</si>
  <si>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</si>
  <si>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</si>
  <si>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</si>
  <si>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</si>
  <si>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</si>
  <si>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</si>
  <si>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</si>
  <si>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</si>
  <si>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</si>
  <si>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</si>
  <si>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</si>
  <si>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</si>
  <si>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</si>
  <si>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</si>
  <si>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</si>
  <si>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</si>
  <si>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</si>
  <si>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</si>
  <si>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</si>
  <si>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</si>
  <si>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</si>
  <si>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</si>
  <si>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</si>
  <si>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</si>
  <si>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</si>
  <si>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</si>
  <si>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</si>
  <si>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</si>
  <si>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</si>
  <si>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</si>
  <si>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</si>
  <si>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</si>
  <si>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</si>
  <si>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</si>
  <si>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</si>
  <si>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</si>
  <si>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</si>
  <si>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</si>
  <si>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</si>
  <si>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</si>
  <si>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</si>
  <si>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</si>
  <si>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</si>
  <si>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</si>
  <si>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</si>
  <si>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</si>
  <si>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</si>
  <si>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</si>
  <si>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</si>
  <si>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</si>
  <si>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</si>
  <si>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</si>
  <si>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</si>
  <si>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</si>
  <si>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</si>
  <si>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</si>
  <si>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</si>
  <si>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</si>
  <si>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</si>
  <si>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</si>
  <si>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</si>
  <si>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</si>
  <si>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</si>
  <si>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</si>
  <si>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</si>
  <si>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</si>
  <si>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</si>
  <si>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</si>
  <si>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</si>
  <si>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</si>
  <si>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</si>
  <si>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</si>
  <si>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</si>
  <si>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</si>
  <si>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</si>
  <si>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</si>
  <si>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</si>
  <si>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</si>
  <si>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</si>
  <si>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</si>
  <si>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</si>
  <si>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</si>
  <si>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</si>
  <si>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</si>
  <si>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</si>
  <si>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</si>
  <si>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</si>
  <si>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</si>
  <si>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</si>
  <si>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</si>
  <si>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</si>
  <si>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</si>
  <si>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</si>
  <si>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</si>
  <si>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</si>
  <si>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</si>
  <si>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</si>
  <si>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</si>
  <si>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</si>
  <si>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</si>
  <si>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</si>
  <si>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</si>
  <si>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</si>
  <si>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</si>
  <si>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</si>
  <si>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</si>
  <si>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</si>
  <si>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</si>
  <si>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</si>
  <si>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</si>
  <si>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</si>
  <si>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</si>
  <si>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</si>
  <si>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</si>
  <si>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</si>
  <si>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</si>
  <si>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</si>
  <si>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</si>
  <si>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</si>
  <si>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</si>
  <si>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</si>
  <si>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</si>
  <si>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</si>
  <si>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</si>
  <si>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</si>
  <si>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</si>
  <si>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</si>
  <si>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</si>
  <si>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</si>
  <si>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</si>
  <si>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</si>
  <si>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</si>
  <si>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</si>
  <si>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</si>
  <si>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</si>
  <si>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</si>
  <si>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</si>
  <si>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</si>
  <si>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</si>
  <si>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</si>
  <si>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</si>
  <si>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</si>
  <si>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</si>
  <si>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</si>
  <si>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</si>
  <si>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</si>
  <si>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</si>
  <si>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</si>
  <si>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</si>
  <si>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</si>
  <si>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</si>
  <si>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</si>
  <si>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</si>
  <si>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</si>
  <si>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</si>
  <si>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</si>
  <si>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</si>
  <si>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</si>
  <si>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</si>
  <si>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</si>
  <si>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</si>
  <si>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</si>
  <si>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</si>
  <si>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</si>
  <si>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</si>
  <si>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</si>
  <si>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</si>
  <si>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</si>
  <si>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</si>
  <si>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</si>
  <si>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</si>
  <si>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</si>
  <si>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</si>
  <si>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</si>
  <si>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</si>
  <si>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</si>
  <si>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</si>
  <si>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</si>
  <si>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</si>
  <si>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</si>
  <si>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</si>
  <si>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</si>
  <si>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</si>
  <si>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</si>
  <si>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</si>
  <si>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</si>
  <si>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</si>
  <si>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</si>
  <si>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</si>
  <si>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</si>
  <si>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</si>
  <si>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</si>
  <si>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</si>
  <si>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</si>
  <si>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</si>
  <si>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</si>
  <si>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</si>
  <si>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</si>
  <si>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</si>
  <si>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</si>
  <si>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</si>
  <si>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</si>
  <si>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</si>
  <si>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</si>
  <si>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</si>
  <si>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</si>
  <si>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</si>
  <si>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</si>
  <si>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</si>
  <si>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</si>
  <si>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</si>
  <si>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</si>
  <si>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</si>
  <si>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</si>
  <si>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</si>
  <si>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</si>
  <si>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</si>
  <si>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</si>
  <si>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</si>
  <si>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</si>
  <si>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</si>
  <si>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</si>
  <si>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</si>
  <si>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</si>
  <si>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</si>
  <si>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</si>
  <si>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</si>
  <si>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</si>
  <si>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</si>
  <si>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</si>
  <si>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</si>
  <si>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</si>
  <si>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</si>
  <si>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</si>
  <si>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</si>
  <si>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</si>
  <si>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</si>
  <si>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</si>
  <si>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</si>
  <si>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</si>
  <si>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</si>
  <si>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</si>
  <si>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</si>
  <si>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</si>
  <si>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</si>
  <si>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</si>
  <si>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</si>
  <si>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</si>
  <si>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</si>
  <si>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</si>
  <si>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</si>
  <si>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</si>
  <si>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</si>
  <si>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</si>
  <si>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</si>
  <si>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</si>
  <si>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</si>
  <si>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</si>
  <si>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</si>
  <si>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</si>
  <si>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</si>
  <si>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</si>
  <si>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</si>
  <si>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</si>
  <si>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</si>
  <si>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</si>
  <si>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</si>
  <si>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</si>
  <si>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</si>
  <si>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</si>
  <si>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</si>
  <si>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</si>
  <si>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</si>
  <si>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</si>
  <si>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</si>
  <si>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</si>
  <si>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</si>
  <si>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</si>
  <si>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</si>
  <si>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</si>
  <si>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</si>
  <si>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</si>
  <si>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</si>
  <si>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</si>
  <si>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</si>
  <si>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</si>
  <si>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</si>
  <si>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</si>
  <si>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</si>
  <si>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</si>
  <si>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</si>
  <si>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</si>
  <si>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</si>
  <si>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</si>
  <si>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</si>
  <si>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</si>
  <si>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</si>
  <si>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</si>
  <si>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</si>
  <si>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</si>
  <si>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</si>
  <si>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</si>
  <si>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</si>
  <si>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</si>
  <si>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</si>
  <si>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</si>
  <si>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</si>
  <si>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</si>
  <si>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</si>
  <si>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</si>
  <si>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</si>
  <si>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</si>
  <si>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</si>
  <si>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</si>
  <si>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</si>
  <si>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</si>
  <si>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</si>
  <si>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</si>
  <si>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</si>
  <si>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</si>
  <si>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</si>
  <si>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</si>
  <si>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</si>
  <si>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</si>
  <si>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</si>
  <si>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</si>
  <si>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</si>
  <si>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</si>
  <si>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</si>
  <si>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</si>
  <si>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</si>
  <si>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</si>
  <si>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</si>
  <si>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</si>
  <si>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</si>
  <si>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</si>
  <si>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</si>
  <si>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</si>
  <si>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</si>
  <si>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</si>
  <si>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</si>
  <si>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</si>
  <si>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</si>
  <si>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</si>
  <si>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</si>
  <si>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</si>
  <si>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</si>
  <si>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</si>
  <si>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</si>
  <si>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</si>
  <si>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</si>
  <si>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</si>
  <si>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</si>
  <si>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</si>
  <si>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</si>
  <si>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</si>
  <si>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</si>
  <si>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</si>
  <si>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</si>
  <si>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</si>
  <si>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</si>
  <si>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</si>
  <si>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</si>
  <si>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</si>
  <si>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</si>
  <si>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</si>
  <si>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</si>
  <si>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</si>
  <si>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</si>
  <si>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</si>
  <si>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</si>
  <si>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</si>
  <si>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</si>
  <si>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</si>
  <si>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</si>
  <si>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</si>
  <si>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</si>
  <si>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</si>
  <si>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</si>
  <si>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</si>
  <si>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</si>
  <si>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</si>
  <si>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</si>
  <si>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</si>
  <si>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</si>
  <si>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</si>
  <si>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</si>
  <si>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</si>
  <si>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</si>
  <si>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</si>
  <si>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</si>
  <si>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</si>
  <si>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</si>
  <si>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</si>
  <si>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</si>
  <si>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</si>
  <si>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</si>
  <si>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</si>
  <si>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</si>
  <si>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</si>
  <si>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</si>
  <si>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</si>
  <si>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</si>
  <si>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</si>
  <si>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</si>
  <si>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</si>
  <si>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</si>
  <si>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</si>
  <si>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</si>
  <si>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</si>
  <si>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</si>
  <si>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</si>
  <si>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</si>
  <si>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</si>
  <si>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</si>
  <si>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</si>
  <si>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</si>
  <si>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</si>
  <si>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</si>
  <si>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</si>
  <si>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</si>
  <si>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</si>
  <si>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</si>
  <si>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</si>
  <si>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</si>
  <si>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</si>
  <si>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</si>
  <si>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</si>
  <si>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</si>
  <si>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</si>
  <si>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</si>
  <si>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</si>
  <si>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</si>
  <si>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</si>
  <si>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</si>
  <si>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</si>
  <si>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</si>
  <si>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</si>
  <si>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</si>
  <si>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</si>
  <si>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</si>
  <si>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</si>
  <si>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</si>
  <si>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</si>
  <si>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</si>
  <si>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</si>
  <si>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</si>
  <si>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</si>
  <si>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</si>
  <si>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</si>
  <si>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</si>
  <si>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</si>
  <si>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</si>
  <si>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</si>
  <si>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</si>
  <si>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</si>
  <si>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</si>
  <si>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</si>
  <si>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</si>
  <si>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</si>
  <si>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</si>
  <si>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</si>
  <si>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</si>
  <si>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</si>
  <si>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</si>
  <si>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</si>
  <si>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</si>
  <si>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</si>
  <si>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</si>
  <si>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</si>
  <si>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</si>
  <si>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</si>
  <si>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</si>
  <si>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</si>
  <si>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</si>
  <si>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</si>
  <si>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</si>
  <si>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</si>
  <si>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</si>
  <si>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</si>
  <si>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</si>
  <si>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</si>
  <si>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</si>
  <si>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</si>
  <si>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</si>
  <si>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</si>
  <si>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</si>
  <si>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</si>
  <si>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</si>
  <si>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</si>
  <si>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</si>
  <si>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</si>
  <si>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</si>
  <si>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</si>
  <si>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</si>
  <si>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</si>
  <si>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</si>
  <si>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</si>
  <si>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</si>
  <si>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</si>
  <si>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</si>
  <si>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</si>
  <si>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</si>
  <si>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</si>
  <si>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</si>
  <si>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</si>
  <si>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</si>
  <si>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</si>
  <si>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</si>
  <si>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</si>
  <si>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</si>
  <si>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</si>
  <si>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</si>
  <si>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</si>
  <si>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</si>
  <si>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</si>
  <si>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</si>
  <si>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</si>
  <si>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</si>
  <si>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</si>
  <si>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</si>
  <si>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</si>
  <si>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</si>
  <si>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</si>
  <si>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</si>
  <si>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</si>
  <si>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</si>
  <si>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</t>
  </si>
  <si>
    <t>variable cost</t>
  </si>
  <si>
    <t>equity return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</si>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</sst>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18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9526026300975945"/>
                  <c:y val="-0.31121281268412876"/>
                </c:manualLayout>
              </c:layout>
              <c:numFmt formatCode="General" sourceLinked="0"/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5008"/>
        <c:axId val="83196544"/>
      </c:scatterChart>
      <c:valAx>
        <c:axId val="8319500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83196544"/>
        <c:crosses val="autoZero"/>
        <c:crossBetween val="midCat"/>
      </c:valAx>
      <c:valAx>
        <c:axId val="831965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83195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7</xdr:row>
      <xdr:rowOff>142875</xdr:rowOff>
    </xdr:from>
    <xdr:to>
      <xdr:col>13</xdr:col>
      <xdr:colOff>238125</xdr:colOff>
      <xdr:row>20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B21" sqref="B21:D21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1"/>
      <c r="T1" s="1"/>
      <c r="U1" s="1"/>
    </row>
    <row r="2" spans="1:22" ht="15.75" thickBot="1" x14ac:dyDescent="0.3">
      <c r="A2" s="96" t="s">
        <v>1</v>
      </c>
      <c r="B2" s="97">
        <v>2005</v>
      </c>
      <c r="C2" s="98"/>
      <c r="D2" s="98"/>
      <c r="E2" s="99"/>
      <c r="F2" s="97">
        <v>2006</v>
      </c>
      <c r="G2" s="98"/>
      <c r="H2" s="98"/>
      <c r="I2" s="99"/>
      <c r="J2" s="97">
        <v>2007</v>
      </c>
      <c r="K2" s="98"/>
      <c r="L2" s="98"/>
      <c r="M2" s="99"/>
      <c r="N2" s="97">
        <v>2008</v>
      </c>
      <c r="O2" s="98"/>
      <c r="P2" s="98"/>
      <c r="Q2" s="99"/>
      <c r="R2" s="97">
        <v>2009</v>
      </c>
      <c r="S2" s="98"/>
      <c r="T2" s="98"/>
      <c r="U2" s="99"/>
    </row>
    <row r="3" spans="1:22" x14ac:dyDescent="0.25">
      <c r="A3" s="96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2429.9770235528399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C5/C4</f>
        <v>0.23736753536180472</v>
      </c>
      <c r="C18" s="78">
        <f>G5/G4</f>
        <v>0.23816046669637667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(L13*L14*L15*L16)</f>
        <v>40</v>
      </c>
      <c r="M18" s="77">
        <f>(M13*M14*M15*M16)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8"/>
  <sheetViews>
    <sheetView tabSelected="1" workbookViewId="0">
      <selection activeCell="L3" sqref="L3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8" max="8" width="14.28515625" bestFit="1" customWidth="1"/>
    <col min="9" max="9" width="11.140625" bestFit="1" customWidth="1"/>
    <col min="11" max="11" width="43" customWidth="1"/>
    <col min="12" max="12" width="10.140625" bestFit="1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4" ht="16.5" x14ac:dyDescent="0.25">
      <c r="A1" s="100" t="s">
        <v>14</v>
      </c>
      <c r="B1" s="100"/>
      <c r="C1" s="100"/>
      <c r="D1" s="100"/>
      <c r="E1" s="100"/>
      <c r="F1" s="100"/>
      <c r="G1" s="100"/>
    </row>
    <row r="2" spans="1:14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4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4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4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4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4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4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AVERAGEIF(F3:F668,"&gt;200000000",(H3:H668))</f>
        <v>8.042946397694336E-4</v>
      </c>
    </row>
    <row r="9" spans="1:14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4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  <c r="N10" s="63">
        <f>STDEV(H3:H668)</f>
        <v>2.2206878322069815E-2</v>
      </c>
    </row>
    <row r="11" spans="1:14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4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4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4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4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4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2" sqref="N12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0" t="s">
        <v>31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sqref="A1:M1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0" t="s">
        <v>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1" t="s">
        <v>41</v>
      </c>
      <c r="B3" s="101" t="s">
        <v>42</v>
      </c>
      <c r="C3" s="101" t="s">
        <v>43</v>
      </c>
      <c r="D3" s="101" t="s">
        <v>695</v>
      </c>
      <c r="E3" s="101" t="s">
        <v>696</v>
      </c>
      <c r="F3" s="101" t="s">
        <v>697</v>
      </c>
      <c r="G3" s="27"/>
      <c r="H3" s="102" t="s">
        <v>42</v>
      </c>
      <c r="I3" s="102" t="s">
        <v>44</v>
      </c>
      <c r="J3" s="102" t="s">
        <v>43</v>
      </c>
      <c r="K3" s="27"/>
      <c r="M3"/>
    </row>
    <row r="4" spans="1:17" ht="17.25" customHeight="1" x14ac:dyDescent="0.25">
      <c r="A4" s="101"/>
      <c r="B4" s="101"/>
      <c r="C4" s="101"/>
      <c r="D4" s="101"/>
      <c r="E4" s="101"/>
      <c r="F4" s="101"/>
      <c r="G4" s="27"/>
      <c r="H4" s="102"/>
      <c r="I4" s="102"/>
      <c r="J4" s="102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4" sqref="M14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100" t="s">
        <v>148</v>
      </c>
      <c r="B1" s="100"/>
      <c r="C1" s="100"/>
      <c r="D1" s="100"/>
      <c r="E1" s="100"/>
      <c r="F1" s="100"/>
      <c r="G1" s="100"/>
      <c r="H1" s="100"/>
      <c r="I1" s="100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B5*B4</f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thickBot="1" x14ac:dyDescent="0.3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103" t="s">
        <v>698</v>
      </c>
      <c r="I12" s="104"/>
      <c r="J12" s="104"/>
      <c r="K12" s="104"/>
      <c r="L12" s="105"/>
    </row>
    <row r="13" spans="1:12" ht="16.5" thickTop="1" thickBot="1" x14ac:dyDescent="0.3">
      <c r="F13" s="85"/>
      <c r="G13" s="87">
        <f>B12</f>
        <v>31500</v>
      </c>
      <c r="H13" s="88">
        <v>80</v>
      </c>
      <c r="I13" s="88">
        <v>90</v>
      </c>
      <c r="J13" s="88">
        <v>100</v>
      </c>
      <c r="K13" s="88">
        <v>110</v>
      </c>
      <c r="L13" s="89">
        <v>120</v>
      </c>
    </row>
    <row r="14" spans="1:12" x14ac:dyDescent="0.25">
      <c r="F14" s="103" t="s">
        <v>699</v>
      </c>
      <c r="G14" s="90">
        <v>0.65</v>
      </c>
      <c r="H14" s="86">
        <f t="dataTable" ref="H14:L19" dt2D="1" dtr="1" r1="B5" r2="B7"/>
        <v>42720</v>
      </c>
      <c r="I14" s="86">
        <v>45030</v>
      </c>
      <c r="J14" s="86">
        <v>46500</v>
      </c>
      <c r="K14" s="86">
        <v>47130</v>
      </c>
      <c r="L14" s="91">
        <v>46920</v>
      </c>
    </row>
    <row r="15" spans="1:12" x14ac:dyDescent="0.25">
      <c r="F15" s="106"/>
      <c r="G15" s="90">
        <v>0.7</v>
      </c>
      <c r="H15" s="86">
        <v>35760.000000000015</v>
      </c>
      <c r="I15" s="86">
        <v>37740</v>
      </c>
      <c r="J15" s="86">
        <v>39000</v>
      </c>
      <c r="K15" s="86">
        <v>39540</v>
      </c>
      <c r="L15" s="91">
        <v>39360</v>
      </c>
    </row>
    <row r="16" spans="1:12" x14ac:dyDescent="0.25">
      <c r="D16" s="53"/>
      <c r="F16" s="106"/>
      <c r="G16" s="90">
        <v>0.75</v>
      </c>
      <c r="H16" s="86">
        <v>28800</v>
      </c>
      <c r="I16" s="86">
        <v>30450</v>
      </c>
      <c r="J16" s="86">
        <v>31500</v>
      </c>
      <c r="K16" s="86">
        <v>31950</v>
      </c>
      <c r="L16" s="91">
        <v>31800</v>
      </c>
    </row>
    <row r="17" spans="4:12" x14ac:dyDescent="0.25">
      <c r="D17" s="53"/>
      <c r="F17" s="106"/>
      <c r="G17" s="90">
        <v>0.8</v>
      </c>
      <c r="H17" s="86">
        <v>21840</v>
      </c>
      <c r="I17" s="86">
        <v>23160</v>
      </c>
      <c r="J17" s="86">
        <v>24000</v>
      </c>
      <c r="K17" s="86">
        <v>24360</v>
      </c>
      <c r="L17" s="91">
        <v>24240</v>
      </c>
    </row>
    <row r="18" spans="4:12" x14ac:dyDescent="0.25">
      <c r="D18" s="53"/>
      <c r="F18" s="106"/>
      <c r="G18" s="90">
        <v>0.85</v>
      </c>
      <c r="H18" s="86">
        <v>14880.000000000015</v>
      </c>
      <c r="I18" s="86">
        <v>15870</v>
      </c>
      <c r="J18" s="86">
        <v>16500</v>
      </c>
      <c r="K18" s="86">
        <v>16770</v>
      </c>
      <c r="L18" s="91">
        <v>16680</v>
      </c>
    </row>
    <row r="19" spans="4:12" ht="15.75" thickBot="1" x14ac:dyDescent="0.3">
      <c r="D19" s="53"/>
      <c r="F19" s="107"/>
      <c r="G19" s="92">
        <v>0.9</v>
      </c>
      <c r="H19" s="93">
        <v>7920</v>
      </c>
      <c r="I19" s="93">
        <v>8580</v>
      </c>
      <c r="J19" s="93">
        <v>9000</v>
      </c>
      <c r="K19" s="93">
        <v>9180</v>
      </c>
      <c r="L19" s="94">
        <v>9120</v>
      </c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H12:L12"/>
    <mergeCell ref="F14:F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M6" sqref="M6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16" max="17" width="12.57031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100" t="s">
        <v>160</v>
      </c>
      <c r="B1" s="100"/>
      <c r="C1" s="100"/>
      <c r="D1" s="100"/>
      <c r="E1" s="100"/>
      <c r="F1" s="100"/>
      <c r="G1" s="100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t="s">
        <v>701</v>
      </c>
      <c r="P2" t="s">
        <v>700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8" t="s">
        <v>168</v>
      </c>
      <c r="J3" s="108"/>
      <c r="K3" s="25">
        <f>CORREL(data1,abc)</f>
        <v>-0.1673233626416778</v>
      </c>
      <c r="O3" s="22">
        <v>3.6474164133738718</v>
      </c>
      <c r="P3" s="22">
        <v>2.9730352615810141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8" t="s">
        <v>171</v>
      </c>
      <c r="J5" s="108"/>
      <c r="K5" s="25">
        <f>SLOPE(data1,abc)</f>
        <v>-0.96838184936839866</v>
      </c>
      <c r="O5" s="22">
        <v>3.9393939393939315</v>
      </c>
      <c r="P5" s="22">
        <v>3.6698223593234713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9" t="s">
        <v>173</v>
      </c>
      <c r="J6" s="110"/>
      <c r="K6" s="25">
        <f>INTERCEPT(data1,abc)</f>
        <v>11.807696961179321</v>
      </c>
      <c r="O6" s="22">
        <v>3.92749244712991</v>
      </c>
      <c r="P6" s="22">
        <v>10.776829815895827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opLeftCell="A3" workbookViewId="0">
      <selection activeCell="M13" sqref="M13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100" t="s">
        <v>688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2015-02-20T19:52:10Z</dcterms:modified>
</cp:coreProperties>
</file>