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 activeTab="5"/>
  </bookViews>
  <sheets>
    <sheet name="IS" sheetId="1" r:id="rId1"/>
    <sheet name="Revenue Forecast" sheetId="4" r:id="rId2"/>
    <sheet name="Common Size IS" sheetId="2" r:id="rId3"/>
    <sheet name="Assumption Sheet" sheetId="3" r:id="rId4"/>
    <sheet name="CAPM" sheetId="7" r:id="rId5"/>
    <sheet name="Target Price" sheetId="8" r:id="rId6"/>
  </sheets>
  <calcPr calcId="125725"/>
</workbook>
</file>

<file path=xl/calcChain.xml><?xml version="1.0" encoding="utf-8"?>
<calcChain xmlns="http://schemas.openxmlformats.org/spreadsheetml/2006/main">
  <c r="E7" i="3"/>
  <c r="E5"/>
  <c r="E6"/>
  <c r="E4"/>
  <c r="E3"/>
  <c r="K16" i="8"/>
  <c r="K14"/>
  <c r="K11"/>
  <c r="D12"/>
  <c r="E12"/>
  <c r="F12"/>
  <c r="G12"/>
  <c r="C12"/>
  <c r="K13" i="1"/>
  <c r="G11" i="8" l="1"/>
  <c r="K9"/>
  <c r="D11"/>
  <c r="E11"/>
  <c r="F11"/>
  <c r="C11"/>
  <c r="C2"/>
  <c r="M21" i="7"/>
  <c r="M18"/>
  <c r="M16"/>
  <c r="G25" i="1"/>
  <c r="H25"/>
  <c r="I25"/>
  <c r="F25"/>
  <c r="G24"/>
  <c r="H24"/>
  <c r="I24"/>
  <c r="F24"/>
  <c r="E38"/>
  <c r="G23"/>
  <c r="H23"/>
  <c r="I23"/>
  <c r="F23"/>
  <c r="H22"/>
  <c r="I22"/>
  <c r="G22"/>
  <c r="F22"/>
  <c r="G21"/>
  <c r="H21"/>
  <c r="I21"/>
  <c r="F21"/>
  <c r="G19"/>
  <c r="H19"/>
  <c r="I19"/>
  <c r="F19"/>
  <c r="G12"/>
  <c r="H12"/>
  <c r="I12"/>
  <c r="F12"/>
  <c r="G17"/>
  <c r="H17"/>
  <c r="I17"/>
  <c r="F17"/>
  <c r="G16"/>
  <c r="H16"/>
  <c r="I16"/>
  <c r="F16"/>
  <c r="G15"/>
  <c r="H15"/>
  <c r="I15"/>
  <c r="F15"/>
  <c r="G14"/>
  <c r="H14"/>
  <c r="I14"/>
  <c r="F14"/>
  <c r="G13"/>
  <c r="H13"/>
  <c r="I13"/>
  <c r="F13"/>
  <c r="D4" i="3"/>
  <c r="D5"/>
  <c r="D6"/>
  <c r="D7"/>
  <c r="D3"/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3"/>
  <c r="I10" i="1"/>
  <c r="H10"/>
  <c r="G10"/>
  <c r="F10"/>
  <c r="P7" i="4"/>
  <c r="N7"/>
  <c r="L7"/>
  <c r="J7"/>
  <c r="P4"/>
  <c r="P5"/>
  <c r="N4"/>
  <c r="N5"/>
  <c r="L4"/>
  <c r="L5"/>
  <c r="J4"/>
  <c r="J5"/>
  <c r="P3"/>
  <c r="N3"/>
  <c r="L3"/>
  <c r="J3"/>
  <c r="D9" i="8"/>
  <c r="E9"/>
  <c r="F9"/>
  <c r="G9"/>
  <c r="C9"/>
  <c r="E2" i="7" l="1"/>
  <c r="E3"/>
  <c r="E4"/>
  <c r="E5"/>
  <c r="E6"/>
  <c r="E7"/>
  <c r="E8"/>
  <c r="E9"/>
  <c r="E10"/>
  <c r="E11"/>
  <c r="D2"/>
  <c r="D3"/>
  <c r="D4"/>
  <c r="D5"/>
  <c r="D6"/>
  <c r="D7"/>
  <c r="D8"/>
  <c r="D9"/>
  <c r="D10"/>
  <c r="D11"/>
  <c r="E775" l="1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M8"/>
  <c r="M7"/>
  <c r="M6"/>
  <c r="M5"/>
  <c r="E7" i="4" l="1"/>
  <c r="D7" s="1"/>
  <c r="G7"/>
  <c r="F7" s="1"/>
  <c r="C7"/>
  <c r="D6" i="1" l="1"/>
  <c r="E6"/>
  <c r="C6"/>
  <c r="F4" i="4"/>
  <c r="F5"/>
  <c r="F6"/>
  <c r="F3"/>
  <c r="D4"/>
  <c r="D5"/>
  <c r="D3"/>
  <c r="E12" i="1"/>
  <c r="D12"/>
  <c r="C12"/>
  <c r="E19" l="1"/>
  <c r="D19"/>
  <c r="C19"/>
  <c r="E8"/>
  <c r="C8"/>
  <c r="D8"/>
  <c r="D10" l="1"/>
  <c r="C10"/>
  <c r="E10"/>
  <c r="C21"/>
  <c r="C23" l="1"/>
  <c r="E21"/>
  <c r="D21"/>
  <c r="D23" l="1"/>
  <c r="E23"/>
</calcChain>
</file>

<file path=xl/comments1.xml><?xml version="1.0" encoding="utf-8"?>
<comments xmlns="http://schemas.openxmlformats.org/spreadsheetml/2006/main">
  <authors>
    <author>Rohit</author>
  </authors>
  <commentList>
    <comment ref="I3" authorId="0">
      <text>
        <r>
          <rPr>
            <b/>
            <sz val="9"/>
            <color indexed="81"/>
            <rFont val="Tahoma"/>
            <family val="2"/>
          </rPr>
          <t xml:space="preserve">admin:
</t>
        </r>
        <r>
          <rPr>
            <sz val="9"/>
            <color indexed="81"/>
            <rFont val="Tahoma"/>
            <family val="2"/>
          </rPr>
          <t>&gt; improvement in cost-per-click (CPC) trends as Product Listing Ads and AdWords Enhanced Campaigns lift CPCs 
&gt; Increase in %ge share of Mobile revenues and increasing penetration of Mobiles worldwide
&gt; Google wins back its ad revenue share from facebook
&gt; Increased number of paid clicks due to an ever increasing reach of the internet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 xml:space="preserve">admin:
</t>
        </r>
        <r>
          <rPr>
            <sz val="9"/>
            <color indexed="81"/>
            <rFont val="Tahoma"/>
            <family val="2"/>
          </rPr>
          <t xml:space="preserve">&gt; Negative Y-O-Y growth rate in the AdSense network in the past 4 quarters, and;
&gt;Complexity of AdSense
keeping this revenue segment under check
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 xml:space="preserve">admin:
</t>
        </r>
        <r>
          <rPr>
            <sz val="9"/>
            <color indexed="81"/>
            <rFont val="Tahoma"/>
            <family val="2"/>
          </rPr>
          <t xml:space="preserve">From 2 main sources:-
1) Hardware: No longer relevant as the Motorola segment has been sold off
2) Software: Google Play Store. Android's market share expected to grow steadily to reach 60% by 2017
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 xml:space="preserve">admin:
</t>
        </r>
        <r>
          <rPr>
            <sz val="9"/>
            <color indexed="81"/>
            <rFont val="Tahoma"/>
            <family val="2"/>
          </rPr>
          <t xml:space="preserve">&gt;Segment Sold to lenovo for $2.91bn
</t>
        </r>
      </text>
    </comment>
  </commentList>
</comments>
</file>

<file path=xl/sharedStrings.xml><?xml version="1.0" encoding="utf-8"?>
<sst xmlns="http://schemas.openxmlformats.org/spreadsheetml/2006/main" count="129" uniqueCount="78">
  <si>
    <t>Revenues</t>
  </si>
  <si>
    <t>Google Websites</t>
  </si>
  <si>
    <t>Google Network Members' Websites</t>
  </si>
  <si>
    <t>Total Advertising Revenues</t>
  </si>
  <si>
    <t>Other Revenues</t>
  </si>
  <si>
    <t>Total Google Segment Revenues</t>
  </si>
  <si>
    <t>Total Motorola Mobile Segment Revenues</t>
  </si>
  <si>
    <t>Total Consolidated Revenues</t>
  </si>
  <si>
    <t>Costs</t>
  </si>
  <si>
    <t>Cost of Revenues*</t>
  </si>
  <si>
    <t>Traffic Acquisition Cost</t>
  </si>
  <si>
    <t>Other Cost of Revenues*</t>
  </si>
  <si>
    <t>Research &amp; Development*</t>
  </si>
  <si>
    <t>Sales &amp; Marketing*</t>
  </si>
  <si>
    <t>General &amp; Administrative*</t>
  </si>
  <si>
    <t>Charge Related to the Resolution of Department of Justice Investigation</t>
  </si>
  <si>
    <t>Total Costs &amp; Expenses*</t>
  </si>
  <si>
    <t>Profitability</t>
  </si>
  <si>
    <t>Income from Operations</t>
  </si>
  <si>
    <t>Net Income</t>
  </si>
  <si>
    <t>Net Income from Continuing Operations</t>
  </si>
  <si>
    <t>Net Income (Loss) from Discontinued Operations</t>
  </si>
  <si>
    <t>EPS - Basic</t>
  </si>
  <si>
    <t>EPS - Basic - Continuing Operations</t>
  </si>
  <si>
    <t>EPS - Basic - Discontinued Operations</t>
  </si>
  <si>
    <t>EPS - Diluted</t>
  </si>
  <si>
    <t>EPS - Diluted - Continuing Operations</t>
  </si>
  <si>
    <t>EPS - Diluted - Discontinued Operations</t>
  </si>
  <si>
    <t>Number of Shares</t>
  </si>
  <si>
    <t>Basic</t>
  </si>
  <si>
    <t>Diluted</t>
  </si>
  <si>
    <t>IS Assumptions</t>
  </si>
  <si>
    <t xml:space="preserve">    Traffic Acquisition Cost</t>
  </si>
  <si>
    <t xml:space="preserve">    Other Cost of Revenues*</t>
  </si>
  <si>
    <t xml:space="preserve">   Traffic Acquisition Cost</t>
  </si>
  <si>
    <t xml:space="preserve">   Other Cost of Revenues*</t>
  </si>
  <si>
    <t>% Change</t>
  </si>
  <si>
    <t xml:space="preserve">  Google Websites</t>
  </si>
  <si>
    <t xml:space="preserve">  Google Network Members' Websites</t>
  </si>
  <si>
    <t>-</t>
  </si>
  <si>
    <t>Growth rate</t>
  </si>
  <si>
    <t>2014E</t>
  </si>
  <si>
    <t>2015E</t>
  </si>
  <si>
    <t>2016E</t>
  </si>
  <si>
    <t>2017E</t>
  </si>
  <si>
    <t>(All figures in USD million)</t>
  </si>
  <si>
    <t>Number of shares outstanding</t>
  </si>
  <si>
    <t>million</t>
  </si>
  <si>
    <t>Total Revenue</t>
  </si>
  <si>
    <t>10-Year</t>
  </si>
  <si>
    <t>Date</t>
  </si>
  <si>
    <t>Adj Close</t>
  </si>
  <si>
    <t>Annual Return</t>
  </si>
  <si>
    <t>Nasdaq100</t>
  </si>
  <si>
    <t>Nasdaq100 %</t>
  </si>
  <si>
    <t>Google Inc</t>
  </si>
  <si>
    <t>Google Inc %</t>
  </si>
  <si>
    <t>Beta</t>
  </si>
  <si>
    <t>Rf</t>
  </si>
  <si>
    <t>Rm</t>
  </si>
  <si>
    <t>Re</t>
  </si>
  <si>
    <t>Terminal Growth rate</t>
  </si>
  <si>
    <t>Target Price</t>
  </si>
  <si>
    <t>Expected Return of stock</t>
  </si>
  <si>
    <t>Target PE multiple</t>
  </si>
  <si>
    <t>Year</t>
  </si>
  <si>
    <t>EPS</t>
  </si>
  <si>
    <t>Discounted EPS</t>
  </si>
  <si>
    <t>Terminal Net Income</t>
  </si>
  <si>
    <t>Other income/expenses</t>
  </si>
  <si>
    <t>Income before tax</t>
  </si>
  <si>
    <t>Tax expense</t>
  </si>
  <si>
    <t>Tax Rate</t>
  </si>
  <si>
    <t>Costs:</t>
  </si>
  <si>
    <t>Total Consolidated Revenues:</t>
  </si>
  <si>
    <t>Profitability:</t>
  </si>
  <si>
    <t>As a percentage of revenues</t>
  </si>
  <si>
    <t>Current Market Price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</si>
</sst>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_-[$$-409]* #,##0.00_ ;_-[$$-409]* \-#,##0.00\ ;_-[$$-409]* &quot;-&quot;??_ ;_-@_ "/>
    <numFmt numFmtId="166" formatCode="_ * #,##0.000_ ;_ * \-#,##0.000_ ;_ * &quot;-&quot;??_ ;_ @_ "/>
    <numFmt numFmtId="167" formatCode="_(* #,##0.000_);_(* \(#,##0.000\);_(* &quot;-&quot;??_);_(@_)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i/>
      <sz val="10"/>
      <color rgb="FF000000"/>
      <name val="Arial"/>
      <family val="2"/>
    </font>
    <font>
      <sz val="8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3" fillId="0" borderId="1" xfId="0" applyFont="1" applyFill="1" applyBorder="1" applyAlignment="1">
      <alignment horizontal="left" vertical="center" wrapText="1"/>
    </xf>
    <xf numFmtId="6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10" fontId="0" fillId="0" borderId="1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10" fontId="0" fillId="0" borderId="0" xfId="0" applyNumberFormat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/>
    </xf>
    <xf numFmtId="6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vertical="center" wrapText="1"/>
    </xf>
    <xf numFmtId="8" fontId="3" fillId="0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9" fontId="0" fillId="2" borderId="1" xfId="1" applyFont="1" applyFill="1" applyBorder="1"/>
    <xf numFmtId="9" fontId="8" fillId="0" borderId="1" xfId="0" applyNumberFormat="1" applyFont="1" applyFill="1" applyBorder="1" applyAlignment="1">
      <alignment horizontal="center" vertical="center" wrapText="1"/>
    </xf>
    <xf numFmtId="10" fontId="8" fillId="0" borderId="1" xfId="1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4" fontId="0" fillId="0" borderId="1" xfId="0" applyNumberFormat="1" applyBorder="1"/>
    <xf numFmtId="165" fontId="0" fillId="0" borderId="1" xfId="0" applyNumberFormat="1" applyBorder="1"/>
    <xf numFmtId="10" fontId="0" fillId="0" borderId="1" xfId="1" applyNumberFormat="1" applyFont="1" applyBorder="1"/>
    <xf numFmtId="165" fontId="0" fillId="0" borderId="1" xfId="0" applyNumberFormat="1" applyBorder="1" applyAlignment="1">
      <alignment horizontal="center"/>
    </xf>
    <xf numFmtId="14" fontId="0" fillId="0" borderId="0" xfId="0" applyNumberFormat="1"/>
    <xf numFmtId="0" fontId="1" fillId="2" borderId="6" xfId="0" applyFont="1" applyFill="1" applyBorder="1"/>
    <xf numFmtId="10" fontId="1" fillId="2" borderId="4" xfId="0" applyNumberFormat="1" applyFont="1" applyFill="1" applyBorder="1"/>
    <xf numFmtId="10" fontId="0" fillId="0" borderId="0" xfId="1" applyNumberFormat="1" applyFont="1"/>
    <xf numFmtId="6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1" fillId="0" borderId="2" xfId="0" applyFont="1" applyBorder="1"/>
    <xf numFmtId="0" fontId="1" fillId="0" borderId="0" xfId="0" applyFont="1" applyBorder="1" applyAlignment="1"/>
    <xf numFmtId="166" fontId="0" fillId="0" borderId="0" xfId="2" applyNumberFormat="1" applyFont="1"/>
    <xf numFmtId="167" fontId="1" fillId="2" borderId="4" xfId="2" applyNumberFormat="1" applyFont="1" applyFill="1" applyBorder="1"/>
    <xf numFmtId="165" fontId="3" fillId="0" borderId="1" xfId="0" applyNumberFormat="1" applyFont="1" applyFill="1" applyBorder="1" applyAlignment="1">
      <alignment horizontal="right" vertical="center" wrapText="1"/>
    </xf>
    <xf numFmtId="165" fontId="0" fillId="0" borderId="6" xfId="0" applyNumberFormat="1" applyFont="1" applyBorder="1"/>
    <xf numFmtId="6" fontId="0" fillId="0" borderId="0" xfId="0" applyNumberFormat="1"/>
    <xf numFmtId="0" fontId="10" fillId="0" borderId="0" xfId="0" applyFont="1"/>
    <xf numFmtId="0" fontId="10" fillId="0" borderId="0" xfId="0" applyFont="1" applyAlignment="1">
      <alignment vertical="center" wrapText="1"/>
    </xf>
    <xf numFmtId="0" fontId="11" fillId="0" borderId="0" xfId="4" applyAlignment="1">
      <alignment vertical="center" wrapText="1"/>
    </xf>
    <xf numFmtId="10" fontId="0" fillId="2" borderId="1" xfId="1" applyNumberFormat="1" applyFont="1" applyFill="1" applyBorder="1"/>
    <xf numFmtId="10" fontId="0" fillId="0" borderId="6" xfId="1" applyNumberFormat="1" applyFont="1" applyBorder="1"/>
    <xf numFmtId="10" fontId="0" fillId="0" borderId="6" xfId="0" applyNumberFormat="1" applyFont="1" applyBorder="1"/>
    <xf numFmtId="8" fontId="0" fillId="0" borderId="1" xfId="0" applyNumberFormat="1" applyBorder="1" applyAlignment="1"/>
    <xf numFmtId="44" fontId="0" fillId="0" borderId="1" xfId="3" applyFont="1" applyBorder="1" applyAlignment="1"/>
    <xf numFmtId="10" fontId="0" fillId="0" borderId="0" xfId="0" applyNumberFormat="1"/>
    <xf numFmtId="8" fontId="0" fillId="0" borderId="0" xfId="0" applyNumberFormat="1" applyFill="1" applyBorder="1" applyAlignment="1">
      <alignment vertical="center"/>
    </xf>
    <xf numFmtId="44" fontId="3" fillId="0" borderId="1" xfId="3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vertical="center"/>
    </xf>
    <xf numFmtId="8" fontId="0" fillId="0" borderId="6" xfId="0" applyNumberFormat="1" applyFont="1" applyBorder="1"/>
    <xf numFmtId="0" fontId="1" fillId="2" borderId="2" xfId="0" applyFont="1" applyFill="1" applyBorder="1"/>
    <xf numFmtId="165" fontId="0" fillId="2" borderId="6" xfId="0" applyNumberFormat="1" applyFont="1" applyFill="1" applyBorder="1"/>
    <xf numFmtId="0" fontId="1" fillId="2" borderId="1" xfId="0" applyFont="1" applyFill="1" applyBorder="1" applyAlignment="1">
      <alignment horizontal="center"/>
    </xf>
    <xf numFmtId="165" fontId="0" fillId="2" borderId="1" xfId="0" applyNumberFormat="1" applyFill="1" applyBorder="1"/>
    <xf numFmtId="165" fontId="9" fillId="2" borderId="1" xfId="0" applyNumberFormat="1" applyFont="1" applyFill="1" applyBorder="1"/>
    <xf numFmtId="0" fontId="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/>
    <xf numFmtId="165" fontId="0" fillId="0" borderId="6" xfId="0" applyNumberFormat="1" applyBorder="1"/>
    <xf numFmtId="10" fontId="0" fillId="0" borderId="1" xfId="0" applyNumberFormat="1" applyBorder="1" applyAlignment="1">
      <alignment vertical="center"/>
    </xf>
    <xf numFmtId="4" fontId="0" fillId="0" borderId="3" xfId="0" applyNumberFormat="1" applyBorder="1"/>
    <xf numFmtId="10" fontId="0" fillId="0" borderId="0" xfId="0" applyNumberFormat="1" applyFont="1" applyAlignment="1">
      <alignment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</cellXfs>
  <cellStyles count="5">
    <cellStyle name="Comma" xfId="2" builtinId="3"/>
    <cellStyle name="Currency" xfId="3" builtinId="4"/>
    <cellStyle name="Hyperlink" xfId="4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41"/>
  <sheetViews>
    <sheetView workbookViewId="0">
      <selection activeCell="K14" sqref="K14"/>
    </sheetView>
  </sheetViews>
  <sheetFormatPr defaultRowHeight="15"/>
  <cols>
    <col min="1" max="1" width="9.140625" style="19"/>
    <col min="2" max="2" width="59" style="19" bestFit="1" customWidth="1"/>
    <col min="3" max="9" width="13.5703125" style="19" customWidth="1"/>
    <col min="10" max="16384" width="9.140625" style="19"/>
  </cols>
  <sheetData>
    <row r="2" spans="2:11" ht="15" customHeight="1">
      <c r="B2" s="10" t="s">
        <v>45</v>
      </c>
      <c r="C2" s="10"/>
      <c r="D2" s="10"/>
      <c r="E2" s="10"/>
      <c r="F2" s="10"/>
      <c r="G2" s="10"/>
      <c r="H2" s="10"/>
      <c r="I2" s="10"/>
    </row>
    <row r="3" spans="2:11" s="12" customFormat="1">
      <c r="B3" s="11" t="s">
        <v>0</v>
      </c>
      <c r="C3" s="5">
        <v>2011</v>
      </c>
      <c r="D3" s="5">
        <v>2012</v>
      </c>
      <c r="E3" s="5">
        <v>2013</v>
      </c>
      <c r="F3" s="5" t="s">
        <v>41</v>
      </c>
      <c r="G3" s="5" t="s">
        <v>42</v>
      </c>
      <c r="H3" s="5" t="s">
        <v>43</v>
      </c>
      <c r="I3" s="5" t="s">
        <v>44</v>
      </c>
    </row>
    <row r="4" spans="2:11">
      <c r="B4" s="2" t="s">
        <v>37</v>
      </c>
      <c r="C4" s="20">
        <v>26145</v>
      </c>
      <c r="D4" s="20">
        <v>31221</v>
      </c>
      <c r="E4" s="20">
        <v>37453</v>
      </c>
      <c r="F4" s="20"/>
      <c r="G4" s="20"/>
      <c r="H4" s="20"/>
      <c r="I4" s="20"/>
    </row>
    <row r="5" spans="2:11">
      <c r="B5" s="2" t="s">
        <v>38</v>
      </c>
      <c r="C5" s="20">
        <v>10386</v>
      </c>
      <c r="D5" s="20">
        <v>12465</v>
      </c>
      <c r="E5" s="20">
        <v>13125</v>
      </c>
      <c r="F5" s="20"/>
      <c r="G5" s="20"/>
      <c r="H5" s="20"/>
      <c r="I5" s="20"/>
    </row>
    <row r="6" spans="2:11">
      <c r="B6" s="14" t="s">
        <v>3</v>
      </c>
      <c r="C6" s="20">
        <f>SUM(C4:C5)</f>
        <v>36531</v>
      </c>
      <c r="D6" s="20">
        <f t="shared" ref="D6:E6" si="0">SUM(D4:D5)</f>
        <v>43686</v>
      </c>
      <c r="E6" s="20">
        <f t="shared" si="0"/>
        <v>50578</v>
      </c>
      <c r="F6" s="20"/>
      <c r="G6" s="20"/>
      <c r="H6" s="20"/>
      <c r="I6" s="20"/>
    </row>
    <row r="7" spans="2:11">
      <c r="B7" s="14" t="s">
        <v>4</v>
      </c>
      <c r="C7" s="20">
        <v>1374</v>
      </c>
      <c r="D7" s="20">
        <v>2353</v>
      </c>
      <c r="E7" s="20">
        <v>4972</v>
      </c>
      <c r="F7" s="20"/>
      <c r="G7" s="20"/>
      <c r="H7" s="20"/>
      <c r="I7" s="20"/>
    </row>
    <row r="8" spans="2:11">
      <c r="B8" s="71" t="s">
        <v>5</v>
      </c>
      <c r="C8" s="20">
        <f>SUM(C6:C7)</f>
        <v>37905</v>
      </c>
      <c r="D8" s="20">
        <f>SUM(D6:D7)</f>
        <v>46039</v>
      </c>
      <c r="E8" s="20">
        <f>SUM(E6:E7)</f>
        <v>55550</v>
      </c>
      <c r="F8" s="20"/>
      <c r="G8" s="20"/>
      <c r="H8" s="20"/>
      <c r="I8" s="20"/>
    </row>
    <row r="9" spans="2:11">
      <c r="B9" s="71" t="s">
        <v>6</v>
      </c>
      <c r="C9" s="21">
        <v>0</v>
      </c>
      <c r="D9" s="20">
        <v>4136</v>
      </c>
      <c r="E9" s="20">
        <v>4443</v>
      </c>
      <c r="F9" s="20"/>
      <c r="G9" s="20"/>
      <c r="H9" s="20"/>
      <c r="I9" s="20"/>
    </row>
    <row r="10" spans="2:11">
      <c r="B10" s="70" t="s">
        <v>74</v>
      </c>
      <c r="C10" s="20">
        <f t="shared" ref="C10:E10" si="1">SUM(C8:C9)</f>
        <v>37905</v>
      </c>
      <c r="D10" s="20">
        <f t="shared" si="1"/>
        <v>50175</v>
      </c>
      <c r="E10" s="20">
        <f t="shared" si="1"/>
        <v>59993</v>
      </c>
      <c r="F10" s="20">
        <f>'Revenue Forecast'!J7</f>
        <v>68772.805000000008</v>
      </c>
      <c r="G10" s="20">
        <f>'Revenue Forecast'!L7</f>
        <v>85460.099412500014</v>
      </c>
      <c r="H10" s="20">
        <f>'Revenue Forecast'!N7</f>
        <v>107883.30060925</v>
      </c>
      <c r="I10" s="20">
        <f>'Revenue Forecast'!P7</f>
        <v>137959.78185004499</v>
      </c>
    </row>
    <row r="11" spans="2:11">
      <c r="B11" s="15" t="s">
        <v>73</v>
      </c>
      <c r="C11" s="21"/>
      <c r="D11" s="21"/>
      <c r="E11" s="21"/>
      <c r="F11" s="21"/>
      <c r="G11" s="21"/>
      <c r="H11" s="21"/>
      <c r="I11" s="21"/>
    </row>
    <row r="12" spans="2:11">
      <c r="B12" s="2" t="s">
        <v>9</v>
      </c>
      <c r="C12" s="20">
        <f>SUM(C13,C14)</f>
        <v>13188</v>
      </c>
      <c r="D12" s="20">
        <f>SUM(D13,D14)</f>
        <v>20634</v>
      </c>
      <c r="E12" s="20">
        <f>SUM(E13,E14)</f>
        <v>25858</v>
      </c>
      <c r="F12" s="20">
        <f>F13+F14</f>
        <v>23927.601961218839</v>
      </c>
      <c r="G12" s="20">
        <f t="shared" ref="G12:I12" si="2">G13+G14</f>
        <v>29733.486111385046</v>
      </c>
      <c r="H12" s="20">
        <f t="shared" si="2"/>
        <v>37535.020932193351</v>
      </c>
      <c r="I12" s="20">
        <f t="shared" si="2"/>
        <v>47999.303602120912</v>
      </c>
    </row>
    <row r="13" spans="2:11">
      <c r="B13" s="2" t="s">
        <v>32</v>
      </c>
      <c r="C13" s="20">
        <v>8811</v>
      </c>
      <c r="D13" s="20">
        <v>10956</v>
      </c>
      <c r="E13" s="20">
        <v>12258</v>
      </c>
      <c r="F13" s="20">
        <f>F10*'Assumption Sheet'!$D$3</f>
        <v>15986.207224772459</v>
      </c>
      <c r="G13" s="20">
        <f>G10*'Assumption Sheet'!$D$3</f>
        <v>19865.161216819353</v>
      </c>
      <c r="H13" s="20">
        <f>H10*'Assumption Sheet'!$D$3</f>
        <v>25077.424130539552</v>
      </c>
      <c r="I13" s="20">
        <f>I10*'Assumption Sheet'!$D$3</f>
        <v>32068.688507604442</v>
      </c>
      <c r="K13" s="19">
        <f>C13/C10</f>
        <v>0.23244954491491887</v>
      </c>
    </row>
    <row r="14" spans="2:11">
      <c r="B14" s="2" t="s">
        <v>33</v>
      </c>
      <c r="C14" s="20">
        <v>4377</v>
      </c>
      <c r="D14" s="20">
        <v>9678</v>
      </c>
      <c r="E14" s="20">
        <v>13600</v>
      </c>
      <c r="F14" s="20">
        <f>F10*'Assumption Sheet'!$D$4</f>
        <v>7941.3947364463802</v>
      </c>
      <c r="G14" s="20">
        <f>G10*'Assumption Sheet'!$D$4</f>
        <v>9868.3248945656924</v>
      </c>
      <c r="H14" s="20">
        <f>H10*'Assumption Sheet'!$D$4</f>
        <v>12457.596801653799</v>
      </c>
      <c r="I14" s="20">
        <f>I10*'Assumption Sheet'!$D$4</f>
        <v>15930.615094516474</v>
      </c>
    </row>
    <row r="15" spans="2:11">
      <c r="B15" s="2" t="s">
        <v>12</v>
      </c>
      <c r="C15" s="20">
        <v>5162</v>
      </c>
      <c r="D15" s="20">
        <v>6793</v>
      </c>
      <c r="E15" s="20">
        <v>7952</v>
      </c>
      <c r="F15" s="20">
        <f>F10*'Assumption Sheet'!$D$5</f>
        <v>9365.6567579475013</v>
      </c>
      <c r="G15" s="20">
        <f>G10*'Assumption Sheet'!$D$5</f>
        <v>11638.175258338611</v>
      </c>
      <c r="H15" s="20">
        <f>H10*'Assumption Sheet'!$D$5</f>
        <v>14691.824238093879</v>
      </c>
      <c r="I15" s="20">
        <f>I10*'Assumption Sheet'!$D$5</f>
        <v>18787.716499404622</v>
      </c>
    </row>
    <row r="16" spans="2:11">
      <c r="B16" s="2" t="s">
        <v>13</v>
      </c>
      <c r="C16" s="20">
        <v>4589</v>
      </c>
      <c r="D16" s="20">
        <v>6143</v>
      </c>
      <c r="E16" s="20">
        <v>7253</v>
      </c>
      <c r="F16" s="20">
        <f>F10*'Assumption Sheet'!$D$6</f>
        <v>8326.0361995778931</v>
      </c>
      <c r="G16" s="20">
        <f>G10*'Assumption Sheet'!$D$6</f>
        <v>10346.297222106914</v>
      </c>
      <c r="H16" s="20">
        <f>H10*'Assumption Sheet'!$D$6</f>
        <v>13060.98051697265</v>
      </c>
      <c r="I16" s="20">
        <f>I10*'Assumption Sheet'!$D$6</f>
        <v>16702.214454817477</v>
      </c>
    </row>
    <row r="17" spans="2:9">
      <c r="B17" s="2" t="s">
        <v>14</v>
      </c>
      <c r="C17" s="20">
        <v>2724</v>
      </c>
      <c r="D17" s="20">
        <v>3845</v>
      </c>
      <c r="E17" s="20">
        <v>4796</v>
      </c>
      <c r="F17" s="20">
        <f>F10*'Assumption Sheet'!$D$7</f>
        <v>4942.2799319351006</v>
      </c>
      <c r="G17" s="20">
        <f>G10*'Assumption Sheet'!$D$7</f>
        <v>6141.493491614563</v>
      </c>
      <c r="H17" s="20">
        <f>H10*'Assumption Sheet'!$D$7</f>
        <v>7752.9115119271064</v>
      </c>
      <c r="I17" s="20">
        <f>I10*'Assumption Sheet'!$D$7</f>
        <v>9914.3238559430829</v>
      </c>
    </row>
    <row r="18" spans="2:9">
      <c r="B18" s="72" t="s">
        <v>15</v>
      </c>
      <c r="C18" s="20">
        <v>500</v>
      </c>
      <c r="D18" s="49">
        <v>0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</row>
    <row r="19" spans="2:9">
      <c r="B19" s="70" t="s">
        <v>16</v>
      </c>
      <c r="C19" s="20">
        <f>(C12+C15+C16+C17+C18)</f>
        <v>26163</v>
      </c>
      <c r="D19" s="20">
        <f>(D12+D15+D16+D17+D18)</f>
        <v>37415</v>
      </c>
      <c r="E19" s="20">
        <f>(E12+E15+E16+E17+E18)</f>
        <v>45859</v>
      </c>
      <c r="F19" s="20">
        <f>F12+F15+F16+F17+F18</f>
        <v>46561.574850679339</v>
      </c>
      <c r="G19" s="20">
        <f t="shared" ref="G19:I19" si="3">G12+G15+G16+G17+G18</f>
        <v>57859.45208344514</v>
      </c>
      <c r="H19" s="20">
        <f t="shared" si="3"/>
        <v>73040.737199186973</v>
      </c>
      <c r="I19" s="20">
        <f t="shared" si="3"/>
        <v>93403.558412286075</v>
      </c>
    </row>
    <row r="20" spans="2:9">
      <c r="B20" s="15" t="s">
        <v>75</v>
      </c>
      <c r="C20" s="21"/>
      <c r="D20" s="21"/>
      <c r="E20" s="21"/>
      <c r="F20" s="21"/>
      <c r="G20" s="21"/>
      <c r="H20" s="21"/>
      <c r="I20" s="21"/>
    </row>
    <row r="21" spans="2:9">
      <c r="B21" s="2" t="s">
        <v>18</v>
      </c>
      <c r="C21" s="20">
        <f t="shared" ref="C21:E21" si="4">C10-C19</f>
        <v>11742</v>
      </c>
      <c r="D21" s="20">
        <f t="shared" si="4"/>
        <v>12760</v>
      </c>
      <c r="E21" s="20">
        <f t="shared" si="4"/>
        <v>14134</v>
      </c>
      <c r="F21" s="20">
        <f>F10-F19</f>
        <v>22211.230149320669</v>
      </c>
      <c r="G21" s="20">
        <f t="shared" ref="G21:I21" si="5">G10-G19</f>
        <v>27600.647329054875</v>
      </c>
      <c r="H21" s="20">
        <f t="shared" si="5"/>
        <v>34842.563410063027</v>
      </c>
      <c r="I21" s="20">
        <f t="shared" si="5"/>
        <v>44556.223437758919</v>
      </c>
    </row>
    <row r="22" spans="2:9">
      <c r="B22" s="2" t="s">
        <v>69</v>
      </c>
      <c r="C22" s="62">
        <v>1521.7337716843849</v>
      </c>
      <c r="D22" s="62">
        <v>1382.9494505494513</v>
      </c>
      <c r="E22" s="62">
        <v>1922.5300040273851</v>
      </c>
      <c r="F22" s="62">
        <f>2910+AVERAGE(C22:E22)</f>
        <v>4519.0710754204074</v>
      </c>
      <c r="G22" s="62">
        <f>AVERAGE($C$22:$E$22)</f>
        <v>1609.0710754204072</v>
      </c>
      <c r="H22" s="62">
        <f t="shared" ref="H22:I22" si="6">AVERAGE($C$22:$E$22)</f>
        <v>1609.0710754204072</v>
      </c>
      <c r="I22" s="62">
        <f t="shared" si="6"/>
        <v>1609.0710754204072</v>
      </c>
    </row>
    <row r="23" spans="2:9">
      <c r="B23" s="2" t="s">
        <v>70</v>
      </c>
      <c r="C23" s="20">
        <f>C21+C22</f>
        <v>13263.733771684385</v>
      </c>
      <c r="D23" s="20">
        <f t="shared" ref="D23:E23" si="7">D21+D22</f>
        <v>14142.949450549451</v>
      </c>
      <c r="E23" s="20">
        <f t="shared" si="7"/>
        <v>16056.530004027385</v>
      </c>
      <c r="F23" s="20">
        <f>F21+F22</f>
        <v>26730.301224741077</v>
      </c>
      <c r="G23" s="20">
        <f t="shared" ref="G23:I23" si="8">G21+G22</f>
        <v>29209.718404475283</v>
      </c>
      <c r="H23" s="20">
        <f t="shared" si="8"/>
        <v>36451.634485483431</v>
      </c>
      <c r="I23" s="20">
        <f t="shared" si="8"/>
        <v>46165.294513179324</v>
      </c>
    </row>
    <row r="24" spans="2:9">
      <c r="B24" s="2" t="s">
        <v>71</v>
      </c>
      <c r="C24" s="22">
        <v>3526.7337716843854</v>
      </c>
      <c r="D24" s="22">
        <v>3405.9494505494517</v>
      </c>
      <c r="E24" s="22">
        <v>2999.9182470272208</v>
      </c>
      <c r="F24" s="22">
        <f>F23*$E$38</f>
        <v>4994.1499422678162</v>
      </c>
      <c r="G24" s="22">
        <f t="shared" ref="G24:I24" si="9">G23*$E$38</f>
        <v>5457.3913049789226</v>
      </c>
      <c r="H24" s="22">
        <f t="shared" si="9"/>
        <v>6810.4331010212172</v>
      </c>
      <c r="I24" s="22">
        <f t="shared" si="9"/>
        <v>8625.2826329683285</v>
      </c>
    </row>
    <row r="25" spans="2:9">
      <c r="B25" s="2" t="s">
        <v>19</v>
      </c>
      <c r="C25" s="20">
        <v>9737</v>
      </c>
      <c r="D25" s="20">
        <v>10737</v>
      </c>
      <c r="E25" s="20">
        <v>12920</v>
      </c>
      <c r="F25" s="20">
        <f>F23-F24</f>
        <v>21736.15128247326</v>
      </c>
      <c r="G25" s="20">
        <f t="shared" ref="G25:I25" si="10">G23-G24</f>
        <v>23752.32709949636</v>
      </c>
      <c r="H25" s="20">
        <f t="shared" si="10"/>
        <v>29641.201384462212</v>
      </c>
      <c r="I25" s="20">
        <f t="shared" si="10"/>
        <v>37540.011880210994</v>
      </c>
    </row>
    <row r="26" spans="2:9">
      <c r="B26" s="2" t="s">
        <v>20</v>
      </c>
      <c r="C26" s="20">
        <v>9737</v>
      </c>
      <c r="D26" s="20">
        <v>10788</v>
      </c>
      <c r="E26" s="20">
        <v>12214</v>
      </c>
      <c r="F26" s="20"/>
      <c r="G26" s="20"/>
      <c r="H26" s="20"/>
      <c r="I26" s="20"/>
    </row>
    <row r="27" spans="2:9">
      <c r="B27" s="2" t="s">
        <v>21</v>
      </c>
      <c r="C27" s="21">
        <v>0</v>
      </c>
      <c r="D27" s="20">
        <v>-51</v>
      </c>
      <c r="E27" s="20">
        <v>706</v>
      </c>
      <c r="F27" s="20"/>
      <c r="G27" s="20"/>
      <c r="H27" s="20"/>
      <c r="I27" s="20"/>
    </row>
    <row r="28" spans="2:9">
      <c r="B28" s="14" t="s">
        <v>22</v>
      </c>
      <c r="C28" s="22">
        <v>30.17</v>
      </c>
      <c r="D28" s="22">
        <v>32.81</v>
      </c>
      <c r="E28" s="22">
        <v>38.82</v>
      </c>
      <c r="F28" s="22"/>
      <c r="G28" s="22"/>
      <c r="H28" s="22"/>
      <c r="I28" s="22"/>
    </row>
    <row r="29" spans="2:9">
      <c r="B29" s="18" t="s">
        <v>23</v>
      </c>
      <c r="C29" s="22">
        <v>30.17</v>
      </c>
      <c r="D29" s="22">
        <v>32.97</v>
      </c>
      <c r="E29" s="22">
        <v>36.700000000000003</v>
      </c>
      <c r="F29" s="22"/>
      <c r="G29" s="22"/>
      <c r="H29" s="22"/>
      <c r="I29" s="22"/>
    </row>
    <row r="30" spans="2:9">
      <c r="B30" s="18" t="s">
        <v>24</v>
      </c>
      <c r="C30" s="21">
        <v>0</v>
      </c>
      <c r="D30" s="22">
        <v>-0.16</v>
      </c>
      <c r="E30" s="22">
        <v>2.12</v>
      </c>
      <c r="F30" s="22"/>
      <c r="G30" s="22"/>
      <c r="H30" s="22"/>
      <c r="I30" s="22"/>
    </row>
    <row r="31" spans="2:9">
      <c r="B31" s="14" t="s">
        <v>25</v>
      </c>
      <c r="C31" s="22">
        <v>29.76</v>
      </c>
      <c r="D31" s="22">
        <v>32.31</v>
      </c>
      <c r="E31" s="22">
        <v>38.130000000000003</v>
      </c>
      <c r="F31" s="22"/>
      <c r="G31" s="22"/>
      <c r="H31" s="22"/>
      <c r="I31" s="22"/>
    </row>
    <row r="32" spans="2:9">
      <c r="B32" s="18" t="s">
        <v>26</v>
      </c>
      <c r="C32" s="22">
        <v>29.76</v>
      </c>
      <c r="D32" s="22">
        <v>32.46</v>
      </c>
      <c r="E32" s="22">
        <v>36.049999999999997</v>
      </c>
      <c r="F32" s="22"/>
      <c r="G32" s="22"/>
      <c r="H32" s="22"/>
      <c r="I32" s="22"/>
    </row>
    <row r="33" spans="2:9">
      <c r="B33" s="18" t="s">
        <v>27</v>
      </c>
      <c r="C33" s="21">
        <v>0</v>
      </c>
      <c r="D33" s="22">
        <v>-0.15</v>
      </c>
      <c r="E33" s="22">
        <v>2.08</v>
      </c>
      <c r="F33" s="22"/>
      <c r="G33" s="22"/>
      <c r="H33" s="22"/>
      <c r="I33" s="22"/>
    </row>
    <row r="34" spans="2:9">
      <c r="B34" s="14" t="s">
        <v>28</v>
      </c>
      <c r="C34" s="21"/>
      <c r="D34" s="21"/>
      <c r="E34" s="21"/>
      <c r="F34" s="21"/>
      <c r="G34" s="21"/>
      <c r="H34" s="21"/>
      <c r="I34" s="21"/>
    </row>
    <row r="35" spans="2:9">
      <c r="B35" s="18" t="s">
        <v>29</v>
      </c>
      <c r="C35" s="23">
        <v>322778</v>
      </c>
      <c r="D35" s="23">
        <v>327213</v>
      </c>
      <c r="E35" s="23">
        <v>332846</v>
      </c>
      <c r="F35" s="23"/>
      <c r="G35" s="23"/>
      <c r="H35" s="23"/>
      <c r="I35" s="23"/>
    </row>
    <row r="36" spans="2:9">
      <c r="B36" s="18" t="s">
        <v>30</v>
      </c>
      <c r="C36" s="23">
        <v>327214</v>
      </c>
      <c r="D36" s="23">
        <v>332305</v>
      </c>
      <c r="E36" s="23">
        <v>338809</v>
      </c>
      <c r="F36" s="23"/>
      <c r="G36" s="23"/>
      <c r="H36" s="23"/>
      <c r="I36" s="23"/>
    </row>
    <row r="38" spans="2:9">
      <c r="B38" s="63" t="s">
        <v>72</v>
      </c>
      <c r="C38" s="36"/>
      <c r="D38" s="36"/>
      <c r="E38" s="36">
        <f>E24/E23</f>
        <v>0.18683477976092999</v>
      </c>
      <c r="F38" s="36"/>
      <c r="G38" s="36"/>
      <c r="H38" s="36"/>
      <c r="I38" s="36"/>
    </row>
    <row r="39" spans="2:9">
      <c r="C39" s="61"/>
      <c r="D39" s="61"/>
      <c r="E39" s="61"/>
      <c r="F39" s="61"/>
      <c r="G39" s="61"/>
      <c r="H39" s="61"/>
      <c r="I39" s="61"/>
    </row>
    <row r="40" spans="2:9">
      <c r="C40" s="61"/>
      <c r="D40" s="61"/>
      <c r="E40" s="61"/>
      <c r="F40" s="61"/>
      <c r="G40" s="61"/>
      <c r="H40" s="61"/>
      <c r="I40" s="61"/>
    </row>
    <row r="41" spans="2:9">
      <c r="C41" s="61"/>
      <c r="D41" s="61"/>
      <c r="E41" s="61"/>
      <c r="F41" s="61"/>
      <c r="G41" s="61"/>
      <c r="H41" s="61"/>
      <c r="I41" s="6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P20"/>
  <sheetViews>
    <sheetView zoomScale="90" zoomScaleNormal="90" workbookViewId="0">
      <selection activeCell="F19" sqref="F19"/>
    </sheetView>
  </sheetViews>
  <sheetFormatPr defaultRowHeight="15"/>
  <cols>
    <col min="1" max="1" width="39.140625" customWidth="1"/>
    <col min="2" max="2" width="10.42578125" customWidth="1"/>
    <col min="4" max="4" width="10.7109375" customWidth="1"/>
    <col min="6" max="6" width="11.42578125" customWidth="1"/>
    <col min="9" max="9" width="11.5703125" bestFit="1" customWidth="1"/>
    <col min="10" max="10" width="12.5703125" bestFit="1" customWidth="1"/>
    <col min="11" max="11" width="11.5703125" bestFit="1" customWidth="1"/>
    <col min="12" max="12" width="12.5703125" bestFit="1" customWidth="1"/>
    <col min="13" max="13" width="11.5703125" bestFit="1" customWidth="1"/>
    <col min="14" max="14" width="14.42578125" bestFit="1" customWidth="1"/>
    <col min="15" max="15" width="11.5703125" bestFit="1" customWidth="1"/>
    <col min="16" max="16" width="14.42578125" bestFit="1" customWidth="1"/>
  </cols>
  <sheetData>
    <row r="2" spans="1:16">
      <c r="A2" s="29" t="s">
        <v>45</v>
      </c>
      <c r="B2" s="4" t="s">
        <v>36</v>
      </c>
      <c r="C2" s="5">
        <v>2011</v>
      </c>
      <c r="D2" s="5" t="s">
        <v>36</v>
      </c>
      <c r="E2" s="5">
        <v>2012</v>
      </c>
      <c r="F2" s="5" t="s">
        <v>36</v>
      </c>
      <c r="G2" s="5">
        <v>2013</v>
      </c>
      <c r="I2" s="67" t="s">
        <v>40</v>
      </c>
      <c r="J2" s="67" t="s">
        <v>41</v>
      </c>
      <c r="K2" s="67" t="s">
        <v>40</v>
      </c>
      <c r="L2" s="67" t="s">
        <v>42</v>
      </c>
      <c r="M2" s="67" t="s">
        <v>40</v>
      </c>
      <c r="N2" s="67" t="s">
        <v>43</v>
      </c>
      <c r="O2" s="67" t="s">
        <v>40</v>
      </c>
      <c r="P2" s="67" t="s">
        <v>44</v>
      </c>
    </row>
    <row r="3" spans="1:16">
      <c r="A3" s="2" t="s">
        <v>1</v>
      </c>
      <c r="B3" s="27">
        <v>0.34</v>
      </c>
      <c r="C3" s="3">
        <v>26145</v>
      </c>
      <c r="D3" s="28">
        <f>(E3/C3)-1</f>
        <v>0.19414802065404468</v>
      </c>
      <c r="E3" s="3">
        <v>31221</v>
      </c>
      <c r="F3" s="28">
        <f>(G3/E3)-1</f>
        <v>0.19960923737228153</v>
      </c>
      <c r="G3" s="3">
        <v>37453</v>
      </c>
      <c r="I3" s="55">
        <v>0.24</v>
      </c>
      <c r="J3" s="68">
        <f>G3*(1+I3)</f>
        <v>46441.72</v>
      </c>
      <c r="K3" s="55">
        <v>0.22</v>
      </c>
      <c r="L3" s="68">
        <f>J3*(1+K3)</f>
        <v>56658.898399999998</v>
      </c>
      <c r="M3" s="55">
        <v>0.22</v>
      </c>
      <c r="N3" s="68">
        <f>L3*(1+M3)</f>
        <v>69123.856048000001</v>
      </c>
      <c r="O3" s="55">
        <v>0.215</v>
      </c>
      <c r="P3" s="68">
        <f>N3*(1+O3)</f>
        <v>83985.485098320001</v>
      </c>
    </row>
    <row r="4" spans="1:16">
      <c r="A4" s="2" t="s">
        <v>2</v>
      </c>
      <c r="B4" s="27">
        <v>0.18</v>
      </c>
      <c r="C4" s="3">
        <v>10386</v>
      </c>
      <c r="D4" s="28">
        <f t="shared" ref="D4:D5" si="0">(E4/C4)-1</f>
        <v>0.20017331022530338</v>
      </c>
      <c r="E4" s="3">
        <v>12465</v>
      </c>
      <c r="F4" s="28">
        <f t="shared" ref="F4:F7" si="1">(G4/E4)-1</f>
        <v>5.2948255114320109E-2</v>
      </c>
      <c r="G4" s="3">
        <v>13125</v>
      </c>
      <c r="I4" s="55">
        <v>6.5000000000000002E-2</v>
      </c>
      <c r="J4" s="68">
        <f t="shared" ref="J4:J5" si="2">G4*(1+I4)</f>
        <v>13978.125</v>
      </c>
      <c r="K4" s="55">
        <v>6.25E-2</v>
      </c>
      <c r="L4" s="68">
        <f t="shared" ref="L4:L5" si="3">J4*(1+K4)</f>
        <v>14851.7578125</v>
      </c>
      <c r="M4" s="55">
        <v>0.06</v>
      </c>
      <c r="N4" s="68">
        <f t="shared" ref="N4:N5" si="4">L4*(1+M4)</f>
        <v>15742.86328125</v>
      </c>
      <c r="O4" s="55">
        <v>0.06</v>
      </c>
      <c r="P4" s="68">
        <f t="shared" ref="P4:P5" si="5">N4*(1+O4)</f>
        <v>16687.435078125</v>
      </c>
    </row>
    <row r="5" spans="1:16">
      <c r="A5" s="2" t="s">
        <v>4</v>
      </c>
      <c r="B5" s="27">
        <v>0.27</v>
      </c>
      <c r="C5" s="3">
        <v>1374</v>
      </c>
      <c r="D5" s="28">
        <f t="shared" si="0"/>
        <v>0.71251819505094605</v>
      </c>
      <c r="E5" s="3">
        <v>2353</v>
      </c>
      <c r="F5" s="28">
        <f t="shared" si="1"/>
        <v>1.1130471738206547</v>
      </c>
      <c r="G5" s="3">
        <v>4972</v>
      </c>
      <c r="I5" s="26">
        <v>0.68</v>
      </c>
      <c r="J5" s="68">
        <f t="shared" si="2"/>
        <v>8352.9600000000009</v>
      </c>
      <c r="K5" s="26">
        <v>0.67</v>
      </c>
      <c r="L5" s="68">
        <f t="shared" si="3"/>
        <v>13949.443200000002</v>
      </c>
      <c r="M5" s="26">
        <v>0.65</v>
      </c>
      <c r="N5" s="68">
        <f t="shared" si="4"/>
        <v>23016.581280000002</v>
      </c>
      <c r="O5" s="26">
        <v>0.62</v>
      </c>
      <c r="P5" s="68">
        <f t="shared" si="5"/>
        <v>37286.861673600004</v>
      </c>
    </row>
    <row r="6" spans="1:16">
      <c r="A6" s="2" t="s">
        <v>6</v>
      </c>
      <c r="B6" s="1" t="s">
        <v>39</v>
      </c>
      <c r="C6" s="42">
        <v>0</v>
      </c>
      <c r="D6" s="28" t="s">
        <v>39</v>
      </c>
      <c r="E6" s="42">
        <v>4136</v>
      </c>
      <c r="F6" s="28">
        <f t="shared" si="1"/>
        <v>7.4226305609284227E-2</v>
      </c>
      <c r="G6" s="42">
        <v>4443</v>
      </c>
      <c r="I6" s="26"/>
      <c r="J6" s="68" t="s">
        <v>39</v>
      </c>
      <c r="K6" s="26"/>
      <c r="L6" s="68" t="s">
        <v>39</v>
      </c>
      <c r="M6" s="26"/>
      <c r="N6" s="68" t="s">
        <v>39</v>
      </c>
      <c r="O6" s="26"/>
      <c r="P6" s="68" t="s">
        <v>39</v>
      </c>
    </row>
    <row r="7" spans="1:16" ht="15.75">
      <c r="A7" s="14" t="s">
        <v>48</v>
      </c>
      <c r="B7" s="1"/>
      <c r="C7" s="42">
        <f>SUM(C3:C6)</f>
        <v>37905</v>
      </c>
      <c r="D7" s="28">
        <f>(E7/C7)-1</f>
        <v>0.32370399683419082</v>
      </c>
      <c r="E7" s="42">
        <f t="shared" ref="E7:G7" si="6">SUM(E3:E6)</f>
        <v>50175</v>
      </c>
      <c r="F7" s="28">
        <f t="shared" si="1"/>
        <v>0.1956751370204286</v>
      </c>
      <c r="G7" s="42">
        <f t="shared" si="6"/>
        <v>59993</v>
      </c>
      <c r="I7" s="55"/>
      <c r="J7" s="69">
        <f>SUM(J3:J6)</f>
        <v>68772.805000000008</v>
      </c>
      <c r="K7" s="55"/>
      <c r="L7" s="69">
        <f>SUM(L3:L6)</f>
        <v>85460.099412500014</v>
      </c>
      <c r="M7" s="55"/>
      <c r="N7" s="69">
        <f>SUM(N3:N6)</f>
        <v>107883.30060925</v>
      </c>
      <c r="O7" s="55"/>
      <c r="P7" s="69">
        <f>SUM(P3:P6)</f>
        <v>137959.78185004499</v>
      </c>
    </row>
    <row r="10" spans="1:16">
      <c r="C10" s="51"/>
      <c r="G10" s="52"/>
    </row>
    <row r="12" spans="1:16">
      <c r="G12" s="53"/>
    </row>
    <row r="13" spans="1:16">
      <c r="G13" s="54"/>
    </row>
    <row r="20" spans="6:6">
      <c r="F20" s="60"/>
    </row>
  </sheetData>
  <pageMargins left="0.7" right="0.7" top="0.75" bottom="0.75" header="0.3" footer="0.3"/>
  <pageSetup paperSize="0" orientation="portrait" horizontalDpi="0" verticalDpi="0" copie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32"/>
  <sheetViews>
    <sheetView workbookViewId="0">
      <selection activeCell="B25" sqref="B25"/>
    </sheetView>
  </sheetViews>
  <sheetFormatPr defaultRowHeight="15"/>
  <cols>
    <col min="1" max="1" width="9.140625" style="7"/>
    <col min="2" max="2" width="46" style="19" bestFit="1" customWidth="1"/>
    <col min="3" max="3" width="12.140625" style="7" bestFit="1" customWidth="1"/>
    <col min="4" max="4" width="12" style="7" customWidth="1"/>
    <col min="5" max="5" width="11.7109375" style="7" customWidth="1"/>
    <col min="6" max="16384" width="9.140625" style="7"/>
  </cols>
  <sheetData>
    <row r="1" spans="2:7">
      <c r="B1" s="10"/>
    </row>
    <row r="2" spans="2:7" s="12" customFormat="1">
      <c r="B2" s="11" t="s">
        <v>0</v>
      </c>
      <c r="C2" s="5">
        <v>2011</v>
      </c>
      <c r="D2" s="5">
        <v>2012</v>
      </c>
      <c r="E2" s="5">
        <v>2013</v>
      </c>
    </row>
    <row r="3" spans="2:7">
      <c r="B3" s="2" t="s">
        <v>37</v>
      </c>
      <c r="C3" s="13">
        <f>IS!C4/IS!$C$10</f>
        <v>0.68975069252077559</v>
      </c>
      <c r="D3" s="13">
        <f>IS!D4/IS!$D$10</f>
        <v>0.62224215246636772</v>
      </c>
      <c r="E3" s="13">
        <f>IS!E4/IS!$E$10</f>
        <v>0.62428950044171816</v>
      </c>
    </row>
    <row r="4" spans="2:7">
      <c r="B4" s="2" t="s">
        <v>38</v>
      </c>
      <c r="C4" s="13">
        <f>IS!C5/IS!$C$10</f>
        <v>0.27400079145231498</v>
      </c>
      <c r="D4" s="13">
        <f>IS!D5/IS!$D$10</f>
        <v>0.24843049327354261</v>
      </c>
      <c r="E4" s="13">
        <f>IS!E5/IS!$E$10</f>
        <v>0.21877552381111129</v>
      </c>
    </row>
    <row r="5" spans="2:7">
      <c r="B5" s="14" t="s">
        <v>3</v>
      </c>
      <c r="C5" s="13">
        <f>IS!C6/IS!$C$10</f>
        <v>0.96375148397309063</v>
      </c>
      <c r="D5" s="13">
        <f>IS!D6/IS!$D$10</f>
        <v>0.87067264573991032</v>
      </c>
      <c r="E5" s="13">
        <f>IS!E6/IS!$E$10</f>
        <v>0.84306502425282948</v>
      </c>
    </row>
    <row r="6" spans="2:7">
      <c r="B6" s="2" t="s">
        <v>4</v>
      </c>
      <c r="C6" s="13">
        <f>IS!C7/IS!$C$10</f>
        <v>3.6248516026909379E-2</v>
      </c>
      <c r="D6" s="13">
        <f>IS!D7/IS!$D$10</f>
        <v>4.6895864474339813E-2</v>
      </c>
      <c r="E6" s="13">
        <f>IS!E7/IS!$E$10</f>
        <v>8.2876335572483459E-2</v>
      </c>
    </row>
    <row r="7" spans="2:7">
      <c r="B7" s="14" t="s">
        <v>5</v>
      </c>
      <c r="C7" s="13">
        <f>IS!C8/IS!$C$10</f>
        <v>1</v>
      </c>
      <c r="D7" s="13">
        <f>IS!D8/IS!$D$10</f>
        <v>0.91756851021425012</v>
      </c>
      <c r="E7" s="13">
        <f>IS!E8/IS!$E$10</f>
        <v>0.925941359825313</v>
      </c>
    </row>
    <row r="8" spans="2:7">
      <c r="B8" s="14" t="s">
        <v>6</v>
      </c>
      <c r="C8" s="13">
        <f>IS!C9/IS!$C$10</f>
        <v>0</v>
      </c>
      <c r="D8" s="13">
        <f>IS!D9/IS!$D$10</f>
        <v>8.2431489785749879E-2</v>
      </c>
      <c r="E8" s="13">
        <f>IS!E9/IS!$E$10</f>
        <v>7.4058640174687052E-2</v>
      </c>
    </row>
    <row r="9" spans="2:7">
      <c r="B9" s="14" t="s">
        <v>7</v>
      </c>
      <c r="C9" s="13">
        <f>IS!C10/IS!$C$10</f>
        <v>1</v>
      </c>
      <c r="D9" s="13">
        <f>IS!D10/IS!$D$10</f>
        <v>1</v>
      </c>
      <c r="E9" s="13">
        <f>IS!E10/IS!$E$10</f>
        <v>1</v>
      </c>
    </row>
    <row r="10" spans="2:7">
      <c r="B10" s="15" t="s">
        <v>8</v>
      </c>
      <c r="C10" s="13">
        <f>IS!C11/IS!$C$10</f>
        <v>0</v>
      </c>
      <c r="D10" s="13">
        <f>IS!D11/IS!$D$10</f>
        <v>0</v>
      </c>
      <c r="E10" s="13">
        <f>IS!E11/IS!$E$10</f>
        <v>0</v>
      </c>
    </row>
    <row r="11" spans="2:7">
      <c r="B11" s="14" t="s">
        <v>9</v>
      </c>
      <c r="C11" s="13">
        <f>IS!C12/IS!$C$10</f>
        <v>0.34792243767313019</v>
      </c>
      <c r="D11" s="13">
        <f>IS!D12/IS!$D$10</f>
        <v>0.41124065769805679</v>
      </c>
      <c r="E11" s="13">
        <f>IS!E12/IS!$E$10</f>
        <v>0.43101695197773071</v>
      </c>
    </row>
    <row r="12" spans="2:7">
      <c r="B12" s="2" t="s">
        <v>34</v>
      </c>
      <c r="C12" s="13">
        <f>IS!C13/IS!$C$10</f>
        <v>0.23244954491491887</v>
      </c>
      <c r="D12" s="13">
        <f>IS!D13/IS!$D$10</f>
        <v>0.21835575485799702</v>
      </c>
      <c r="E12" s="13">
        <f>IS!E13/IS!$E$10</f>
        <v>0.20432383778107446</v>
      </c>
    </row>
    <row r="13" spans="2:7">
      <c r="B13" s="2" t="s">
        <v>35</v>
      </c>
      <c r="C13" s="13">
        <f>IS!C14/IS!$C$10</f>
        <v>0.11547289275821132</v>
      </c>
      <c r="D13" s="13">
        <f>IS!D14/IS!$D$10</f>
        <v>0.1928849028400598</v>
      </c>
      <c r="E13" s="13">
        <f>IS!E14/IS!$E$10</f>
        <v>0.22669311419665628</v>
      </c>
      <c r="G13" s="17"/>
    </row>
    <row r="14" spans="2:7">
      <c r="B14" s="14" t="s">
        <v>12</v>
      </c>
      <c r="C14" s="13">
        <f>IS!C15/IS!$C$10</f>
        <v>0.1361825616673262</v>
      </c>
      <c r="D14" s="13">
        <f>IS!D15/IS!$D$10</f>
        <v>0.13538614848031888</v>
      </c>
      <c r="E14" s="13">
        <f>IS!E15/IS!$E$10</f>
        <v>0.13254879735969197</v>
      </c>
    </row>
    <row r="15" spans="2:7">
      <c r="B15" s="14" t="s">
        <v>13</v>
      </c>
      <c r="C15" s="13">
        <f>IS!C16/IS!$C$10</f>
        <v>0.121065822450864</v>
      </c>
      <c r="D15" s="13">
        <f>IS!D16/IS!$D$10</f>
        <v>0.12243148978574987</v>
      </c>
      <c r="E15" s="13">
        <f>IS!E16/IS!$E$10</f>
        <v>0.12089743803443735</v>
      </c>
    </row>
    <row r="16" spans="2:7">
      <c r="B16" s="14" t="s">
        <v>14</v>
      </c>
      <c r="C16" s="13">
        <f>IS!C17/IS!$C$10</f>
        <v>7.1863870201820335E-2</v>
      </c>
      <c r="D16" s="13">
        <f>IS!D17/IS!$D$10</f>
        <v>7.6631788739412052E-2</v>
      </c>
      <c r="E16" s="13">
        <f>IS!E17/IS!$E$10</f>
        <v>7.9942659976997316E-2</v>
      </c>
    </row>
    <row r="17" spans="2:7" ht="22.5">
      <c r="B17" s="24" t="s">
        <v>15</v>
      </c>
      <c r="C17" s="13">
        <f>IS!C18/IS!$C$10</f>
        <v>1.3190871916633689E-2</v>
      </c>
      <c r="D17" s="13">
        <f>IS!D18/IS!$D$10</f>
        <v>0</v>
      </c>
      <c r="E17" s="13">
        <f>IS!E18/IS!$E$10</f>
        <v>0</v>
      </c>
      <c r="G17" s="17"/>
    </row>
    <row r="18" spans="2:7">
      <c r="B18" s="14" t="s">
        <v>16</v>
      </c>
      <c r="C18" s="13">
        <f>IS!C19/IS!$C$10</f>
        <v>0.69022556390977441</v>
      </c>
      <c r="D18" s="13">
        <f>IS!D19/IS!$D$10</f>
        <v>0.74569008470353759</v>
      </c>
      <c r="E18" s="13">
        <f>IS!E19/IS!$E$10</f>
        <v>0.76440584734885741</v>
      </c>
    </row>
    <row r="19" spans="2:7">
      <c r="B19" s="15" t="s">
        <v>17</v>
      </c>
      <c r="C19" s="13">
        <f>IS!C20/IS!$C$10</f>
        <v>0</v>
      </c>
      <c r="D19" s="13">
        <f>IS!D20/IS!$D$10</f>
        <v>0</v>
      </c>
      <c r="E19" s="13">
        <f>IS!E20/IS!$E$10</f>
        <v>0</v>
      </c>
    </row>
    <row r="20" spans="2:7">
      <c r="B20" s="2" t="s">
        <v>18</v>
      </c>
      <c r="C20" s="13">
        <f>IS!C21/IS!$C$10</f>
        <v>0.30977443609022559</v>
      </c>
      <c r="D20" s="13">
        <f>IS!D21/IS!$D$10</f>
        <v>0.25430991529646241</v>
      </c>
      <c r="E20" s="13">
        <f>IS!E21/IS!$E$10</f>
        <v>0.23559415265114264</v>
      </c>
    </row>
    <row r="21" spans="2:7">
      <c r="B21" s="2" t="s">
        <v>19</v>
      </c>
      <c r="C21" s="13">
        <f>IS!C22/IS!$C$10</f>
        <v>4.0145990547009229E-2</v>
      </c>
      <c r="D21" s="13">
        <f>IS!D22/IS!$D$10</f>
        <v>2.7562520190322896E-2</v>
      </c>
      <c r="E21" s="13">
        <f>IS!E22/IS!$E$10</f>
        <v>3.204590542275574E-2</v>
      </c>
    </row>
    <row r="22" spans="2:7">
      <c r="B22" s="2" t="s">
        <v>20</v>
      </c>
      <c r="C22" s="13"/>
      <c r="D22" s="13"/>
      <c r="E22" s="13"/>
    </row>
    <row r="23" spans="2:7">
      <c r="B23" s="2" t="s">
        <v>21</v>
      </c>
      <c r="C23" s="13"/>
      <c r="D23" s="13"/>
      <c r="E23" s="13"/>
    </row>
    <row r="24" spans="2:7">
      <c r="B24" s="14" t="s">
        <v>22</v>
      </c>
      <c r="C24" s="16"/>
      <c r="D24" s="16"/>
      <c r="E24" s="16"/>
    </row>
    <row r="25" spans="2:7">
      <c r="B25" s="18" t="s">
        <v>23</v>
      </c>
      <c r="C25" s="16"/>
      <c r="D25" s="16"/>
      <c r="E25" s="16"/>
    </row>
    <row r="26" spans="2:7">
      <c r="B26" s="18" t="s">
        <v>24</v>
      </c>
      <c r="C26" s="16"/>
      <c r="D26" s="16"/>
      <c r="E26" s="16"/>
    </row>
    <row r="27" spans="2:7">
      <c r="B27" s="14" t="s">
        <v>25</v>
      </c>
      <c r="C27" s="16"/>
      <c r="D27" s="16"/>
      <c r="E27" s="16"/>
    </row>
    <row r="28" spans="2:7">
      <c r="B28" s="18" t="s">
        <v>26</v>
      </c>
      <c r="C28" s="16"/>
      <c r="D28" s="16"/>
      <c r="E28" s="16"/>
    </row>
    <row r="29" spans="2:7">
      <c r="B29" s="18" t="s">
        <v>27</v>
      </c>
      <c r="C29" s="16"/>
      <c r="D29" s="16"/>
      <c r="E29" s="16"/>
    </row>
    <row r="30" spans="2:7">
      <c r="B30" s="14" t="s">
        <v>28</v>
      </c>
      <c r="C30" s="16"/>
      <c r="D30" s="16"/>
      <c r="E30" s="16"/>
    </row>
    <row r="31" spans="2:7">
      <c r="B31" s="18" t="s">
        <v>29</v>
      </c>
      <c r="C31" s="16"/>
      <c r="D31" s="16"/>
      <c r="E31" s="16"/>
    </row>
    <row r="32" spans="2:7">
      <c r="B32" s="18" t="s">
        <v>30</v>
      </c>
      <c r="C32" s="16"/>
      <c r="D32" s="16"/>
      <c r="E32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E9"/>
  <sheetViews>
    <sheetView workbookViewId="0">
      <selection activeCell="E8" sqref="E8"/>
    </sheetView>
  </sheetViews>
  <sheetFormatPr defaultRowHeight="15"/>
  <cols>
    <col min="1" max="1" width="9.140625" style="7"/>
    <col min="2" max="2" width="14.5703125" style="7" bestFit="1" customWidth="1"/>
    <col min="3" max="3" width="66.85546875" style="7" customWidth="1"/>
    <col min="4" max="16384" width="9.140625" style="7"/>
  </cols>
  <sheetData>
    <row r="1" spans="2:5">
      <c r="C1" s="6" t="s">
        <v>45</v>
      </c>
    </row>
    <row r="2" spans="2:5">
      <c r="B2" s="6" t="s">
        <v>31</v>
      </c>
      <c r="C2" s="73" t="s">
        <v>76</v>
      </c>
    </row>
    <row r="3" spans="2:5" s="8" customFormat="1">
      <c r="C3" s="2" t="s">
        <v>10</v>
      </c>
      <c r="D3" s="9">
        <f>'Common Size IS'!C12</f>
        <v>0.23244954491491887</v>
      </c>
      <c r="E3" s="78">
        <f>AVERAGE('Common Size IS'!C12:E12)</f>
        <v>0.21837637918466346</v>
      </c>
    </row>
    <row r="4" spans="2:5" s="8" customFormat="1">
      <c r="C4" s="2" t="s">
        <v>11</v>
      </c>
      <c r="D4" s="9">
        <f>'Common Size IS'!C13</f>
        <v>0.11547289275821132</v>
      </c>
      <c r="E4" s="78">
        <f>AVERAGE('Common Size IS'!C13:E13)</f>
        <v>0.17835030326497581</v>
      </c>
    </row>
    <row r="5" spans="2:5" s="8" customFormat="1">
      <c r="C5" s="2" t="s">
        <v>12</v>
      </c>
      <c r="D5" s="9">
        <f>'Common Size IS'!C14</f>
        <v>0.1361825616673262</v>
      </c>
      <c r="E5" s="78">
        <f>AVERAGE('Common Size IS'!C14:E14)</f>
        <v>0.134705835835779</v>
      </c>
    </row>
    <row r="6" spans="2:5" s="8" customFormat="1">
      <c r="C6" s="2" t="s">
        <v>13</v>
      </c>
      <c r="D6" s="9">
        <f>'Common Size IS'!C15</f>
        <v>0.121065822450864</v>
      </c>
      <c r="E6" s="78">
        <f>AVERAGE('Common Size IS'!C15:E15)</f>
        <v>0.12146491675701708</v>
      </c>
    </row>
    <row r="7" spans="2:5" s="8" customFormat="1">
      <c r="C7" s="2" t="s">
        <v>14</v>
      </c>
      <c r="D7" s="9">
        <f>'Common Size IS'!C16</f>
        <v>7.1863870201820335E-2</v>
      </c>
      <c r="E7" s="78">
        <f>AVERAGE('Common Size IS'!C16:E16)</f>
        <v>7.6146106306076572E-2</v>
      </c>
    </row>
    <row r="8" spans="2:5" s="8" customFormat="1">
      <c r="C8" s="2" t="s">
        <v>15</v>
      </c>
      <c r="D8" s="76" t="s">
        <v>39</v>
      </c>
    </row>
    <row r="9" spans="2:5" s="8" customFormat="1">
      <c r="C9" s="7"/>
      <c r="D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5394"/>
  <sheetViews>
    <sheetView workbookViewId="0">
      <selection activeCell="M22" sqref="M22"/>
    </sheetView>
  </sheetViews>
  <sheetFormatPr defaultRowHeight="15"/>
  <cols>
    <col min="1" max="1" width="10.42578125" bestFit="1" customWidth="1"/>
    <col min="2" max="2" width="14.5703125" customWidth="1"/>
    <col min="3" max="3" width="14.140625" customWidth="1"/>
    <col min="4" max="4" width="12.5703125" bestFit="1" customWidth="1"/>
    <col min="5" max="5" width="12.42578125" bestFit="1" customWidth="1"/>
    <col min="11" max="11" width="10.42578125" bestFit="1" customWidth="1"/>
    <col min="12" max="12" width="14.85546875" bestFit="1" customWidth="1"/>
    <col min="13" max="13" width="13.85546875" bestFit="1" customWidth="1"/>
    <col min="15" max="15" width="20.42578125" bestFit="1" customWidth="1"/>
  </cols>
  <sheetData>
    <row r="1" spans="1:15">
      <c r="A1" s="25" t="s">
        <v>50</v>
      </c>
      <c r="B1" s="25" t="s">
        <v>53</v>
      </c>
      <c r="C1" s="25" t="s">
        <v>55</v>
      </c>
      <c r="D1" s="25" t="s">
        <v>54</v>
      </c>
      <c r="E1" s="25" t="s">
        <v>56</v>
      </c>
    </row>
    <row r="2" spans="1:15" ht="15.75" thickBot="1">
      <c r="A2" s="34">
        <v>41670</v>
      </c>
      <c r="B2" s="35">
        <v>3521.92</v>
      </c>
      <c r="C2" s="35">
        <v>1180.97</v>
      </c>
      <c r="D2" s="36">
        <f t="shared" ref="D2:D11" si="0">(B2/B3)-1</f>
        <v>-2.9696439541275765E-3</v>
      </c>
      <c r="E2" s="36">
        <f t="shared" ref="E2:E11" si="1">(C2/C3)-1</f>
        <v>4.0144796061265309E-2</v>
      </c>
    </row>
    <row r="3" spans="1:15" ht="16.5" thickBot="1">
      <c r="A3" s="34">
        <v>41669</v>
      </c>
      <c r="B3" s="35">
        <v>3532.41</v>
      </c>
      <c r="C3" s="35">
        <v>1135.3900000000001</v>
      </c>
      <c r="D3" s="36">
        <f t="shared" si="0"/>
        <v>1.8625534197276528E-2</v>
      </c>
      <c r="E3" s="36">
        <f t="shared" si="1"/>
        <v>2.5720015899974635E-2</v>
      </c>
      <c r="H3" s="79" t="s">
        <v>58</v>
      </c>
      <c r="I3" s="81"/>
      <c r="K3" s="79"/>
      <c r="L3" s="80"/>
      <c r="M3" s="81"/>
    </row>
    <row r="4" spans="1:15">
      <c r="A4" s="34">
        <v>41668</v>
      </c>
      <c r="B4" s="35">
        <v>3467.82</v>
      </c>
      <c r="C4" s="35">
        <v>1106.92</v>
      </c>
      <c r="D4" s="36">
        <f t="shared" si="0"/>
        <v>-1.0810903323710819E-2</v>
      </c>
      <c r="E4" s="36">
        <f t="shared" si="1"/>
        <v>-1.4327566094691879E-2</v>
      </c>
      <c r="H4" s="30"/>
      <c r="I4" s="30" t="s">
        <v>49</v>
      </c>
      <c r="K4" s="30" t="s">
        <v>50</v>
      </c>
      <c r="L4" s="30" t="s">
        <v>51</v>
      </c>
      <c r="M4" s="31" t="s">
        <v>52</v>
      </c>
    </row>
    <row r="5" spans="1:15">
      <c r="A5" s="34">
        <v>41667</v>
      </c>
      <c r="B5" s="35">
        <v>3505.72</v>
      </c>
      <c r="C5" s="35">
        <v>1123.01</v>
      </c>
      <c r="D5" s="36">
        <f t="shared" si="0"/>
        <v>-9.4043351135075781E-4</v>
      </c>
      <c r="E5" s="36">
        <f t="shared" si="1"/>
        <v>1.977788472889408E-2</v>
      </c>
      <c r="H5" s="32">
        <v>2010</v>
      </c>
      <c r="I5" s="33">
        <v>2.58E-2</v>
      </c>
      <c r="K5" s="34">
        <v>41641</v>
      </c>
      <c r="L5" s="35">
        <v>1831.98</v>
      </c>
      <c r="M5" s="36">
        <f t="shared" ref="M5:M7" si="2">(L5/L6)-1</f>
        <v>0.25270442143843752</v>
      </c>
    </row>
    <row r="6" spans="1:15">
      <c r="A6" s="34">
        <v>41666</v>
      </c>
      <c r="B6" s="35">
        <v>3509.02</v>
      </c>
      <c r="C6" s="35">
        <v>1101.23</v>
      </c>
      <c r="D6" s="36">
        <f t="shared" si="0"/>
        <v>-9.1656595547624509E-3</v>
      </c>
      <c r="E6" s="36">
        <f t="shared" si="1"/>
        <v>-2.0109803084096267E-2</v>
      </c>
      <c r="H6" s="32">
        <v>2011</v>
      </c>
      <c r="I6" s="33">
        <v>2.1499999999999998E-2</v>
      </c>
      <c r="K6" s="34">
        <v>41276</v>
      </c>
      <c r="L6" s="35">
        <v>1462.42</v>
      </c>
      <c r="M6" s="36">
        <f>(L6/L7)-1</f>
        <v>0.14514588194759859</v>
      </c>
    </row>
    <row r="7" spans="1:15">
      <c r="A7" s="34">
        <v>41663</v>
      </c>
      <c r="B7" s="35">
        <v>3541.48</v>
      </c>
      <c r="C7" s="35">
        <v>1123.83</v>
      </c>
      <c r="D7" s="36">
        <f t="shared" si="0"/>
        <v>-2.0001328256442075E-2</v>
      </c>
      <c r="E7" s="36">
        <f t="shared" si="1"/>
        <v>-3.1264546159813777E-2</v>
      </c>
      <c r="H7" s="32">
        <v>2012</v>
      </c>
      <c r="I7" s="33">
        <v>1.5900000000000001E-2</v>
      </c>
      <c r="K7" s="34">
        <v>40911</v>
      </c>
      <c r="L7" s="35">
        <v>1277.06</v>
      </c>
      <c r="M7" s="36">
        <f t="shared" si="2"/>
        <v>4.0806057222830816E-3</v>
      </c>
    </row>
    <row r="8" spans="1:15">
      <c r="A8" s="34">
        <v>41662</v>
      </c>
      <c r="B8" s="35">
        <v>3613.76</v>
      </c>
      <c r="C8" s="35">
        <v>1160.0999999999999</v>
      </c>
      <c r="D8" s="36">
        <f t="shared" si="0"/>
        <v>-3.8481470455270506E-3</v>
      </c>
      <c r="E8" s="36">
        <f t="shared" si="1"/>
        <v>-4.2231034660349387E-3</v>
      </c>
      <c r="H8" s="32">
        <v>2013</v>
      </c>
      <c r="I8" s="33">
        <v>2.86E-2</v>
      </c>
      <c r="K8" s="34">
        <v>40546</v>
      </c>
      <c r="L8" s="35">
        <v>1271.8699999999999</v>
      </c>
      <c r="M8" s="36">
        <f>(L8/L9)-1</f>
        <v>0.12257831048817724</v>
      </c>
    </row>
    <row r="9" spans="1:15">
      <c r="A9" s="34">
        <v>41661</v>
      </c>
      <c r="B9" s="35">
        <v>3627.72</v>
      </c>
      <c r="C9" s="35">
        <v>1165.02</v>
      </c>
      <c r="D9" s="36">
        <f t="shared" si="0"/>
        <v>2.7697155651380534E-3</v>
      </c>
      <c r="E9" s="36">
        <f t="shared" si="1"/>
        <v>1.1343129672596319E-3</v>
      </c>
      <c r="K9" s="34">
        <v>40182</v>
      </c>
      <c r="L9" s="35">
        <v>1132.99</v>
      </c>
      <c r="M9" s="36"/>
    </row>
    <row r="10" spans="1:15">
      <c r="A10" s="34">
        <v>41660</v>
      </c>
      <c r="B10" s="35">
        <v>3617.7</v>
      </c>
      <c r="C10" s="35">
        <v>1163.7</v>
      </c>
      <c r="D10" s="36">
        <f t="shared" si="0"/>
        <v>7.3651235642184787E-3</v>
      </c>
      <c r="E10" s="36">
        <f t="shared" si="1"/>
        <v>1.1446898385961246E-2</v>
      </c>
    </row>
    <row r="11" spans="1:15">
      <c r="A11" s="34">
        <v>41656</v>
      </c>
      <c r="B11" s="35">
        <v>3591.25</v>
      </c>
      <c r="C11" s="35">
        <v>1150.53</v>
      </c>
      <c r="D11" s="36">
        <f t="shared" si="0"/>
        <v>-5.5492635595590922E-3</v>
      </c>
      <c r="E11" s="36">
        <f t="shared" si="1"/>
        <v>-4.9212087664978199E-3</v>
      </c>
    </row>
    <row r="12" spans="1:15">
      <c r="A12" s="34">
        <v>41655</v>
      </c>
      <c r="B12" s="37">
        <v>3611.29</v>
      </c>
      <c r="C12" s="35">
        <v>1156.22</v>
      </c>
      <c r="D12" s="36">
        <f>(B12/B13)-1</f>
        <v>4.0167985284655927E-4</v>
      </c>
      <c r="E12" s="36">
        <f>(C12/C13)-1</f>
        <v>6.616635614911992E-3</v>
      </c>
    </row>
    <row r="13" spans="1:15" ht="15.75" thickBot="1">
      <c r="A13" s="34">
        <v>41654</v>
      </c>
      <c r="B13" s="37">
        <v>3609.84</v>
      </c>
      <c r="C13" s="35">
        <v>1148.6199999999999</v>
      </c>
      <c r="D13" s="36">
        <f t="shared" ref="D13:E76" si="3">(B13/B14)-1</f>
        <v>8.1521511457416374E-3</v>
      </c>
      <c r="E13" s="36">
        <f t="shared" si="3"/>
        <v>-6.7861492952858704E-4</v>
      </c>
    </row>
    <row r="14" spans="1:15" ht="15.75" thickBot="1">
      <c r="A14" s="34">
        <v>41653</v>
      </c>
      <c r="B14" s="37">
        <v>3580.65</v>
      </c>
      <c r="C14" s="35">
        <v>1149.4000000000001</v>
      </c>
      <c r="D14" s="36">
        <f t="shared" si="3"/>
        <v>1.9315076292416355E-2</v>
      </c>
      <c r="E14" s="36">
        <f t="shared" si="3"/>
        <v>2.3526687919642519E-2</v>
      </c>
      <c r="L14" s="39" t="s">
        <v>57</v>
      </c>
      <c r="M14" s="48">
        <v>0.90400000000000003</v>
      </c>
      <c r="O14" s="47"/>
    </row>
    <row r="15" spans="1:15" ht="15.75" thickBot="1">
      <c r="A15" s="34">
        <v>41652</v>
      </c>
      <c r="B15" s="37">
        <v>3512.8</v>
      </c>
      <c r="C15" s="35">
        <v>1122.98</v>
      </c>
      <c r="D15" s="36">
        <f t="shared" si="3"/>
        <v>-1.4664467557530148E-2</v>
      </c>
      <c r="E15" s="36">
        <f t="shared" si="3"/>
        <v>-6.370666619476606E-3</v>
      </c>
    </row>
    <row r="16" spans="1:15" ht="15.75" thickBot="1">
      <c r="A16" s="34">
        <v>41649</v>
      </c>
      <c r="B16" s="37">
        <v>3565.08</v>
      </c>
      <c r="C16" s="35">
        <v>1130.18</v>
      </c>
      <c r="D16" s="36">
        <f t="shared" si="3"/>
        <v>3.5185696029365054E-3</v>
      </c>
      <c r="E16" s="36">
        <f t="shared" si="3"/>
        <v>-5.3086070215146997E-5</v>
      </c>
      <c r="L16" s="39" t="s">
        <v>58</v>
      </c>
      <c r="M16" s="40">
        <f>AVERAGE(I5:I8)</f>
        <v>2.2949999999999998E-2</v>
      </c>
    </row>
    <row r="17" spans="1:13" ht="15.75" thickBot="1">
      <c r="A17" s="34">
        <v>41648</v>
      </c>
      <c r="B17" s="37">
        <v>3552.58</v>
      </c>
      <c r="C17" s="35">
        <v>1130.24</v>
      </c>
      <c r="D17" s="36">
        <f t="shared" si="3"/>
        <v>-4.1933657366139965E-3</v>
      </c>
      <c r="E17" s="36">
        <f t="shared" si="3"/>
        <v>-9.6299606564846929E-3</v>
      </c>
    </row>
    <row r="18" spans="1:13" ht="15.75" thickBot="1">
      <c r="A18" s="34">
        <v>41647</v>
      </c>
      <c r="B18" s="37">
        <v>3567.54</v>
      </c>
      <c r="C18" s="35">
        <v>1141.23</v>
      </c>
      <c r="D18" s="36">
        <f t="shared" si="3"/>
        <v>2.7235549559425642E-3</v>
      </c>
      <c r="E18" s="36">
        <f t="shared" si="3"/>
        <v>2.0810283968180077E-3</v>
      </c>
      <c r="L18" s="39" t="s">
        <v>59</v>
      </c>
      <c r="M18" s="40">
        <f>AVERAGE(M5:M8)</f>
        <v>0.13112730489912411</v>
      </c>
    </row>
    <row r="19" spans="1:13">
      <c r="A19" s="34">
        <v>41646</v>
      </c>
      <c r="B19" s="37">
        <v>3557.85</v>
      </c>
      <c r="C19" s="35">
        <v>1138.8599999999999</v>
      </c>
      <c r="D19" s="36">
        <f>(B19/B20)-1</f>
        <v>8.7582507315080438E-3</v>
      </c>
      <c r="E19" s="36">
        <f>(C19/C20)-1</f>
        <v>1.9278273010417735E-2</v>
      </c>
    </row>
    <row r="20" spans="1:13" ht="15.75" thickBot="1">
      <c r="A20" s="34">
        <v>41645</v>
      </c>
      <c r="B20" s="37">
        <v>3526.96</v>
      </c>
      <c r="C20" s="35">
        <v>1117.32</v>
      </c>
      <c r="D20" s="36">
        <f t="shared" si="3"/>
        <v>-3.3260520017067696E-3</v>
      </c>
      <c r="E20" s="36">
        <f t="shared" si="3"/>
        <v>1.1149321266968215E-2</v>
      </c>
    </row>
    <row r="21" spans="1:13" ht="15.75" thickBot="1">
      <c r="A21" s="34">
        <v>41642</v>
      </c>
      <c r="B21" s="37">
        <v>3538.73</v>
      </c>
      <c r="C21" s="35">
        <v>1105</v>
      </c>
      <c r="D21" s="36">
        <f t="shared" si="3"/>
        <v>-6.9705379717530658E-3</v>
      </c>
      <c r="E21" s="36">
        <f t="shared" si="3"/>
        <v>-7.2948109817448925E-3</v>
      </c>
      <c r="L21" s="39" t="s">
        <v>60</v>
      </c>
      <c r="M21" s="40">
        <f>M16+M14*(M18-M16)</f>
        <v>0.12074228362880819</v>
      </c>
    </row>
    <row r="22" spans="1:13">
      <c r="A22" s="34">
        <v>41641</v>
      </c>
      <c r="B22" s="37">
        <v>3563.57</v>
      </c>
      <c r="C22" s="35">
        <v>1113.1199999999999</v>
      </c>
      <c r="D22" s="36">
        <f t="shared" si="3"/>
        <v>-7.9148106904231019E-3</v>
      </c>
      <c r="E22" s="36">
        <f t="shared" si="3"/>
        <v>-6.7724924378297358E-3</v>
      </c>
      <c r="M22" s="41"/>
    </row>
    <row r="23" spans="1:13">
      <c r="A23" s="34">
        <v>41639</v>
      </c>
      <c r="B23" s="37">
        <v>3592</v>
      </c>
      <c r="C23" s="35">
        <v>1120.71</v>
      </c>
      <c r="D23" s="36">
        <f t="shared" si="3"/>
        <v>6.1399184332004975E-3</v>
      </c>
      <c r="E23" s="36">
        <f t="shared" si="3"/>
        <v>1.0140068141258007E-2</v>
      </c>
    </row>
    <row r="24" spans="1:13">
      <c r="A24" s="34">
        <v>41638</v>
      </c>
      <c r="B24" s="37">
        <v>3570.08</v>
      </c>
      <c r="C24" s="35">
        <v>1109.46</v>
      </c>
      <c r="D24" s="36">
        <f t="shared" si="3"/>
        <v>-1.1024000984884985E-3</v>
      </c>
      <c r="E24" s="36">
        <f t="shared" si="3"/>
        <v>-7.9935622317597321E-3</v>
      </c>
    </row>
    <row r="25" spans="1:13">
      <c r="A25" s="34">
        <v>41635</v>
      </c>
      <c r="B25" s="37">
        <v>3574.02</v>
      </c>
      <c r="C25" s="35">
        <v>1118.4000000000001</v>
      </c>
      <c r="D25" s="36">
        <f t="shared" si="3"/>
        <v>-2.9459518269923102E-3</v>
      </c>
      <c r="E25" s="36">
        <f t="shared" si="3"/>
        <v>8.4119342079369552E-4</v>
      </c>
    </row>
    <row r="26" spans="1:13">
      <c r="A26" s="34">
        <v>41634</v>
      </c>
      <c r="B26" s="37">
        <v>3584.58</v>
      </c>
      <c r="C26" s="35">
        <v>1117.46</v>
      </c>
      <c r="D26" s="36">
        <f t="shared" si="3"/>
        <v>3.297133900582061E-3</v>
      </c>
      <c r="E26" s="36">
        <f t="shared" si="3"/>
        <v>5.0546841272125498E-3</v>
      </c>
    </row>
    <row r="27" spans="1:13">
      <c r="A27" s="34">
        <v>41632</v>
      </c>
      <c r="B27" s="37">
        <v>3572.8</v>
      </c>
      <c r="C27" s="35">
        <v>1111.8399999999999</v>
      </c>
      <c r="D27" s="36">
        <f t="shared" si="3"/>
        <v>9.5254104331266021E-4</v>
      </c>
      <c r="E27" s="36">
        <f t="shared" si="3"/>
        <v>-2.9235046184198366E-3</v>
      </c>
    </row>
    <row r="28" spans="1:13">
      <c r="A28" s="34">
        <v>41631</v>
      </c>
      <c r="B28" s="37">
        <v>3569.4</v>
      </c>
      <c r="C28" s="35">
        <v>1115.0999999999999</v>
      </c>
      <c r="D28" s="36">
        <f t="shared" si="3"/>
        <v>1.0820714829844924E-2</v>
      </c>
      <c r="E28" s="36">
        <f t="shared" si="3"/>
        <v>1.3156221039050786E-2</v>
      </c>
    </row>
    <row r="29" spans="1:13">
      <c r="A29" s="34">
        <v>41628</v>
      </c>
      <c r="B29" s="37">
        <v>3531.19</v>
      </c>
      <c r="C29" s="35">
        <v>1100.6199999999999</v>
      </c>
      <c r="D29" s="36">
        <f t="shared" si="3"/>
        <v>9.3064999728464937E-3</v>
      </c>
      <c r="E29" s="36">
        <f t="shared" si="3"/>
        <v>1.3256982931634242E-2</v>
      </c>
    </row>
    <row r="30" spans="1:13">
      <c r="A30" s="34">
        <v>41627</v>
      </c>
      <c r="B30" s="37">
        <v>3498.63</v>
      </c>
      <c r="C30" s="35">
        <v>1086.22</v>
      </c>
      <c r="D30" s="36">
        <f t="shared" si="3"/>
        <v>-3.134233523191865E-3</v>
      </c>
      <c r="E30" s="36">
        <f t="shared" si="3"/>
        <v>1.3551509564415642E-3</v>
      </c>
    </row>
    <row r="31" spans="1:13">
      <c r="A31" s="34">
        <v>41626</v>
      </c>
      <c r="B31" s="37">
        <v>3509.63</v>
      </c>
      <c r="C31" s="35">
        <v>1084.75</v>
      </c>
      <c r="D31" s="36">
        <f t="shared" si="3"/>
        <v>1.1618991617953878E-2</v>
      </c>
      <c r="E31" s="36">
        <f t="shared" si="3"/>
        <v>1.3917708859103151E-2</v>
      </c>
    </row>
    <row r="32" spans="1:13">
      <c r="A32" s="34">
        <v>41625</v>
      </c>
      <c r="B32" s="37">
        <v>3469.32</v>
      </c>
      <c r="C32" s="35">
        <v>1069.8599999999999</v>
      </c>
      <c r="D32" s="36">
        <f t="shared" si="3"/>
        <v>-1.8614473256438613E-3</v>
      </c>
      <c r="E32" s="36">
        <f t="shared" si="3"/>
        <v>-2.9077895207740845E-3</v>
      </c>
    </row>
    <row r="33" spans="1:5">
      <c r="A33" s="34">
        <v>41624</v>
      </c>
      <c r="B33" s="37">
        <v>3475.79</v>
      </c>
      <c r="C33" s="35">
        <v>1072.98</v>
      </c>
      <c r="D33" s="36">
        <f t="shared" si="3"/>
        <v>5.6098831153801321E-3</v>
      </c>
      <c r="E33" s="36">
        <f t="shared" si="3"/>
        <v>1.1491435628163904E-2</v>
      </c>
    </row>
    <row r="34" spans="1:5">
      <c r="A34" s="34">
        <v>41621</v>
      </c>
      <c r="B34" s="37">
        <v>3456.4</v>
      </c>
      <c r="C34" s="35">
        <v>1060.79</v>
      </c>
      <c r="D34" s="36">
        <f t="shared" si="3"/>
        <v>-1.1241832331971846E-3</v>
      </c>
      <c r="E34" s="36">
        <f t="shared" si="3"/>
        <v>-8.5704138472466607E-3</v>
      </c>
    </row>
    <row r="35" spans="1:5">
      <c r="A35" s="34">
        <v>41620</v>
      </c>
      <c r="B35" s="37">
        <v>3460.29</v>
      </c>
      <c r="C35" s="35">
        <v>1069.96</v>
      </c>
      <c r="D35" s="36">
        <f t="shared" si="3"/>
        <v>-2.5079345861475089E-3</v>
      </c>
      <c r="E35" s="36">
        <f t="shared" si="3"/>
        <v>-6.8041103138429815E-3</v>
      </c>
    </row>
    <row r="36" spans="1:5">
      <c r="A36" s="34">
        <v>41619</v>
      </c>
      <c r="B36" s="37">
        <v>3468.99</v>
      </c>
      <c r="C36" s="35">
        <v>1077.29</v>
      </c>
      <c r="D36" s="36">
        <f t="shared" si="3"/>
        <v>-1.2864947925559145E-2</v>
      </c>
      <c r="E36" s="36">
        <f t="shared" si="3"/>
        <v>-6.7947559603932506E-3</v>
      </c>
    </row>
    <row r="37" spans="1:5">
      <c r="A37" s="34">
        <v>41618</v>
      </c>
      <c r="B37" s="37">
        <v>3514.2</v>
      </c>
      <c r="C37" s="35">
        <v>1084.6600000000001</v>
      </c>
      <c r="D37" s="36">
        <f t="shared" si="3"/>
        <v>-5.602687014565344E-4</v>
      </c>
      <c r="E37" s="36">
        <f t="shared" si="3"/>
        <v>6.0474520934201692E-3</v>
      </c>
    </row>
    <row r="38" spans="1:5">
      <c r="A38" s="34">
        <v>41617</v>
      </c>
      <c r="B38" s="37">
        <v>3516.17</v>
      </c>
      <c r="C38" s="35">
        <v>1078.1400000000001</v>
      </c>
      <c r="D38" s="36">
        <f t="shared" si="3"/>
        <v>3.3987204145811134E-3</v>
      </c>
      <c r="E38" s="36">
        <f t="shared" si="3"/>
        <v>7.7299111106958751E-3</v>
      </c>
    </row>
    <row r="39" spans="1:5">
      <c r="A39" s="34">
        <v>41614</v>
      </c>
      <c r="B39" s="37">
        <v>3504.26</v>
      </c>
      <c r="C39" s="35">
        <v>1069.8699999999999</v>
      </c>
      <c r="D39" s="36">
        <f t="shared" si="3"/>
        <v>7.6285393058115325E-3</v>
      </c>
      <c r="E39" s="36">
        <f t="shared" si="3"/>
        <v>1.1850492745947294E-2</v>
      </c>
    </row>
    <row r="40" spans="1:5">
      <c r="A40" s="34">
        <v>41613</v>
      </c>
      <c r="B40" s="37">
        <v>3477.73</v>
      </c>
      <c r="C40" s="35">
        <v>1057.3399999999999</v>
      </c>
      <c r="D40" s="36">
        <f t="shared" si="3"/>
        <v>-1.5159301868212793E-3</v>
      </c>
      <c r="E40" s="36">
        <f t="shared" si="3"/>
        <v>-7.9381579693449389E-4</v>
      </c>
    </row>
    <row r="41" spans="1:5">
      <c r="A41" s="34">
        <v>41612</v>
      </c>
      <c r="B41" s="37">
        <v>3483.01</v>
      </c>
      <c r="C41" s="35">
        <v>1058.18</v>
      </c>
      <c r="D41" s="36">
        <f t="shared" si="3"/>
        <v>1.054797748998304E-3</v>
      </c>
      <c r="E41" s="36">
        <f t="shared" si="3"/>
        <v>4.671211286861876E-3</v>
      </c>
    </row>
    <row r="42" spans="1:5">
      <c r="A42" s="34">
        <v>41611</v>
      </c>
      <c r="B42" s="37">
        <v>3479.34</v>
      </c>
      <c r="C42" s="35">
        <v>1053.26</v>
      </c>
      <c r="D42" s="36">
        <f t="shared" si="3"/>
        <v>-5.199431222440154E-4</v>
      </c>
      <c r="E42" s="36">
        <f t="shared" si="3"/>
        <v>-1.1569683635536121E-3</v>
      </c>
    </row>
    <row r="43" spans="1:5">
      <c r="A43" s="34">
        <v>41610</v>
      </c>
      <c r="B43" s="37">
        <v>3481.15</v>
      </c>
      <c r="C43" s="35">
        <v>1054.48</v>
      </c>
      <c r="D43" s="36">
        <f t="shared" si="3"/>
        <v>-1.9123693309861522E-3</v>
      </c>
      <c r="E43" s="36">
        <f t="shared" si="3"/>
        <v>-4.8226200700269839E-3</v>
      </c>
    </row>
    <row r="44" spans="1:5">
      <c r="A44" s="34">
        <v>41607</v>
      </c>
      <c r="B44" s="37">
        <v>3487.82</v>
      </c>
      <c r="C44" s="35">
        <v>1059.5899999999999</v>
      </c>
      <c r="D44" s="36">
        <f t="shared" si="3"/>
        <v>4.9964270072151429E-3</v>
      </c>
      <c r="E44" s="36">
        <f t="shared" si="3"/>
        <v>-3.311040249832975E-3</v>
      </c>
    </row>
    <row r="45" spans="1:5">
      <c r="A45" s="34">
        <v>41605</v>
      </c>
      <c r="B45" s="37">
        <v>3470.48</v>
      </c>
      <c r="C45" s="35">
        <v>1063.1099999999999</v>
      </c>
      <c r="D45" s="36">
        <f t="shared" si="3"/>
        <v>7.1740341753343539E-3</v>
      </c>
      <c r="E45" s="36">
        <f t="shared" si="3"/>
        <v>4.4406231989491118E-3</v>
      </c>
    </row>
    <row r="46" spans="1:5">
      <c r="A46" s="34">
        <v>41604</v>
      </c>
      <c r="B46" s="37">
        <v>3445.76</v>
      </c>
      <c r="C46" s="35">
        <v>1058.4100000000001</v>
      </c>
      <c r="D46" s="36">
        <f t="shared" si="3"/>
        <v>5.3304313068749387E-3</v>
      </c>
      <c r="E46" s="36">
        <f t="shared" si="3"/>
        <v>1.1931964854244637E-2</v>
      </c>
    </row>
    <row r="47" spans="1:5">
      <c r="A47" s="34">
        <v>41603</v>
      </c>
      <c r="B47" s="37">
        <v>3427.49</v>
      </c>
      <c r="C47" s="35">
        <v>1045.93</v>
      </c>
      <c r="D47" s="36">
        <f t="shared" si="3"/>
        <v>1.5984710784857636E-3</v>
      </c>
      <c r="E47" s="36">
        <f t="shared" si="3"/>
        <v>1.360610142553953E-2</v>
      </c>
    </row>
    <row r="48" spans="1:5">
      <c r="A48" s="34">
        <v>41600</v>
      </c>
      <c r="B48" s="37">
        <v>3422.02</v>
      </c>
      <c r="C48" s="35">
        <v>1031.8900000000001</v>
      </c>
      <c r="D48" s="36">
        <f t="shared" si="3"/>
        <v>5.6660220880819789E-3</v>
      </c>
      <c r="E48" s="36">
        <f t="shared" si="3"/>
        <v>-2.1081744949567049E-3</v>
      </c>
    </row>
    <row r="49" spans="1:5">
      <c r="A49" s="34">
        <v>41599</v>
      </c>
      <c r="B49" s="37">
        <v>3402.74</v>
      </c>
      <c r="C49" s="35">
        <v>1034.07</v>
      </c>
      <c r="D49" s="36">
        <f t="shared" si="3"/>
        <v>1.0563767199161189E-2</v>
      </c>
      <c r="E49" s="36">
        <f t="shared" si="3"/>
        <v>1.1503360037562027E-2</v>
      </c>
    </row>
    <row r="50" spans="1:5">
      <c r="A50" s="34">
        <v>41598</v>
      </c>
      <c r="B50" s="37">
        <v>3367.17</v>
      </c>
      <c r="C50" s="35">
        <v>1022.31</v>
      </c>
      <c r="D50" s="36">
        <f t="shared" si="3"/>
        <v>-3.2443985281798149E-3</v>
      </c>
      <c r="E50" s="36">
        <f t="shared" si="3"/>
        <v>-2.8189621537262344E-3</v>
      </c>
    </row>
    <row r="51" spans="1:5">
      <c r="A51" s="34">
        <v>41597</v>
      </c>
      <c r="B51" s="37">
        <v>3378.13</v>
      </c>
      <c r="C51" s="35">
        <v>1025.2</v>
      </c>
      <c r="D51" s="36">
        <f t="shared" si="3"/>
        <v>-3.1691979922510161E-3</v>
      </c>
      <c r="E51" s="36">
        <f t="shared" si="3"/>
        <v>-6.1557849837622358E-3</v>
      </c>
    </row>
    <row r="52" spans="1:5">
      <c r="A52" s="34">
        <v>41596</v>
      </c>
      <c r="B52" s="37">
        <v>3388.87</v>
      </c>
      <c r="C52" s="35">
        <v>1031.55</v>
      </c>
      <c r="D52" s="36">
        <f t="shared" si="3"/>
        <v>-9.8492949763044901E-3</v>
      </c>
      <c r="E52" s="36">
        <f t="shared" si="3"/>
        <v>-1.944734703355433E-3</v>
      </c>
    </row>
    <row r="53" spans="1:5">
      <c r="A53" s="34">
        <v>41593</v>
      </c>
      <c r="B53" s="37">
        <v>3422.58</v>
      </c>
      <c r="C53" s="35">
        <v>1033.56</v>
      </c>
      <c r="D53" s="36">
        <f t="shared" si="3"/>
        <v>2.1785344085454295E-3</v>
      </c>
      <c r="E53" s="36">
        <f t="shared" si="3"/>
        <v>-1.6131680882509603E-3</v>
      </c>
    </row>
    <row r="54" spans="1:5">
      <c r="A54" s="34">
        <v>41592</v>
      </c>
      <c r="B54" s="37">
        <v>3415.14</v>
      </c>
      <c r="C54" s="35">
        <v>1035.23</v>
      </c>
      <c r="D54" s="36">
        <f t="shared" si="3"/>
        <v>2.8130468997755731E-3</v>
      </c>
      <c r="E54" s="36">
        <f t="shared" si="3"/>
        <v>2.6732011583872062E-3</v>
      </c>
    </row>
    <row r="55" spans="1:5">
      <c r="A55" s="34">
        <v>41591</v>
      </c>
      <c r="B55" s="37">
        <v>3405.56</v>
      </c>
      <c r="C55" s="35">
        <v>1032.47</v>
      </c>
      <c r="D55" s="36">
        <f t="shared" si="3"/>
        <v>1.1984322022565941E-2</v>
      </c>
      <c r="E55" s="36">
        <f t="shared" si="3"/>
        <v>2.0449109490205508E-2</v>
      </c>
    </row>
    <row r="56" spans="1:5">
      <c r="A56" s="34">
        <v>41590</v>
      </c>
      <c r="B56" s="37">
        <v>3365.23</v>
      </c>
      <c r="C56" s="35">
        <v>1011.78</v>
      </c>
      <c r="D56" s="36">
        <f t="shared" si="3"/>
        <v>6.6904947397850023E-4</v>
      </c>
      <c r="E56" s="36">
        <f t="shared" si="3"/>
        <v>1.1775299577474474E-3</v>
      </c>
    </row>
    <row r="57" spans="1:5">
      <c r="A57" s="34">
        <v>41589</v>
      </c>
      <c r="B57" s="37">
        <v>3362.98</v>
      </c>
      <c r="C57" s="35">
        <v>1010.59</v>
      </c>
      <c r="D57" s="36">
        <f t="shared" si="3"/>
        <v>-1.1464756269974341E-3</v>
      </c>
      <c r="E57" s="36">
        <f t="shared" si="3"/>
        <v>-5.3541726130132972E-3</v>
      </c>
    </row>
    <row r="58" spans="1:5">
      <c r="A58" s="34">
        <v>41586</v>
      </c>
      <c r="B58" s="37">
        <v>3366.84</v>
      </c>
      <c r="C58" s="35">
        <v>1016.03</v>
      </c>
      <c r="D58" s="36">
        <f t="shared" si="3"/>
        <v>1.3677925941091296E-2</v>
      </c>
      <c r="E58" s="36">
        <f t="shared" si="3"/>
        <v>8.0162706483455359E-3</v>
      </c>
    </row>
    <row r="59" spans="1:5">
      <c r="A59" s="34">
        <v>41585</v>
      </c>
      <c r="B59" s="37">
        <v>3321.41</v>
      </c>
      <c r="C59" s="35">
        <v>1007.95</v>
      </c>
      <c r="D59" s="36">
        <f t="shared" si="3"/>
        <v>-1.8895958503919896E-2</v>
      </c>
      <c r="E59" s="36">
        <f t="shared" si="3"/>
        <v>-1.4470789538010176E-2</v>
      </c>
    </row>
    <row r="60" spans="1:5">
      <c r="A60" s="34">
        <v>41584</v>
      </c>
      <c r="B60" s="37">
        <v>3385.38</v>
      </c>
      <c r="C60" s="35">
        <v>1022.75</v>
      </c>
      <c r="D60" s="36">
        <f t="shared" si="3"/>
        <v>-1.0151026020857046E-3</v>
      </c>
      <c r="E60" s="36">
        <f t="shared" si="3"/>
        <v>1.2040880256871667E-3</v>
      </c>
    </row>
    <row r="61" spans="1:5">
      <c r="A61" s="34">
        <v>41583</v>
      </c>
      <c r="B61" s="37">
        <v>3388.82</v>
      </c>
      <c r="C61" s="35">
        <v>1021.52</v>
      </c>
      <c r="D61" s="36">
        <f t="shared" si="3"/>
        <v>1.2024521751976547E-3</v>
      </c>
      <c r="E61" s="36">
        <f t="shared" si="3"/>
        <v>-4.4732046271841464E-3</v>
      </c>
    </row>
    <row r="62" spans="1:5">
      <c r="A62" s="34">
        <v>41582</v>
      </c>
      <c r="B62" s="37">
        <v>3384.75</v>
      </c>
      <c r="C62" s="35">
        <v>1026.1099999999999</v>
      </c>
      <c r="D62" s="36">
        <f t="shared" si="3"/>
        <v>1.4764361966530526E-3</v>
      </c>
      <c r="E62" s="36">
        <f t="shared" si="3"/>
        <v>-9.055148777068478E-4</v>
      </c>
    </row>
    <row r="63" spans="1:5">
      <c r="A63" s="34">
        <v>41579</v>
      </c>
      <c r="B63" s="37">
        <v>3379.76</v>
      </c>
      <c r="C63" s="35">
        <v>1027.04</v>
      </c>
      <c r="D63" s="36">
        <f t="shared" si="3"/>
        <v>6.0099534302637814E-4</v>
      </c>
      <c r="E63" s="36">
        <f t="shared" si="3"/>
        <v>-3.4349589551514459E-3</v>
      </c>
    </row>
    <row r="64" spans="1:5">
      <c r="A64" s="34">
        <v>41578</v>
      </c>
      <c r="B64" s="37">
        <v>3377.73</v>
      </c>
      <c r="C64" s="35">
        <v>1030.58</v>
      </c>
      <c r="D64" s="36">
        <f t="shared" si="3"/>
        <v>-2.2597167821633013E-3</v>
      </c>
      <c r="E64" s="36">
        <f t="shared" si="3"/>
        <v>1.5527648919833048E-4</v>
      </c>
    </row>
    <row r="65" spans="1:5">
      <c r="A65" s="34">
        <v>41577</v>
      </c>
      <c r="B65" s="37">
        <v>3385.38</v>
      </c>
      <c r="C65" s="35">
        <v>1030.42</v>
      </c>
      <c r="D65" s="36">
        <f t="shared" si="3"/>
        <v>-1.8780865335004115E-3</v>
      </c>
      <c r="E65" s="36">
        <f t="shared" si="3"/>
        <v>-5.6164595074499335E-3</v>
      </c>
    </row>
    <row r="66" spans="1:5">
      <c r="A66" s="34">
        <v>41576</v>
      </c>
      <c r="B66" s="37">
        <v>3391.75</v>
      </c>
      <c r="C66" s="35">
        <v>1036.24</v>
      </c>
      <c r="D66" s="36">
        <f t="shared" si="3"/>
        <v>2.6813059467640787E-3</v>
      </c>
      <c r="E66" s="36">
        <f t="shared" si="3"/>
        <v>2.0926108374384356E-2</v>
      </c>
    </row>
    <row r="67" spans="1:5">
      <c r="A67" s="34">
        <v>41575</v>
      </c>
      <c r="B67" s="37">
        <v>3382.68</v>
      </c>
      <c r="C67" s="35">
        <v>1015</v>
      </c>
      <c r="D67" s="36">
        <f t="shared" si="3"/>
        <v>-3.3985158828908624E-4</v>
      </c>
      <c r="E67" s="36">
        <f t="shared" si="3"/>
        <v>-1.9700551615453588E-4</v>
      </c>
    </row>
    <row r="68" spans="1:5">
      <c r="A68" s="34">
        <v>41572</v>
      </c>
      <c r="B68" s="37">
        <v>3383.83</v>
      </c>
      <c r="C68" s="35">
        <v>1015.2</v>
      </c>
      <c r="D68" s="36">
        <f t="shared" si="3"/>
        <v>6.3794098228040497E-3</v>
      </c>
      <c r="E68" s="36">
        <f t="shared" si="3"/>
        <v>-1.0092145677928821E-2</v>
      </c>
    </row>
    <row r="69" spans="1:5">
      <c r="A69" s="34">
        <v>41571</v>
      </c>
      <c r="B69" s="37">
        <v>3362.38</v>
      </c>
      <c r="C69" s="35">
        <v>1025.55</v>
      </c>
      <c r="D69" s="36">
        <f t="shared" si="3"/>
        <v>4.8803813451681055E-3</v>
      </c>
      <c r="E69" s="36">
        <f t="shared" si="3"/>
        <v>-5.6815427424594667E-3</v>
      </c>
    </row>
    <row r="70" spans="1:5">
      <c r="A70" s="34">
        <v>41570</v>
      </c>
      <c r="B70" s="37">
        <v>3346.05</v>
      </c>
      <c r="C70" s="35">
        <v>1031.4100000000001</v>
      </c>
      <c r="D70" s="36">
        <f t="shared" si="3"/>
        <v>-6.2014951305787713E-3</v>
      </c>
      <c r="E70" s="36">
        <f t="shared" si="3"/>
        <v>2.4240317775571008E-2</v>
      </c>
    </row>
    <row r="71" spans="1:5">
      <c r="A71" s="34">
        <v>41569</v>
      </c>
      <c r="B71" s="37">
        <v>3366.93</v>
      </c>
      <c r="C71" s="35">
        <v>1007</v>
      </c>
      <c r="D71" s="36">
        <f t="shared" si="3"/>
        <v>1.7107087391927678E-3</v>
      </c>
      <c r="E71" s="36">
        <f t="shared" si="3"/>
        <v>3.6878301604705843E-3</v>
      </c>
    </row>
    <row r="72" spans="1:5">
      <c r="A72" s="34">
        <v>41568</v>
      </c>
      <c r="B72" s="37">
        <v>3361.18</v>
      </c>
      <c r="C72" s="35">
        <v>1003.3</v>
      </c>
      <c r="D72" s="36">
        <f t="shared" si="3"/>
        <v>2.1765835390650246E-3</v>
      </c>
      <c r="E72" s="36">
        <f t="shared" si="3"/>
        <v>-8.0185088144274497E-3</v>
      </c>
    </row>
    <row r="73" spans="1:5">
      <c r="A73" s="34">
        <v>41565</v>
      </c>
      <c r="B73" s="37">
        <v>3353.88</v>
      </c>
      <c r="C73" s="35">
        <v>1011.41</v>
      </c>
      <c r="D73" s="36">
        <f t="shared" si="3"/>
        <v>1.593321378374446E-2</v>
      </c>
      <c r="E73" s="36">
        <f t="shared" si="3"/>
        <v>0.13796284836688089</v>
      </c>
    </row>
    <row r="74" spans="1:5">
      <c r="A74" s="34">
        <v>41564</v>
      </c>
      <c r="B74" s="37">
        <v>3301.28</v>
      </c>
      <c r="C74" s="35">
        <v>888.79</v>
      </c>
      <c r="D74" s="36">
        <f t="shared" si="3"/>
        <v>5.975616073523593E-3</v>
      </c>
      <c r="E74" s="36">
        <f t="shared" si="3"/>
        <v>-1.02891885571752E-2</v>
      </c>
    </row>
    <row r="75" spans="1:5">
      <c r="A75" s="34">
        <v>41563</v>
      </c>
      <c r="B75" s="37">
        <v>3281.67</v>
      </c>
      <c r="C75" s="35">
        <v>898.03</v>
      </c>
      <c r="D75" s="36">
        <f t="shared" si="3"/>
        <v>1.1406433956100193E-2</v>
      </c>
      <c r="E75" s="36">
        <f t="shared" si="3"/>
        <v>1.8163059375744028E-2</v>
      </c>
    </row>
    <row r="76" spans="1:5">
      <c r="A76" s="34">
        <v>41562</v>
      </c>
      <c r="B76" s="37">
        <v>3244.66</v>
      </c>
      <c r="C76" s="35">
        <v>882.01</v>
      </c>
      <c r="D76" s="36">
        <f t="shared" si="3"/>
        <v>-3.48892205821838E-3</v>
      </c>
      <c r="E76" s="36">
        <f t="shared" si="3"/>
        <v>6.7343141842919341E-3</v>
      </c>
    </row>
    <row r="77" spans="1:5">
      <c r="A77" s="34">
        <v>41561</v>
      </c>
      <c r="B77" s="37">
        <v>3256.02</v>
      </c>
      <c r="C77" s="35">
        <v>876.11</v>
      </c>
      <c r="D77" s="36">
        <f t="shared" ref="D77:E140" si="4">(B77/B78)-1</f>
        <v>6.8618325638638566E-3</v>
      </c>
      <c r="E77" s="36">
        <f t="shared" si="4"/>
        <v>4.7248248259728065E-3</v>
      </c>
    </row>
    <row r="78" spans="1:5">
      <c r="A78" s="34">
        <v>41558</v>
      </c>
      <c r="B78" s="37">
        <v>3233.83</v>
      </c>
      <c r="C78" s="35">
        <v>871.99</v>
      </c>
      <c r="D78" s="36">
        <f t="shared" si="4"/>
        <v>7.1601200931843412E-3</v>
      </c>
      <c r="E78" s="36">
        <f t="shared" si="4"/>
        <v>4.3190822813967689E-3</v>
      </c>
    </row>
    <row r="79" spans="1:5">
      <c r="A79" s="34">
        <v>41557</v>
      </c>
      <c r="B79" s="37">
        <v>3210.84</v>
      </c>
      <c r="C79" s="35">
        <v>868.24</v>
      </c>
      <c r="D79" s="36">
        <f t="shared" si="4"/>
        <v>2.1734011341144388E-2</v>
      </c>
      <c r="E79" s="36">
        <f t="shared" si="4"/>
        <v>1.4464982590610687E-2</v>
      </c>
    </row>
    <row r="80" spans="1:5">
      <c r="A80" s="34">
        <v>41556</v>
      </c>
      <c r="B80" s="37">
        <v>3142.54</v>
      </c>
      <c r="C80" s="35">
        <v>855.86</v>
      </c>
      <c r="D80" s="36">
        <f t="shared" si="4"/>
        <v>-3.5924118622517875E-3</v>
      </c>
      <c r="E80" s="36">
        <f t="shared" si="4"/>
        <v>2.5653941218504173E-3</v>
      </c>
    </row>
    <row r="81" spans="1:5">
      <c r="A81" s="34">
        <v>41555</v>
      </c>
      <c r="B81" s="37">
        <v>3153.87</v>
      </c>
      <c r="C81" s="35">
        <v>853.67</v>
      </c>
      <c r="D81" s="36">
        <f t="shared" si="4"/>
        <v>-1.9224489922847088E-2</v>
      </c>
      <c r="E81" s="36">
        <f t="shared" si="4"/>
        <v>-1.3941830110656861E-2</v>
      </c>
    </row>
    <row r="82" spans="1:5">
      <c r="A82" s="34">
        <v>41554</v>
      </c>
      <c r="B82" s="37">
        <v>3215.69</v>
      </c>
      <c r="C82" s="35">
        <v>865.74</v>
      </c>
      <c r="D82" s="36">
        <f t="shared" si="4"/>
        <v>-8.2897208078777096E-3</v>
      </c>
      <c r="E82" s="36">
        <f t="shared" si="4"/>
        <v>-7.5772339084083651E-3</v>
      </c>
    </row>
    <row r="83" spans="1:5">
      <c r="A83" s="34">
        <v>41551</v>
      </c>
      <c r="B83" s="37">
        <v>3242.57</v>
      </c>
      <c r="C83" s="35">
        <v>872.35</v>
      </c>
      <c r="D83" s="36">
        <f t="shared" si="4"/>
        <v>8.9426011954585327E-3</v>
      </c>
      <c r="E83" s="36">
        <f t="shared" si="4"/>
        <v>-4.268967800111878E-3</v>
      </c>
    </row>
    <row r="84" spans="1:5">
      <c r="A84" s="34">
        <v>41550</v>
      </c>
      <c r="B84" s="37">
        <v>3213.83</v>
      </c>
      <c r="C84" s="35">
        <v>876.09</v>
      </c>
      <c r="D84" s="36">
        <f t="shared" si="4"/>
        <v>-1.2120150249288475E-2</v>
      </c>
      <c r="E84" s="36">
        <f t="shared" si="4"/>
        <v>-1.3401051813646481E-2</v>
      </c>
    </row>
    <row r="85" spans="1:5">
      <c r="A85" s="34">
        <v>41549</v>
      </c>
      <c r="B85" s="37">
        <v>3253.26</v>
      </c>
      <c r="C85" s="35">
        <v>887.99</v>
      </c>
      <c r="D85" s="36">
        <f t="shared" si="4"/>
        <v>6.4554802416294521E-5</v>
      </c>
      <c r="E85" s="36">
        <f t="shared" si="4"/>
        <v>1.1161217587374317E-3</v>
      </c>
    </row>
    <row r="86" spans="1:5">
      <c r="A86" s="34">
        <v>41548</v>
      </c>
      <c r="B86" s="37">
        <v>3253.05</v>
      </c>
      <c r="C86" s="35">
        <v>887</v>
      </c>
      <c r="D86" s="36">
        <f t="shared" si="4"/>
        <v>1.0829034864209941E-2</v>
      </c>
      <c r="E86" s="36">
        <f t="shared" si="4"/>
        <v>1.2661118151408246E-2</v>
      </c>
    </row>
    <row r="87" spans="1:5">
      <c r="A87" s="34">
        <v>41547</v>
      </c>
      <c r="B87" s="37">
        <v>3218.2</v>
      </c>
      <c r="C87" s="35">
        <v>875.91</v>
      </c>
      <c r="D87" s="36">
        <f t="shared" si="4"/>
        <v>-3.7457821254992529E-3</v>
      </c>
      <c r="E87" s="36">
        <f t="shared" si="4"/>
        <v>-5.4770136583026652E-4</v>
      </c>
    </row>
    <row r="88" spans="1:5">
      <c r="A88" s="34">
        <v>41544</v>
      </c>
      <c r="B88" s="37">
        <v>3230.3</v>
      </c>
      <c r="C88" s="35">
        <v>876.39</v>
      </c>
      <c r="D88" s="36">
        <f t="shared" si="4"/>
        <v>-1.1564482814064858E-3</v>
      </c>
      <c r="E88" s="36">
        <f t="shared" si="4"/>
        <v>-2.0269423915642015E-3</v>
      </c>
    </row>
    <row r="89" spans="1:5">
      <c r="A89" s="34">
        <v>41543</v>
      </c>
      <c r="B89" s="37">
        <v>3234.04</v>
      </c>
      <c r="C89" s="35">
        <v>878.17</v>
      </c>
      <c r="D89" s="36">
        <f t="shared" si="4"/>
        <v>7.944398560097099E-3</v>
      </c>
      <c r="E89" s="36">
        <f t="shared" si="4"/>
        <v>1.0715547803881176E-3</v>
      </c>
    </row>
    <row r="90" spans="1:5">
      <c r="A90" s="34">
        <v>41542</v>
      </c>
      <c r="B90" s="37">
        <v>3208.55</v>
      </c>
      <c r="C90" s="35">
        <v>877.23</v>
      </c>
      <c r="D90" s="36">
        <f t="shared" si="4"/>
        <v>-3.141058701447097E-3</v>
      </c>
      <c r="E90" s="36">
        <f t="shared" si="4"/>
        <v>-1.0836227504397611E-2</v>
      </c>
    </row>
    <row r="91" spans="1:5">
      <c r="A91" s="34">
        <v>41541</v>
      </c>
      <c r="B91" s="37">
        <v>3218.66</v>
      </c>
      <c r="C91" s="35">
        <v>886.84</v>
      </c>
      <c r="D91" s="36">
        <f t="shared" si="4"/>
        <v>-2.1122341846468995E-4</v>
      </c>
      <c r="E91" s="36">
        <f t="shared" si="4"/>
        <v>3.8353073886066014E-4</v>
      </c>
    </row>
    <row r="92" spans="1:5">
      <c r="A92" s="34">
        <v>41540</v>
      </c>
      <c r="B92" s="37">
        <v>3219.34</v>
      </c>
      <c r="C92" s="35">
        <v>886.5</v>
      </c>
      <c r="D92" s="36">
        <f t="shared" si="4"/>
        <v>-1.6714577654562968E-3</v>
      </c>
      <c r="E92" s="36">
        <f t="shared" si="4"/>
        <v>-1.8392000974410627E-2</v>
      </c>
    </row>
    <row r="93" spans="1:5">
      <c r="A93" s="34">
        <v>41537</v>
      </c>
      <c r="B93" s="37">
        <v>3224.73</v>
      </c>
      <c r="C93" s="35">
        <v>903.11</v>
      </c>
      <c r="D93" s="36">
        <f t="shared" si="4"/>
        <v>-3.9782432102692944E-3</v>
      </c>
      <c r="E93" s="36">
        <f t="shared" si="4"/>
        <v>5.2538429857857949E-3</v>
      </c>
    </row>
    <row r="94" spans="1:5">
      <c r="A94" s="34">
        <v>41536</v>
      </c>
      <c r="B94" s="37">
        <v>3237.61</v>
      </c>
      <c r="C94" s="35">
        <v>898.39</v>
      </c>
      <c r="D94" s="36">
        <f t="shared" si="4"/>
        <v>1.9496736617656829E-3</v>
      </c>
      <c r="E94" s="36">
        <f t="shared" si="4"/>
        <v>-5.4576451312935426E-3</v>
      </c>
    </row>
    <row r="95" spans="1:5">
      <c r="A95" s="34">
        <v>41535</v>
      </c>
      <c r="B95" s="37">
        <v>3231.31</v>
      </c>
      <c r="C95" s="35">
        <v>903.32</v>
      </c>
      <c r="D95" s="36">
        <f t="shared" si="4"/>
        <v>1.2686354334138672E-2</v>
      </c>
      <c r="E95" s="36">
        <f t="shared" si="4"/>
        <v>1.9421967927232497E-2</v>
      </c>
    </row>
    <row r="96" spans="1:5">
      <c r="A96" s="34">
        <v>41534</v>
      </c>
      <c r="B96" s="37">
        <v>3190.83</v>
      </c>
      <c r="C96" s="35">
        <v>886.11</v>
      </c>
      <c r="D96" s="36">
        <f t="shared" si="4"/>
        <v>6.9871145489144304E-3</v>
      </c>
      <c r="E96" s="36">
        <f t="shared" si="4"/>
        <v>-1.8586104352527055E-3</v>
      </c>
    </row>
    <row r="97" spans="1:5">
      <c r="A97" s="34">
        <v>41533</v>
      </c>
      <c r="B97" s="37">
        <v>3168.69</v>
      </c>
      <c r="C97" s="35">
        <v>887.76</v>
      </c>
      <c r="D97" s="36">
        <f t="shared" si="4"/>
        <v>-3.0173552990926389E-3</v>
      </c>
      <c r="E97" s="36">
        <f t="shared" si="4"/>
        <v>-1.4734497846065064E-3</v>
      </c>
    </row>
    <row r="98" spans="1:5">
      <c r="A98" s="34">
        <v>41530</v>
      </c>
      <c r="B98" s="37">
        <v>3178.28</v>
      </c>
      <c r="C98" s="35">
        <v>889.07</v>
      </c>
      <c r="D98" s="36">
        <f t="shared" si="4"/>
        <v>8.5339010004514826E-4</v>
      </c>
      <c r="E98" s="36">
        <f t="shared" si="4"/>
        <v>-4.4677849192662489E-3</v>
      </c>
    </row>
    <row r="99" spans="1:5">
      <c r="A99" s="34">
        <v>41529</v>
      </c>
      <c r="B99" s="37">
        <v>3175.57</v>
      </c>
      <c r="C99" s="35">
        <v>893.06</v>
      </c>
      <c r="D99" s="36">
        <f t="shared" si="4"/>
        <v>-1.349115998817596E-3</v>
      </c>
      <c r="E99" s="36">
        <f t="shared" si="4"/>
        <v>-3.4925629609793285E-3</v>
      </c>
    </row>
    <row r="100" spans="1:5">
      <c r="A100" s="34">
        <v>41528</v>
      </c>
      <c r="B100" s="37">
        <v>3179.86</v>
      </c>
      <c r="C100" s="35">
        <v>896.19</v>
      </c>
      <c r="D100" s="36">
        <f t="shared" si="4"/>
        <v>-1.6357568279503631E-3</v>
      </c>
      <c r="E100" s="36">
        <f t="shared" si="4"/>
        <v>8.4620837881328459E-3</v>
      </c>
    </row>
    <row r="101" spans="1:5">
      <c r="A101" s="34">
        <v>41527</v>
      </c>
      <c r="B101" s="37">
        <v>3185.07</v>
      </c>
      <c r="C101" s="35">
        <v>888.67</v>
      </c>
      <c r="D101" s="36">
        <f t="shared" si="4"/>
        <v>4.7761307032017086E-3</v>
      </c>
      <c r="E101" s="36">
        <f t="shared" si="4"/>
        <v>6.9815888744995114E-4</v>
      </c>
    </row>
    <row r="102" spans="1:5">
      <c r="A102" s="34">
        <v>41526</v>
      </c>
      <c r="B102" s="37">
        <v>3169.93</v>
      </c>
      <c r="C102" s="35">
        <v>888.05</v>
      </c>
      <c r="D102" s="36">
        <f t="shared" si="4"/>
        <v>1.1664719887150454E-2</v>
      </c>
      <c r="E102" s="36">
        <f t="shared" si="4"/>
        <v>9.6295959435184209E-3</v>
      </c>
    </row>
    <row r="103" spans="1:5">
      <c r="A103" s="34">
        <v>41523</v>
      </c>
      <c r="B103" s="37">
        <v>3133.38</v>
      </c>
      <c r="C103" s="35">
        <v>879.58</v>
      </c>
      <c r="D103" s="36">
        <f t="shared" si="4"/>
        <v>1.0990626018390071E-3</v>
      </c>
      <c r="E103" s="36">
        <f t="shared" si="4"/>
        <v>2.2738642048381053E-5</v>
      </c>
    </row>
    <row r="104" spans="1:5">
      <c r="A104" s="34">
        <v>41522</v>
      </c>
      <c r="B104" s="37">
        <v>3129.94</v>
      </c>
      <c r="C104" s="35">
        <v>879.56</v>
      </c>
      <c r="D104" s="36">
        <f t="shared" si="4"/>
        <v>1.7282543990475574E-3</v>
      </c>
      <c r="E104" s="36">
        <f t="shared" si="4"/>
        <v>9.0978970434703044E-3</v>
      </c>
    </row>
    <row r="105" spans="1:5">
      <c r="A105" s="34">
        <v>41521</v>
      </c>
      <c r="B105" s="37">
        <v>3124.54</v>
      </c>
      <c r="C105" s="35">
        <v>871.63</v>
      </c>
      <c r="D105" s="36">
        <f t="shared" si="4"/>
        <v>1.0602375346081105E-2</v>
      </c>
      <c r="E105" s="36">
        <f t="shared" si="4"/>
        <v>1.307561775029642E-2</v>
      </c>
    </row>
    <row r="106" spans="1:5">
      <c r="A106" s="34">
        <v>41520</v>
      </c>
      <c r="B106" s="37">
        <v>3091.76</v>
      </c>
      <c r="C106" s="35">
        <v>860.38</v>
      </c>
      <c r="D106" s="36">
        <f t="shared" si="4"/>
        <v>5.8396582742590297E-3</v>
      </c>
      <c r="E106" s="36">
        <f t="shared" si="4"/>
        <v>1.5916873302633139E-2</v>
      </c>
    </row>
    <row r="107" spans="1:5">
      <c r="A107" s="34">
        <v>41516</v>
      </c>
      <c r="B107" s="37">
        <v>3073.81</v>
      </c>
      <c r="C107" s="35">
        <v>846.9</v>
      </c>
      <c r="D107" s="36">
        <f t="shared" si="4"/>
        <v>-6.3199886207878642E-3</v>
      </c>
      <c r="E107" s="36">
        <f t="shared" si="4"/>
        <v>-9.9715932338122482E-3</v>
      </c>
    </row>
    <row r="108" spans="1:5">
      <c r="A108" s="34">
        <v>41515</v>
      </c>
      <c r="B108" s="37">
        <v>3093.36</v>
      </c>
      <c r="C108" s="35">
        <v>855.43</v>
      </c>
      <c r="D108" s="36">
        <f t="shared" si="4"/>
        <v>6.897404766012416E-3</v>
      </c>
      <c r="E108" s="36">
        <f t="shared" si="4"/>
        <v>8.1079488539272937E-3</v>
      </c>
    </row>
    <row r="109" spans="1:5">
      <c r="A109" s="34">
        <v>41514</v>
      </c>
      <c r="B109" s="37">
        <v>3072.17</v>
      </c>
      <c r="C109" s="35">
        <v>848.55</v>
      </c>
      <c r="D109" s="36">
        <f t="shared" si="4"/>
        <v>4.1149438811862726E-3</v>
      </c>
      <c r="E109" s="36">
        <f t="shared" si="4"/>
        <v>-1.8820208198553345E-3</v>
      </c>
    </row>
    <row r="110" spans="1:5">
      <c r="A110" s="34">
        <v>41513</v>
      </c>
      <c r="B110" s="37">
        <v>3059.58</v>
      </c>
      <c r="C110" s="35">
        <v>850.15</v>
      </c>
      <c r="D110" s="36">
        <f t="shared" si="4"/>
        <v>-2.0203864000999161E-2</v>
      </c>
      <c r="E110" s="36">
        <f t="shared" si="4"/>
        <v>-1.8744445342166904E-2</v>
      </c>
    </row>
    <row r="111" spans="1:5">
      <c r="A111" s="34">
        <v>41512</v>
      </c>
      <c r="B111" s="37">
        <v>3122.67</v>
      </c>
      <c r="C111" s="35">
        <v>866.39</v>
      </c>
      <c r="D111" s="36">
        <f t="shared" si="4"/>
        <v>-5.1211963114583536E-4</v>
      </c>
      <c r="E111" s="36">
        <f t="shared" si="4"/>
        <v>-4.389745004079515E-3</v>
      </c>
    </row>
    <row r="112" spans="1:5">
      <c r="A112" s="34">
        <v>41509</v>
      </c>
      <c r="B112" s="37">
        <v>3124.27</v>
      </c>
      <c r="C112" s="35">
        <v>870.21</v>
      </c>
      <c r="D112" s="36">
        <f t="shared" si="4"/>
        <v>7.2376862616141402E-3</v>
      </c>
      <c r="E112" s="36">
        <f t="shared" si="4"/>
        <v>-4.0059058497671218E-3</v>
      </c>
    </row>
    <row r="113" spans="1:5">
      <c r="A113" s="34">
        <v>41508</v>
      </c>
      <c r="B113" s="37">
        <v>3101.82</v>
      </c>
      <c r="C113" s="35">
        <v>873.71</v>
      </c>
      <c r="D113" s="36">
        <f t="shared" si="4"/>
        <v>9.8812620666979267E-3</v>
      </c>
      <c r="E113" s="36">
        <f t="shared" si="4"/>
        <v>5.0383628771581979E-3</v>
      </c>
    </row>
    <row r="114" spans="1:5">
      <c r="A114" s="34">
        <v>41507</v>
      </c>
      <c r="B114" s="37">
        <v>3071.47</v>
      </c>
      <c r="C114" s="35">
        <v>869.33</v>
      </c>
      <c r="D114" s="36">
        <f t="shared" si="4"/>
        <v>-3.4715800880549263E-3</v>
      </c>
      <c r="E114" s="36">
        <f t="shared" si="4"/>
        <v>4.5180374846895965E-3</v>
      </c>
    </row>
    <row r="115" spans="1:5">
      <c r="A115" s="34">
        <v>41506</v>
      </c>
      <c r="B115" s="37">
        <v>3082.17</v>
      </c>
      <c r="C115" s="35">
        <v>865.42</v>
      </c>
      <c r="D115" s="36">
        <f t="shared" si="4"/>
        <v>4.0426613155424285E-3</v>
      </c>
      <c r="E115" s="36">
        <f t="shared" si="4"/>
        <v>-2.6569629757988711E-4</v>
      </c>
    </row>
    <row r="116" spans="1:5">
      <c r="A116" s="34">
        <v>41505</v>
      </c>
      <c r="B116" s="37">
        <v>3069.76</v>
      </c>
      <c r="C116" s="35">
        <v>865.65</v>
      </c>
      <c r="D116" s="36">
        <f t="shared" si="4"/>
        <v>-1.3500720580627013E-3</v>
      </c>
      <c r="E116" s="36">
        <f t="shared" si="4"/>
        <v>1.0199437513857879E-2</v>
      </c>
    </row>
    <row r="117" spans="1:5">
      <c r="A117" s="34">
        <v>41502</v>
      </c>
      <c r="B117" s="37">
        <v>3073.91</v>
      </c>
      <c r="C117" s="35">
        <v>856.91</v>
      </c>
      <c r="D117" s="36">
        <f t="shared" si="4"/>
        <v>-7.5416987676479863E-4</v>
      </c>
      <c r="E117" s="36">
        <f t="shared" si="4"/>
        <v>-3.1989391154642055E-3</v>
      </c>
    </row>
    <row r="118" spans="1:5">
      <c r="A118" s="34">
        <v>41501</v>
      </c>
      <c r="B118" s="37">
        <v>3076.23</v>
      </c>
      <c r="C118" s="35">
        <v>859.66</v>
      </c>
      <c r="D118" s="36">
        <f t="shared" si="4"/>
        <v>-1.7006183195130031E-2</v>
      </c>
      <c r="E118" s="36">
        <f t="shared" si="4"/>
        <v>-1.1669215115944875E-2</v>
      </c>
    </row>
    <row r="119" spans="1:5">
      <c r="A119" s="34">
        <v>41500</v>
      </c>
      <c r="B119" s="37">
        <v>3129.45</v>
      </c>
      <c r="C119" s="35">
        <v>869.81</v>
      </c>
      <c r="D119" s="36">
        <f t="shared" si="4"/>
        <v>-3.6962044660083793E-3</v>
      </c>
      <c r="E119" s="36">
        <f t="shared" si="4"/>
        <v>-1.2981560283688021E-2</v>
      </c>
    </row>
    <row r="120" spans="1:5">
      <c r="A120" s="34">
        <v>41499</v>
      </c>
      <c r="B120" s="37">
        <v>3141.06</v>
      </c>
      <c r="C120" s="35">
        <v>881.25</v>
      </c>
      <c r="D120" s="36">
        <f t="shared" si="4"/>
        <v>4.8401595685123588E-3</v>
      </c>
      <c r="E120" s="36">
        <f t="shared" si="4"/>
        <v>-4.810787004099315E-3</v>
      </c>
    </row>
    <row r="121" spans="1:5">
      <c r="A121" s="34">
        <v>41498</v>
      </c>
      <c r="B121" s="37">
        <v>3125.93</v>
      </c>
      <c r="C121" s="35">
        <v>885.51</v>
      </c>
      <c r="D121" s="36">
        <f t="shared" si="4"/>
        <v>2.3600560513310498E-3</v>
      </c>
      <c r="E121" s="36">
        <f t="shared" si="4"/>
        <v>-5.5030828494737616E-3</v>
      </c>
    </row>
    <row r="122" spans="1:5">
      <c r="A122" s="34">
        <v>41495</v>
      </c>
      <c r="B122" s="37">
        <v>3118.57</v>
      </c>
      <c r="C122" s="35">
        <v>890.41</v>
      </c>
      <c r="D122" s="36">
        <f t="shared" si="4"/>
        <v>-3.6931373457331773E-3</v>
      </c>
      <c r="E122" s="36">
        <f t="shared" si="4"/>
        <v>-2.5205565388838336E-3</v>
      </c>
    </row>
    <row r="123" spans="1:5">
      <c r="A123" s="34">
        <v>41494</v>
      </c>
      <c r="B123" s="37">
        <v>3130.13</v>
      </c>
      <c r="C123" s="35">
        <v>892.66</v>
      </c>
      <c r="D123" s="36">
        <f t="shared" si="4"/>
        <v>3.6682068432578596E-3</v>
      </c>
      <c r="E123" s="36">
        <f t="shared" si="4"/>
        <v>2.2567787570875186E-3</v>
      </c>
    </row>
    <row r="124" spans="1:5">
      <c r="A124" s="34">
        <v>41493</v>
      </c>
      <c r="B124" s="37">
        <v>3118.69</v>
      </c>
      <c r="C124" s="35">
        <v>890.65</v>
      </c>
      <c r="D124" s="36">
        <f t="shared" si="4"/>
        <v>-1.1242072897315047E-3</v>
      </c>
      <c r="E124" s="36">
        <f t="shared" si="4"/>
        <v>-6.6029423246373176E-3</v>
      </c>
    </row>
    <row r="125" spans="1:5">
      <c r="A125" s="34">
        <v>41492</v>
      </c>
      <c r="B125" s="37">
        <v>3122.2</v>
      </c>
      <c r="C125" s="35">
        <v>896.57</v>
      </c>
      <c r="D125" s="36">
        <f t="shared" si="4"/>
        <v>-6.6779291102352367E-3</v>
      </c>
      <c r="E125" s="36">
        <f t="shared" si="4"/>
        <v>-9.3149171270717757E-3</v>
      </c>
    </row>
    <row r="126" spans="1:5">
      <c r="A126" s="34">
        <v>41491</v>
      </c>
      <c r="B126" s="37">
        <v>3143.19</v>
      </c>
      <c r="C126" s="35">
        <v>905</v>
      </c>
      <c r="D126" s="36">
        <f t="shared" si="4"/>
        <v>-1.0497785921514957E-4</v>
      </c>
      <c r="E126" s="36">
        <f t="shared" si="4"/>
        <v>-1.7318022877439443E-3</v>
      </c>
    </row>
    <row r="127" spans="1:5">
      <c r="A127" s="34">
        <v>41488</v>
      </c>
      <c r="B127" s="37">
        <v>3143.52</v>
      </c>
      <c r="C127" s="35">
        <v>906.57</v>
      </c>
      <c r="D127" s="36">
        <f t="shared" si="4"/>
        <v>5.5081086268111701E-3</v>
      </c>
      <c r="E127" s="36">
        <f t="shared" si="4"/>
        <v>2.5989250403664066E-3</v>
      </c>
    </row>
    <row r="128" spans="1:5">
      <c r="A128" s="34">
        <v>41487</v>
      </c>
      <c r="B128" s="37">
        <v>3126.3</v>
      </c>
      <c r="C128" s="35">
        <v>904.22</v>
      </c>
      <c r="D128" s="36">
        <f t="shared" si="4"/>
        <v>1.1685365624767519E-2</v>
      </c>
      <c r="E128" s="36">
        <f t="shared" si="4"/>
        <v>1.8552520416784013E-2</v>
      </c>
    </row>
    <row r="129" spans="1:5">
      <c r="A129" s="34">
        <v>41486</v>
      </c>
      <c r="B129" s="37">
        <v>3090.19</v>
      </c>
      <c r="C129" s="35">
        <v>887.75</v>
      </c>
      <c r="D129" s="36">
        <f t="shared" si="4"/>
        <v>1.575196170263915E-3</v>
      </c>
      <c r="E129" s="36">
        <f t="shared" si="4"/>
        <v>-3.5581196964934447E-3</v>
      </c>
    </row>
    <row r="130" spans="1:5">
      <c r="A130" s="34">
        <v>41485</v>
      </c>
      <c r="B130" s="37">
        <v>3085.33</v>
      </c>
      <c r="C130" s="35">
        <v>890.92</v>
      </c>
      <c r="D130" s="36">
        <f t="shared" si="4"/>
        <v>5.337330357288339E-3</v>
      </c>
      <c r="E130" s="36">
        <f t="shared" si="4"/>
        <v>9.804254933297063E-3</v>
      </c>
    </row>
    <row r="131" spans="1:5">
      <c r="A131" s="34">
        <v>41484</v>
      </c>
      <c r="B131" s="37">
        <v>3068.95</v>
      </c>
      <c r="C131" s="35">
        <v>882.27</v>
      </c>
      <c r="D131" s="36">
        <f t="shared" si="4"/>
        <v>-2.3665330615721958E-3</v>
      </c>
      <c r="E131" s="36">
        <f t="shared" si="4"/>
        <v>-3.47885017224836E-3</v>
      </c>
    </row>
    <row r="132" spans="1:5">
      <c r="A132" s="34">
        <v>41481</v>
      </c>
      <c r="B132" s="37">
        <v>3076.23</v>
      </c>
      <c r="C132" s="35">
        <v>885.35</v>
      </c>
      <c r="D132" s="36">
        <f t="shared" si="4"/>
        <v>4.7555745720473386E-3</v>
      </c>
      <c r="E132" s="36">
        <f t="shared" si="4"/>
        <v>-2.6472907513800381E-3</v>
      </c>
    </row>
    <row r="133" spans="1:5">
      <c r="A133" s="34">
        <v>41480</v>
      </c>
      <c r="B133" s="37">
        <v>3061.67</v>
      </c>
      <c r="C133" s="35">
        <v>887.7</v>
      </c>
      <c r="D133" s="36">
        <f t="shared" si="4"/>
        <v>6.7441371055783073E-3</v>
      </c>
      <c r="E133" s="36">
        <f t="shared" si="4"/>
        <v>-1.6834643925130011E-2</v>
      </c>
    </row>
    <row r="134" spans="1:5">
      <c r="A134" s="34">
        <v>41479</v>
      </c>
      <c r="B134" s="37">
        <v>3041.16</v>
      </c>
      <c r="C134" s="35">
        <v>902.9</v>
      </c>
      <c r="D134" s="36">
        <f t="shared" si="4"/>
        <v>3.2196344923136611E-3</v>
      </c>
      <c r="E134" s="36">
        <f t="shared" si="4"/>
        <v>-9.9579552998452225E-4</v>
      </c>
    </row>
    <row r="135" spans="1:5">
      <c r="A135" s="34">
        <v>41478</v>
      </c>
      <c r="B135" s="37">
        <v>3031.4</v>
      </c>
      <c r="C135" s="35">
        <v>903.8</v>
      </c>
      <c r="D135" s="36">
        <f t="shared" si="4"/>
        <v>-7.799740117765297E-3</v>
      </c>
      <c r="E135" s="36">
        <f t="shared" si="4"/>
        <v>-7.5765894366971454E-3</v>
      </c>
    </row>
    <row r="136" spans="1:5">
      <c r="A136" s="34">
        <v>41477</v>
      </c>
      <c r="B136" s="37">
        <v>3055.23</v>
      </c>
      <c r="C136" s="35">
        <v>910.7</v>
      </c>
      <c r="D136" s="36">
        <f t="shared" si="4"/>
        <v>3.3826721796561543E-3</v>
      </c>
      <c r="E136" s="36">
        <f t="shared" si="4"/>
        <v>1.5726076288199886E-2</v>
      </c>
    </row>
    <row r="137" spans="1:5">
      <c r="A137" s="34">
        <v>41474</v>
      </c>
      <c r="B137" s="37">
        <v>3044.93</v>
      </c>
      <c r="C137" s="35">
        <v>896.6</v>
      </c>
      <c r="D137" s="36">
        <f t="shared" si="4"/>
        <v>-1.0686134991650054E-2</v>
      </c>
      <c r="E137" s="36">
        <f t="shared" si="4"/>
        <v>-1.5460974217068491E-2</v>
      </c>
    </row>
    <row r="138" spans="1:5">
      <c r="A138" s="34">
        <v>41473</v>
      </c>
      <c r="B138" s="37">
        <v>3077.82</v>
      </c>
      <c r="C138" s="35">
        <v>910.68</v>
      </c>
      <c r="D138" s="36">
        <f t="shared" si="4"/>
        <v>-2.4179328942591782E-3</v>
      </c>
      <c r="E138" s="36">
        <f t="shared" si="4"/>
        <v>-8.567851505089541E-3</v>
      </c>
    </row>
    <row r="139" spans="1:5">
      <c r="A139" s="34">
        <v>41472</v>
      </c>
      <c r="B139" s="37">
        <v>3085.28</v>
      </c>
      <c r="C139" s="35">
        <v>918.55</v>
      </c>
      <c r="D139" s="36">
        <f t="shared" si="4"/>
        <v>2.5377989062445039E-3</v>
      </c>
      <c r="E139" s="36">
        <f t="shared" si="4"/>
        <v>-1.1526625417297431E-3</v>
      </c>
    </row>
    <row r="140" spans="1:5">
      <c r="A140" s="34">
        <v>41471</v>
      </c>
      <c r="B140" s="37">
        <v>3077.47</v>
      </c>
      <c r="C140" s="35">
        <v>919.61</v>
      </c>
      <c r="D140" s="36">
        <f t="shared" si="4"/>
        <v>-7.727649073818732E-4</v>
      </c>
      <c r="E140" s="36">
        <f t="shared" si="4"/>
        <v>-5.4937330348550084E-3</v>
      </c>
    </row>
    <row r="141" spans="1:5">
      <c r="A141" s="34">
        <v>41470</v>
      </c>
      <c r="B141" s="37">
        <v>3079.85</v>
      </c>
      <c r="C141" s="35">
        <v>924.69</v>
      </c>
      <c r="D141" s="36">
        <f t="shared" ref="D141:E204" si="5">(B141/B142)-1</f>
        <v>2.5332324370652692E-4</v>
      </c>
      <c r="E141" s="36">
        <f t="shared" si="5"/>
        <v>1.8309859154930219E-3</v>
      </c>
    </row>
    <row r="142" spans="1:5">
      <c r="A142" s="34">
        <v>41467</v>
      </c>
      <c r="B142" s="37">
        <v>3079.07</v>
      </c>
      <c r="C142" s="35">
        <v>923</v>
      </c>
      <c r="D142" s="36">
        <f t="shared" si="5"/>
        <v>6.4096278428220632E-3</v>
      </c>
      <c r="E142" s="36">
        <f t="shared" si="5"/>
        <v>2.9992175954098865E-3</v>
      </c>
    </row>
    <row r="143" spans="1:5">
      <c r="A143" s="34">
        <v>41466</v>
      </c>
      <c r="B143" s="37">
        <v>3059.46</v>
      </c>
      <c r="C143" s="35">
        <v>920.24</v>
      </c>
      <c r="D143" s="36">
        <f t="shared" si="5"/>
        <v>1.9595688948431444E-2</v>
      </c>
      <c r="E143" s="36">
        <f t="shared" si="5"/>
        <v>1.5728650426605206E-2</v>
      </c>
    </row>
    <row r="144" spans="1:5">
      <c r="A144" s="34">
        <v>41465</v>
      </c>
      <c r="B144" s="37">
        <v>3000.66</v>
      </c>
      <c r="C144" s="35">
        <v>905.99</v>
      </c>
      <c r="D144" s="36">
        <f t="shared" si="5"/>
        <v>5.4752841518335149E-3</v>
      </c>
      <c r="E144" s="36">
        <f t="shared" si="5"/>
        <v>8.2850956652369412E-4</v>
      </c>
    </row>
    <row r="145" spans="1:5">
      <c r="A145" s="34">
        <v>41464</v>
      </c>
      <c r="B145" s="37">
        <v>2984.32</v>
      </c>
      <c r="C145" s="35">
        <v>905.24</v>
      </c>
      <c r="D145" s="36">
        <f t="shared" si="5"/>
        <v>6.132570049188768E-3</v>
      </c>
      <c r="E145" s="36">
        <f t="shared" si="5"/>
        <v>1.657293749792732E-4</v>
      </c>
    </row>
    <row r="146" spans="1:5">
      <c r="A146" s="34">
        <v>41463</v>
      </c>
      <c r="B146" s="37">
        <v>2966.13</v>
      </c>
      <c r="C146" s="35">
        <v>905.09</v>
      </c>
      <c r="D146" s="36">
        <f t="shared" si="5"/>
        <v>9.8203980804667523E-4</v>
      </c>
      <c r="E146" s="36">
        <f t="shared" si="5"/>
        <v>1.2982797792924439E-2</v>
      </c>
    </row>
    <row r="147" spans="1:5">
      <c r="A147" s="34">
        <v>41460</v>
      </c>
      <c r="B147" s="37">
        <v>2963.22</v>
      </c>
      <c r="C147" s="35">
        <v>893.49</v>
      </c>
      <c r="D147" s="36">
        <f t="shared" si="5"/>
        <v>7.4148112639855768E-3</v>
      </c>
      <c r="E147" s="36">
        <f t="shared" si="5"/>
        <v>7.9645318863306169E-3</v>
      </c>
    </row>
    <row r="148" spans="1:5">
      <c r="A148" s="34">
        <v>41458</v>
      </c>
      <c r="B148" s="37">
        <v>2941.41</v>
      </c>
      <c r="C148" s="35">
        <v>886.43</v>
      </c>
      <c r="D148" s="36">
        <f t="shared" si="5"/>
        <v>4.0209855852102461E-3</v>
      </c>
      <c r="E148" s="36">
        <f t="shared" si="5"/>
        <v>4.6695605852817845E-3</v>
      </c>
    </row>
    <row r="149" spans="1:5">
      <c r="A149" s="34">
        <v>41457</v>
      </c>
      <c r="B149" s="37">
        <v>2929.63</v>
      </c>
      <c r="C149" s="35">
        <v>882.31</v>
      </c>
      <c r="D149" s="36">
        <f t="shared" si="5"/>
        <v>7.7886142757099819E-4</v>
      </c>
      <c r="E149" s="36">
        <f t="shared" si="5"/>
        <v>-6.2733702752624243E-3</v>
      </c>
    </row>
    <row r="150" spans="1:5">
      <c r="A150" s="34">
        <v>41456</v>
      </c>
      <c r="B150" s="37">
        <v>2927.35</v>
      </c>
      <c r="C150" s="35">
        <v>887.88</v>
      </c>
      <c r="D150" s="36">
        <f t="shared" si="5"/>
        <v>6.1004949133902642E-3</v>
      </c>
      <c r="E150" s="36">
        <f t="shared" si="5"/>
        <v>8.5305042198167147E-3</v>
      </c>
    </row>
    <row r="151" spans="1:5">
      <c r="A151" s="34">
        <v>41453</v>
      </c>
      <c r="B151" s="37">
        <v>2909.6</v>
      </c>
      <c r="C151" s="35">
        <v>880.37</v>
      </c>
      <c r="D151" s="36">
        <f t="shared" si="5"/>
        <v>9.4948466375854856E-4</v>
      </c>
      <c r="E151" s="36">
        <f t="shared" si="5"/>
        <v>3.7625275063564168E-3</v>
      </c>
    </row>
    <row r="152" spans="1:5">
      <c r="A152" s="34">
        <v>41452</v>
      </c>
      <c r="B152" s="37">
        <v>2906.84</v>
      </c>
      <c r="C152" s="35">
        <v>877.07</v>
      </c>
      <c r="D152" s="36">
        <f t="shared" si="5"/>
        <v>4.4888297596628046E-3</v>
      </c>
      <c r="E152" s="36">
        <f t="shared" si="5"/>
        <v>3.9146111142907003E-3</v>
      </c>
    </row>
    <row r="153" spans="1:5">
      <c r="A153" s="34">
        <v>41451</v>
      </c>
      <c r="B153" s="37">
        <v>2893.85</v>
      </c>
      <c r="C153" s="35">
        <v>873.65</v>
      </c>
      <c r="D153" s="36">
        <f t="shared" si="5"/>
        <v>9.5412523983953168E-3</v>
      </c>
      <c r="E153" s="36">
        <f t="shared" si="5"/>
        <v>8.6007850380973583E-3</v>
      </c>
    </row>
    <row r="154" spans="1:5">
      <c r="A154" s="34">
        <v>41450</v>
      </c>
      <c r="B154" s="37">
        <v>2866.5</v>
      </c>
      <c r="C154" s="35">
        <v>866.2</v>
      </c>
      <c r="D154" s="36">
        <f t="shared" si="5"/>
        <v>6.4251105961661281E-3</v>
      </c>
      <c r="E154" s="36">
        <f t="shared" si="5"/>
        <v>-4.1274330585542307E-3</v>
      </c>
    </row>
    <row r="155" spans="1:5">
      <c r="A155" s="34">
        <v>41449</v>
      </c>
      <c r="B155" s="37">
        <v>2848.2</v>
      </c>
      <c r="C155" s="35">
        <v>869.79</v>
      </c>
      <c r="D155" s="36">
        <f t="shared" si="5"/>
        <v>-1.0333780412378424E-2</v>
      </c>
      <c r="E155" s="36">
        <f t="shared" si="5"/>
        <v>-1.2645726675218238E-2</v>
      </c>
    </row>
    <row r="156" spans="1:5">
      <c r="A156" s="34">
        <v>41446</v>
      </c>
      <c r="B156" s="37">
        <v>2877.94</v>
      </c>
      <c r="C156" s="35">
        <v>880.93</v>
      </c>
      <c r="D156" s="36">
        <f t="shared" si="5"/>
        <v>-4.2867077461742342E-3</v>
      </c>
      <c r="E156" s="36">
        <f t="shared" si="5"/>
        <v>-4.3063498881027451E-3</v>
      </c>
    </row>
    <row r="157" spans="1:5">
      <c r="A157" s="34">
        <v>41445</v>
      </c>
      <c r="B157" s="37">
        <v>2890.33</v>
      </c>
      <c r="C157" s="35">
        <v>884.74</v>
      </c>
      <c r="D157" s="36">
        <f t="shared" si="5"/>
        <v>-2.3372191248521745E-2</v>
      </c>
      <c r="E157" s="36">
        <f t="shared" si="5"/>
        <v>-1.7697739485721842E-2</v>
      </c>
    </row>
    <row r="158" spans="1:5">
      <c r="A158" s="34">
        <v>41444</v>
      </c>
      <c r="B158" s="37">
        <v>2959.5</v>
      </c>
      <c r="C158" s="35">
        <v>900.68</v>
      </c>
      <c r="D158" s="36">
        <f t="shared" si="5"/>
        <v>-1.2212583734133586E-2</v>
      </c>
      <c r="E158" s="36">
        <f t="shared" si="5"/>
        <v>6.6620772356751345E-5</v>
      </c>
    </row>
    <row r="159" spans="1:5">
      <c r="A159" s="34">
        <v>41443</v>
      </c>
      <c r="B159" s="37">
        <v>2996.09</v>
      </c>
      <c r="C159" s="35">
        <v>900.62</v>
      </c>
      <c r="D159" s="36">
        <f t="shared" si="5"/>
        <v>8.3567240833855028E-3</v>
      </c>
      <c r="E159" s="36">
        <f t="shared" si="5"/>
        <v>1.6214386459802554E-2</v>
      </c>
    </row>
    <row r="160" spans="1:5">
      <c r="A160" s="34">
        <v>41442</v>
      </c>
      <c r="B160" s="37">
        <v>2971.26</v>
      </c>
      <c r="C160" s="35">
        <v>886.25</v>
      </c>
      <c r="D160" s="36">
        <f t="shared" si="5"/>
        <v>9.3075078298561209E-3</v>
      </c>
      <c r="E160" s="36">
        <f t="shared" si="5"/>
        <v>1.2810842932894584E-2</v>
      </c>
    </row>
    <row r="161" spans="1:5">
      <c r="A161" s="34">
        <v>41439</v>
      </c>
      <c r="B161" s="37">
        <v>2943.86</v>
      </c>
      <c r="C161" s="35">
        <v>875.04</v>
      </c>
      <c r="D161" s="36">
        <f t="shared" si="5"/>
        <v>-6.4261365554018068E-3</v>
      </c>
      <c r="E161" s="36">
        <f t="shared" si="5"/>
        <v>-2.2348916761687487E-3</v>
      </c>
    </row>
    <row r="162" spans="1:5">
      <c r="A162" s="34">
        <v>41438</v>
      </c>
      <c r="B162" s="37">
        <v>2962.9</v>
      </c>
      <c r="C162" s="35">
        <v>877</v>
      </c>
      <c r="D162" s="36">
        <f t="shared" si="5"/>
        <v>1.2562625164893149E-2</v>
      </c>
      <c r="E162" s="36">
        <f t="shared" si="5"/>
        <v>5.7570127755224298E-3</v>
      </c>
    </row>
    <row r="163" spans="1:5">
      <c r="A163" s="34">
        <v>41437</v>
      </c>
      <c r="B163" s="37">
        <v>2926.14</v>
      </c>
      <c r="C163" s="35">
        <v>871.98</v>
      </c>
      <c r="D163" s="36">
        <f t="shared" si="5"/>
        <v>-1.1385750581112575E-2</v>
      </c>
      <c r="E163" s="36">
        <f t="shared" si="5"/>
        <v>-8.8996487878063579E-3</v>
      </c>
    </row>
    <row r="164" spans="1:5">
      <c r="A164" s="34">
        <v>41436</v>
      </c>
      <c r="B164" s="37">
        <v>2959.84</v>
      </c>
      <c r="C164" s="35">
        <v>879.81</v>
      </c>
      <c r="D164" s="36">
        <f t="shared" si="5"/>
        <v>-1.0249156492748601E-2</v>
      </c>
      <c r="E164" s="36">
        <f t="shared" si="5"/>
        <v>-1.1693738626407102E-2</v>
      </c>
    </row>
    <row r="165" spans="1:5">
      <c r="A165" s="34">
        <v>41435</v>
      </c>
      <c r="B165" s="37">
        <v>2990.49</v>
      </c>
      <c r="C165" s="35">
        <v>890.22</v>
      </c>
      <c r="D165" s="36">
        <f t="shared" si="5"/>
        <v>-1.2705333230800253E-4</v>
      </c>
      <c r="E165" s="36">
        <f t="shared" si="5"/>
        <v>1.1924113080149512E-2</v>
      </c>
    </row>
    <row r="166" spans="1:5">
      <c r="A166" s="34">
        <v>41432</v>
      </c>
      <c r="B166" s="37">
        <v>2990.87</v>
      </c>
      <c r="C166" s="35">
        <v>879.73</v>
      </c>
      <c r="D166" s="36">
        <f t="shared" si="5"/>
        <v>1.3751143951462375E-2</v>
      </c>
      <c r="E166" s="36">
        <f t="shared" si="5"/>
        <v>1.7452350111028858E-2</v>
      </c>
    </row>
    <row r="167" spans="1:5">
      <c r="A167" s="34">
        <v>41431</v>
      </c>
      <c r="B167" s="37">
        <v>2950.3</v>
      </c>
      <c r="C167" s="35">
        <v>864.64</v>
      </c>
      <c r="D167" s="36">
        <f t="shared" si="5"/>
        <v>4.4805491055925906E-3</v>
      </c>
      <c r="E167" s="36">
        <f t="shared" si="5"/>
        <v>5.7461905315807638E-3</v>
      </c>
    </row>
    <row r="168" spans="1:5">
      <c r="A168" s="34">
        <v>41430</v>
      </c>
      <c r="B168" s="37">
        <v>2937.14</v>
      </c>
      <c r="C168" s="35">
        <v>859.7</v>
      </c>
      <c r="D168" s="36">
        <f t="shared" si="5"/>
        <v>-1.2291126512851136E-2</v>
      </c>
      <c r="E168" s="36">
        <f t="shared" si="5"/>
        <v>6.9840530788045641E-4</v>
      </c>
    </row>
    <row r="169" spans="1:5">
      <c r="A169" s="34">
        <v>41429</v>
      </c>
      <c r="B169" s="37">
        <v>2973.69</v>
      </c>
      <c r="C169" s="35">
        <v>859.1</v>
      </c>
      <c r="D169" s="36">
        <f t="shared" si="5"/>
        <v>-5.7175528873641968E-3</v>
      </c>
      <c r="E169" s="36">
        <f t="shared" si="5"/>
        <v>-9.8313797356015531E-3</v>
      </c>
    </row>
    <row r="170" spans="1:5">
      <c r="A170" s="34">
        <v>41428</v>
      </c>
      <c r="B170" s="37">
        <v>2990.79</v>
      </c>
      <c r="C170" s="35">
        <v>867.63</v>
      </c>
      <c r="D170" s="36">
        <f t="shared" si="5"/>
        <v>3.0284127495170399E-3</v>
      </c>
      <c r="E170" s="36">
        <f t="shared" si="5"/>
        <v>-4.1206583870894153E-3</v>
      </c>
    </row>
    <row r="171" spans="1:5">
      <c r="A171" s="34">
        <v>41425</v>
      </c>
      <c r="B171" s="37">
        <v>2981.76</v>
      </c>
      <c r="C171" s="35">
        <v>871.22</v>
      </c>
      <c r="D171" s="36">
        <f t="shared" si="5"/>
        <v>-9.9839632382968668E-3</v>
      </c>
      <c r="E171" s="36">
        <f t="shared" si="5"/>
        <v>5.2827415131617705E-4</v>
      </c>
    </row>
    <row r="172" spans="1:5">
      <c r="A172" s="34">
        <v>41424</v>
      </c>
      <c r="B172" s="37">
        <v>3011.83</v>
      </c>
      <c r="C172" s="35">
        <v>870.76</v>
      </c>
      <c r="D172" s="36">
        <f t="shared" si="5"/>
        <v>5.6798071336507938E-3</v>
      </c>
      <c r="E172" s="36">
        <f t="shared" si="5"/>
        <v>2.8215729405396406E-3</v>
      </c>
    </row>
    <row r="173" spans="1:5">
      <c r="A173" s="34">
        <v>41423</v>
      </c>
      <c r="B173" s="37">
        <v>2994.82</v>
      </c>
      <c r="C173" s="35">
        <v>868.31</v>
      </c>
      <c r="D173" s="36">
        <f t="shared" si="5"/>
        <v>-5.6840441708665423E-3</v>
      </c>
      <c r="E173" s="36">
        <f t="shared" si="5"/>
        <v>-1.4706049224414763E-2</v>
      </c>
    </row>
    <row r="174" spans="1:5">
      <c r="A174" s="34">
        <v>41422</v>
      </c>
      <c r="B174" s="37">
        <v>3011.94</v>
      </c>
      <c r="C174" s="35">
        <v>881.27</v>
      </c>
      <c r="D174" s="36">
        <f t="shared" si="5"/>
        <v>6.9942695134102006E-3</v>
      </c>
      <c r="E174" s="36">
        <f t="shared" si="5"/>
        <v>9.1031924151512289E-3</v>
      </c>
    </row>
    <row r="175" spans="1:5">
      <c r="A175" s="34">
        <v>41418</v>
      </c>
      <c r="B175" s="37">
        <v>2991.02</v>
      </c>
      <c r="C175" s="35">
        <v>873.32</v>
      </c>
      <c r="D175" s="36">
        <f t="shared" si="5"/>
        <v>-1.4374300088582093E-4</v>
      </c>
      <c r="E175" s="36">
        <f t="shared" si="5"/>
        <v>-1.0727353051121935E-2</v>
      </c>
    </row>
    <row r="176" spans="1:5">
      <c r="A176" s="34">
        <v>41417</v>
      </c>
      <c r="B176" s="37">
        <v>2991.45</v>
      </c>
      <c r="C176" s="35">
        <v>882.79</v>
      </c>
      <c r="D176" s="36">
        <f t="shared" si="5"/>
        <v>-2.5607426153585466E-3</v>
      </c>
      <c r="E176" s="36">
        <f t="shared" si="5"/>
        <v>-7.4542960581053253E-3</v>
      </c>
    </row>
    <row r="177" spans="1:5">
      <c r="A177" s="34">
        <v>41416</v>
      </c>
      <c r="B177" s="37">
        <v>2999.13</v>
      </c>
      <c r="C177" s="35">
        <v>889.42</v>
      </c>
      <c r="D177" s="36">
        <f t="shared" si="5"/>
        <v>-9.027077929587346E-3</v>
      </c>
      <c r="E177" s="36">
        <f t="shared" si="5"/>
        <v>-1.9350143885685345E-2</v>
      </c>
    </row>
    <row r="178" spans="1:5">
      <c r="A178" s="34">
        <v>41415</v>
      </c>
      <c r="B178" s="37">
        <v>3026.45</v>
      </c>
      <c r="C178" s="35">
        <v>906.97</v>
      </c>
      <c r="D178" s="36">
        <f t="shared" si="5"/>
        <v>1.8139868982478546E-3</v>
      </c>
      <c r="E178" s="36">
        <f t="shared" si="5"/>
        <v>-1.7170594256655791E-3</v>
      </c>
    </row>
    <row r="179" spans="1:5">
      <c r="A179" s="34">
        <v>41414</v>
      </c>
      <c r="B179" s="37">
        <v>3020.97</v>
      </c>
      <c r="C179" s="35">
        <v>908.53</v>
      </c>
      <c r="D179" s="36">
        <f t="shared" si="5"/>
        <v>-2.6378691035867652E-3</v>
      </c>
      <c r="E179" s="36">
        <f t="shared" si="5"/>
        <v>-7.1492993686617101E-4</v>
      </c>
    </row>
    <row r="180" spans="1:5">
      <c r="A180" s="34">
        <v>41411</v>
      </c>
      <c r="B180" s="37">
        <v>3028.96</v>
      </c>
      <c r="C180" s="35">
        <v>909.18</v>
      </c>
      <c r="D180" s="36">
        <f t="shared" si="5"/>
        <v>9.8755059446411497E-3</v>
      </c>
      <c r="E180" s="36">
        <f t="shared" si="5"/>
        <v>5.8747386239170751E-3</v>
      </c>
    </row>
    <row r="181" spans="1:5">
      <c r="A181" s="34">
        <v>41410</v>
      </c>
      <c r="B181" s="37">
        <v>2999.34</v>
      </c>
      <c r="C181" s="35">
        <v>903.87</v>
      </c>
      <c r="D181" s="36">
        <f t="shared" si="5"/>
        <v>-1.0923793220586342E-3</v>
      </c>
      <c r="E181" s="36">
        <f t="shared" si="5"/>
        <v>-1.3123846750155543E-2</v>
      </c>
    </row>
    <row r="182" spans="1:5">
      <c r="A182" s="34">
        <v>41409</v>
      </c>
      <c r="B182" s="37">
        <v>3002.62</v>
      </c>
      <c r="C182" s="35">
        <v>915.89</v>
      </c>
      <c r="D182" s="36">
        <f t="shared" si="5"/>
        <v>2.1928873016137107E-3</v>
      </c>
      <c r="E182" s="36">
        <f t="shared" si="5"/>
        <v>3.2454063803404321E-2</v>
      </c>
    </row>
    <row r="183" spans="1:5">
      <c r="A183" s="34">
        <v>41408</v>
      </c>
      <c r="B183" s="37">
        <v>2996.05</v>
      </c>
      <c r="C183" s="35">
        <v>887.1</v>
      </c>
      <c r="D183" s="36">
        <f t="shared" si="5"/>
        <v>4.6812805783862377E-3</v>
      </c>
      <c r="E183" s="36">
        <f t="shared" si="5"/>
        <v>1.0905610064613214E-2</v>
      </c>
    </row>
    <row r="184" spans="1:5">
      <c r="A184" s="34">
        <v>41407</v>
      </c>
      <c r="B184" s="37">
        <v>2982.09</v>
      </c>
      <c r="C184" s="35">
        <v>877.53</v>
      </c>
      <c r="D184" s="36">
        <f t="shared" si="5"/>
        <v>3.5893754486715501E-4</v>
      </c>
      <c r="E184" s="36">
        <f t="shared" si="5"/>
        <v>-3.0673801165604919E-3</v>
      </c>
    </row>
    <row r="185" spans="1:5">
      <c r="A185" s="34">
        <v>41404</v>
      </c>
      <c r="B185" s="37">
        <v>2981.02</v>
      </c>
      <c r="C185" s="35">
        <v>880.23</v>
      </c>
      <c r="D185" s="36">
        <f t="shared" si="5"/>
        <v>6.7204301075269868E-3</v>
      </c>
      <c r="E185" s="36">
        <f t="shared" si="5"/>
        <v>1.0040391058888432E-2</v>
      </c>
    </row>
    <row r="186" spans="1:5">
      <c r="A186" s="34">
        <v>41403</v>
      </c>
      <c r="B186" s="37">
        <v>2961.12</v>
      </c>
      <c r="C186" s="35">
        <v>871.48</v>
      </c>
      <c r="D186" s="36">
        <f t="shared" si="5"/>
        <v>-2.3987278656711908E-3</v>
      </c>
      <c r="E186" s="36">
        <f t="shared" si="5"/>
        <v>-2.4609960738527503E-3</v>
      </c>
    </row>
    <row r="187" spans="1:5">
      <c r="A187" s="34">
        <v>41402</v>
      </c>
      <c r="B187" s="37">
        <v>2968.24</v>
      </c>
      <c r="C187" s="35">
        <v>873.63</v>
      </c>
      <c r="D187" s="36">
        <f t="shared" si="5"/>
        <v>5.2017013898295605E-3</v>
      </c>
      <c r="E187" s="36">
        <f t="shared" si="5"/>
        <v>1.9131388308855302E-2</v>
      </c>
    </row>
    <row r="188" spans="1:5">
      <c r="A188" s="34">
        <v>41401</v>
      </c>
      <c r="B188" s="37">
        <v>2952.88</v>
      </c>
      <c r="C188" s="35">
        <v>857.23</v>
      </c>
      <c r="D188" s="36">
        <f t="shared" si="5"/>
        <v>-8.3915326728389861E-4</v>
      </c>
      <c r="E188" s="36">
        <f t="shared" si="5"/>
        <v>-5.0142185595727362E-3</v>
      </c>
    </row>
    <row r="189" spans="1:5">
      <c r="A189" s="34">
        <v>41400</v>
      </c>
      <c r="B189" s="37">
        <v>2955.36</v>
      </c>
      <c r="C189" s="35">
        <v>861.55</v>
      </c>
      <c r="D189" s="36">
        <f t="shared" si="5"/>
        <v>3.6575550416186875E-3</v>
      </c>
      <c r="E189" s="36">
        <f t="shared" si="5"/>
        <v>1.8717778933926121E-2</v>
      </c>
    </row>
    <row r="190" spans="1:5">
      <c r="A190" s="34">
        <v>41397</v>
      </c>
      <c r="B190" s="37">
        <v>2944.59</v>
      </c>
      <c r="C190" s="35">
        <v>845.72</v>
      </c>
      <c r="D190" s="36">
        <f t="shared" si="5"/>
        <v>1.1490343988952878E-2</v>
      </c>
      <c r="E190" s="36">
        <f t="shared" si="5"/>
        <v>1.9418763033232533E-2</v>
      </c>
    </row>
    <row r="191" spans="1:5">
      <c r="A191" s="34">
        <v>41396</v>
      </c>
      <c r="B191" s="37">
        <v>2911.14</v>
      </c>
      <c r="C191" s="35">
        <v>829.61</v>
      </c>
      <c r="D191" s="36">
        <f t="shared" si="5"/>
        <v>1.3151895870673558E-2</v>
      </c>
      <c r="E191" s="36">
        <f t="shared" si="5"/>
        <v>1.1189254415367555E-2</v>
      </c>
    </row>
    <row r="192" spans="1:5">
      <c r="A192" s="34">
        <v>41395</v>
      </c>
      <c r="B192" s="37">
        <v>2873.35</v>
      </c>
      <c r="C192" s="35">
        <v>820.43</v>
      </c>
      <c r="D192" s="36">
        <f t="shared" si="5"/>
        <v>-4.8797550771618736E-3</v>
      </c>
      <c r="E192" s="36">
        <f t="shared" si="5"/>
        <v>-5.0207987193325865E-3</v>
      </c>
    </row>
    <row r="193" spans="1:5">
      <c r="A193" s="34">
        <v>41394</v>
      </c>
      <c r="B193" s="37">
        <v>2887.44</v>
      </c>
      <c r="C193" s="35">
        <v>824.57</v>
      </c>
      <c r="D193" s="36">
        <f t="shared" si="5"/>
        <v>7.1469680322293616E-3</v>
      </c>
      <c r="E193" s="36">
        <f t="shared" si="5"/>
        <v>6.7272238908018256E-3</v>
      </c>
    </row>
    <row r="194" spans="1:5">
      <c r="A194" s="34">
        <v>41393</v>
      </c>
      <c r="B194" s="37">
        <v>2866.95</v>
      </c>
      <c r="C194" s="35">
        <v>819.06</v>
      </c>
      <c r="D194" s="36">
        <f t="shared" si="5"/>
        <v>9.293974758409318E-3</v>
      </c>
      <c r="E194" s="36">
        <f t="shared" si="5"/>
        <v>2.201093059818815E-2</v>
      </c>
    </row>
    <row r="195" spans="1:5">
      <c r="A195" s="34">
        <v>41390</v>
      </c>
      <c r="B195" s="37">
        <v>2840.55</v>
      </c>
      <c r="C195" s="35">
        <v>801.42</v>
      </c>
      <c r="D195" s="36">
        <f t="shared" si="5"/>
        <v>-2.846952602276076E-3</v>
      </c>
      <c r="E195" s="36">
        <f t="shared" si="5"/>
        <v>-9.4920281794587114E-3</v>
      </c>
    </row>
    <row r="196" spans="1:5">
      <c r="A196" s="34">
        <v>41389</v>
      </c>
      <c r="B196" s="37">
        <v>2848.66</v>
      </c>
      <c r="C196" s="35">
        <v>809.1</v>
      </c>
      <c r="D196" s="36">
        <f t="shared" si="5"/>
        <v>5.1303402819922184E-3</v>
      </c>
      <c r="E196" s="36">
        <f t="shared" si="5"/>
        <v>-5.3475935828877219E-3</v>
      </c>
    </row>
    <row r="197" spans="1:5">
      <c r="A197" s="34">
        <v>41388</v>
      </c>
      <c r="B197" s="37">
        <v>2834.12</v>
      </c>
      <c r="C197" s="35">
        <v>813.45</v>
      </c>
      <c r="D197" s="36">
        <f t="shared" si="5"/>
        <v>-4.408595703558893E-4</v>
      </c>
      <c r="E197" s="36">
        <f t="shared" si="5"/>
        <v>6.8696620868919922E-3</v>
      </c>
    </row>
    <row r="198" spans="1:5">
      <c r="A198" s="34">
        <v>41387</v>
      </c>
      <c r="B198" s="37">
        <v>2835.37</v>
      </c>
      <c r="C198" s="35">
        <v>807.9</v>
      </c>
      <c r="D198" s="36">
        <f t="shared" si="5"/>
        <v>9.003334436508581E-3</v>
      </c>
      <c r="E198" s="36">
        <f t="shared" si="5"/>
        <v>9.7361612778241735E-3</v>
      </c>
    </row>
    <row r="199" spans="1:5">
      <c r="A199" s="34">
        <v>41386</v>
      </c>
      <c r="B199" s="37">
        <v>2810.07</v>
      </c>
      <c r="C199" s="35">
        <v>800.11</v>
      </c>
      <c r="D199" s="36">
        <f t="shared" si="5"/>
        <v>1.0649317019486126E-2</v>
      </c>
      <c r="E199" s="36">
        <f t="shared" si="5"/>
        <v>3.0004875792322139E-4</v>
      </c>
    </row>
    <row r="200" spans="1:5">
      <c r="A200" s="34">
        <v>41383</v>
      </c>
      <c r="B200" s="37">
        <v>2780.46</v>
      </c>
      <c r="C200" s="35">
        <v>799.87</v>
      </c>
      <c r="D200" s="36">
        <f t="shared" si="5"/>
        <v>1.4044749174857429E-2</v>
      </c>
      <c r="E200" s="36">
        <f t="shared" si="5"/>
        <v>4.4339413246987203E-2</v>
      </c>
    </row>
    <row r="201" spans="1:5">
      <c r="A201" s="34">
        <v>41382</v>
      </c>
      <c r="B201" s="37">
        <v>2741.95</v>
      </c>
      <c r="C201" s="35">
        <v>765.91</v>
      </c>
      <c r="D201" s="36">
        <f t="shared" si="5"/>
        <v>-1.4389032271979074E-2</v>
      </c>
      <c r="E201" s="36">
        <f t="shared" si="5"/>
        <v>-2.1276323860151325E-2</v>
      </c>
    </row>
    <row r="202" spans="1:5">
      <c r="A202" s="34">
        <v>41381</v>
      </c>
      <c r="B202" s="37">
        <v>2781.98</v>
      </c>
      <c r="C202" s="35">
        <v>782.56</v>
      </c>
      <c r="D202" s="36">
        <f t="shared" si="5"/>
        <v>-1.9880848785059135E-2</v>
      </c>
      <c r="E202" s="36">
        <f t="shared" si="5"/>
        <v>-1.3625420673834432E-2</v>
      </c>
    </row>
    <row r="203" spans="1:5">
      <c r="A203" s="34">
        <v>41380</v>
      </c>
      <c r="B203" s="37">
        <v>2838.41</v>
      </c>
      <c r="C203" s="35">
        <v>793.37</v>
      </c>
      <c r="D203" s="36">
        <f t="shared" si="5"/>
        <v>1.4634652024865247E-2</v>
      </c>
      <c r="E203" s="36">
        <f t="shared" si="5"/>
        <v>1.463046564270476E-2</v>
      </c>
    </row>
    <row r="204" spans="1:5">
      <c r="A204" s="34">
        <v>41379</v>
      </c>
      <c r="B204" s="37">
        <v>2797.47</v>
      </c>
      <c r="C204" s="35">
        <v>781.93</v>
      </c>
      <c r="D204" s="36">
        <f t="shared" si="5"/>
        <v>-2.0658292723912064E-2</v>
      </c>
      <c r="E204" s="36">
        <f t="shared" si="5"/>
        <v>-1.0277830517055886E-2</v>
      </c>
    </row>
    <row r="205" spans="1:5">
      <c r="A205" s="34">
        <v>41376</v>
      </c>
      <c r="B205" s="37">
        <v>2856.48</v>
      </c>
      <c r="C205" s="35">
        <v>790.05</v>
      </c>
      <c r="D205" s="36">
        <f t="shared" ref="D205:E268" si="6">(B205/B206)-1</f>
        <v>-9.0588897788446143E-4</v>
      </c>
      <c r="E205" s="36">
        <f t="shared" si="6"/>
        <v>-4.30167385720992E-4</v>
      </c>
    </row>
    <row r="206" spans="1:5">
      <c r="A206" s="34">
        <v>41375</v>
      </c>
      <c r="B206" s="37">
        <v>2859.07</v>
      </c>
      <c r="C206" s="35">
        <v>790.39</v>
      </c>
      <c r="D206" s="36">
        <f t="shared" si="6"/>
        <v>-4.8964574130616612E-5</v>
      </c>
      <c r="E206" s="36">
        <f t="shared" si="6"/>
        <v>2.6576223139040955E-4</v>
      </c>
    </row>
    <row r="207" spans="1:5">
      <c r="A207" s="34">
        <v>41374</v>
      </c>
      <c r="B207" s="37">
        <v>2859.21</v>
      </c>
      <c r="C207" s="35">
        <v>790.18</v>
      </c>
      <c r="D207" s="36">
        <f t="shared" si="6"/>
        <v>1.9446138048326622E-2</v>
      </c>
      <c r="E207" s="36">
        <f t="shared" si="6"/>
        <v>1.6112647077734188E-2</v>
      </c>
    </row>
    <row r="208" spans="1:5">
      <c r="A208" s="34">
        <v>41373</v>
      </c>
      <c r="B208" s="37">
        <v>2804.67</v>
      </c>
      <c r="C208" s="35">
        <v>777.65</v>
      </c>
      <c r="D208" s="36">
        <f t="shared" si="6"/>
        <v>6.6543915754111449E-3</v>
      </c>
      <c r="E208" s="36">
        <f t="shared" si="6"/>
        <v>3.6136026327675541E-3</v>
      </c>
    </row>
    <row r="209" spans="1:5">
      <c r="A209" s="34">
        <v>41372</v>
      </c>
      <c r="B209" s="37">
        <v>2786.13</v>
      </c>
      <c r="C209" s="35">
        <v>774.85</v>
      </c>
      <c r="D209" s="36">
        <f t="shared" si="6"/>
        <v>5.1880580860468317E-3</v>
      </c>
      <c r="E209" s="36">
        <f t="shared" si="6"/>
        <v>-1.0471872805057014E-2</v>
      </c>
    </row>
    <row r="210" spans="1:5">
      <c r="A210" s="34">
        <v>41369</v>
      </c>
      <c r="B210" s="37">
        <v>2771.75</v>
      </c>
      <c r="C210" s="35">
        <v>783.05</v>
      </c>
      <c r="D210" s="36">
        <f t="shared" si="6"/>
        <v>-8.2900405020537304E-3</v>
      </c>
      <c r="E210" s="36">
        <f t="shared" si="6"/>
        <v>-1.5118165696102359E-2</v>
      </c>
    </row>
    <row r="211" spans="1:5">
      <c r="A211" s="34">
        <v>41368</v>
      </c>
      <c r="B211" s="37">
        <v>2794.92</v>
      </c>
      <c r="C211" s="35">
        <v>795.07</v>
      </c>
      <c r="D211" s="36">
        <f t="shared" si="6"/>
        <v>-4.2933195947059133E-5</v>
      </c>
      <c r="E211" s="36">
        <f t="shared" si="6"/>
        <v>-1.3805507318283339E-2</v>
      </c>
    </row>
    <row r="212" spans="1:5">
      <c r="A212" s="34">
        <v>41367</v>
      </c>
      <c r="B212" s="37">
        <v>2795.04</v>
      </c>
      <c r="C212" s="35">
        <v>806.2</v>
      </c>
      <c r="D212" s="36">
        <f t="shared" si="6"/>
        <v>-9.0689281080046369E-3</v>
      </c>
      <c r="E212" s="36">
        <f t="shared" si="6"/>
        <v>-8.4128702154874224E-3</v>
      </c>
    </row>
    <row r="213" spans="1:5">
      <c r="A213" s="34">
        <v>41366</v>
      </c>
      <c r="B213" s="37">
        <v>2820.62</v>
      </c>
      <c r="C213" s="35">
        <v>813.04</v>
      </c>
      <c r="D213" s="36">
        <f t="shared" si="6"/>
        <v>8.4195247169358556E-3</v>
      </c>
      <c r="E213" s="36">
        <f t="shared" si="6"/>
        <v>1.4790499132540269E-2</v>
      </c>
    </row>
    <row r="214" spans="1:5">
      <c r="A214" s="34">
        <v>41365</v>
      </c>
      <c r="B214" s="37">
        <v>2797.07</v>
      </c>
      <c r="C214" s="35">
        <v>801.19</v>
      </c>
      <c r="D214" s="36">
        <f t="shared" si="6"/>
        <v>-7.6702297875963499E-3</v>
      </c>
      <c r="E214" s="36">
        <f t="shared" si="6"/>
        <v>8.8140117604100787E-3</v>
      </c>
    </row>
    <row r="215" spans="1:5">
      <c r="A215" s="34">
        <v>41361</v>
      </c>
      <c r="B215" s="37">
        <v>2818.69</v>
      </c>
      <c r="C215" s="35">
        <v>794.19</v>
      </c>
      <c r="D215" s="36">
        <f t="shared" si="6"/>
        <v>3.0996661897948474E-3</v>
      </c>
      <c r="E215" s="36">
        <f t="shared" si="6"/>
        <v>-1.0552413226023405E-2</v>
      </c>
    </row>
    <row r="216" spans="1:5">
      <c r="A216" s="34">
        <v>41360</v>
      </c>
      <c r="B216" s="37">
        <v>2809.98</v>
      </c>
      <c r="C216" s="35">
        <v>802.66</v>
      </c>
      <c r="D216" s="36">
        <f t="shared" si="6"/>
        <v>1.2399786210581798E-3</v>
      </c>
      <c r="E216" s="36">
        <f t="shared" si="6"/>
        <v>-1.2013490559070417E-2</v>
      </c>
    </row>
    <row r="217" spans="1:5">
      <c r="A217" s="34">
        <v>41359</v>
      </c>
      <c r="B217" s="37">
        <v>2806.5</v>
      </c>
      <c r="C217" s="35">
        <v>812.42</v>
      </c>
      <c r="D217" s="36">
        <f t="shared" si="6"/>
        <v>6.1123160479665817E-3</v>
      </c>
      <c r="E217" s="36">
        <f t="shared" si="6"/>
        <v>3.4336248209079212E-3</v>
      </c>
    </row>
    <row r="218" spans="1:5">
      <c r="A218" s="34">
        <v>41358</v>
      </c>
      <c r="B218" s="37">
        <v>2789.45</v>
      </c>
      <c r="C218" s="35">
        <v>809.64</v>
      </c>
      <c r="D218" s="36">
        <f t="shared" si="6"/>
        <v>-4.0559695231022763E-3</v>
      </c>
      <c r="E218" s="36">
        <f t="shared" si="6"/>
        <v>-8.2684404733990302E-4</v>
      </c>
    </row>
    <row r="219" spans="1:5">
      <c r="A219" s="34">
        <v>41355</v>
      </c>
      <c r="B219" s="37">
        <v>2800.81</v>
      </c>
      <c r="C219" s="35">
        <v>810.31</v>
      </c>
      <c r="D219" s="36">
        <f t="shared" si="6"/>
        <v>9.3554606555308339E-3</v>
      </c>
      <c r="E219" s="36">
        <f t="shared" si="6"/>
        <v>-1.1710179227375495E-3</v>
      </c>
    </row>
    <row r="220" spans="1:5">
      <c r="A220" s="34">
        <v>41354</v>
      </c>
      <c r="B220" s="37">
        <v>2774.85</v>
      </c>
      <c r="C220" s="35">
        <v>811.26</v>
      </c>
      <c r="D220" s="36">
        <f t="shared" si="6"/>
        <v>-1.1069492606676556E-2</v>
      </c>
      <c r="E220" s="36">
        <f t="shared" si="6"/>
        <v>-4.2346356372207072E-3</v>
      </c>
    </row>
    <row r="221" spans="1:5">
      <c r="A221" s="34">
        <v>41353</v>
      </c>
      <c r="B221" s="37">
        <v>2805.91</v>
      </c>
      <c r="C221" s="35">
        <v>814.71</v>
      </c>
      <c r="D221" s="36">
        <f t="shared" si="6"/>
        <v>6.6875473133207741E-3</v>
      </c>
      <c r="E221" s="36">
        <f t="shared" si="6"/>
        <v>4.1783759798845743E-3</v>
      </c>
    </row>
    <row r="222" spans="1:5">
      <c r="A222" s="34">
        <v>41352</v>
      </c>
      <c r="B222" s="37">
        <v>2787.27</v>
      </c>
      <c r="C222" s="35">
        <v>811.32</v>
      </c>
      <c r="D222" s="36">
        <f t="shared" si="6"/>
        <v>-1.8013823729542411E-3</v>
      </c>
      <c r="E222" s="36">
        <f t="shared" si="6"/>
        <v>4.3699476349052802E-3</v>
      </c>
    </row>
    <row r="223" spans="1:5">
      <c r="A223" s="34">
        <v>41351</v>
      </c>
      <c r="B223" s="37">
        <v>2792.3</v>
      </c>
      <c r="C223" s="35">
        <v>807.79</v>
      </c>
      <c r="D223" s="36">
        <f t="shared" si="6"/>
        <v>-2.5398208908304909E-3</v>
      </c>
      <c r="E223" s="36">
        <f t="shared" si="6"/>
        <v>-7.9945965860247492E-3</v>
      </c>
    </row>
    <row r="224" spans="1:5">
      <c r="A224" s="34">
        <v>41348</v>
      </c>
      <c r="B224" s="37">
        <v>2799.41</v>
      </c>
      <c r="C224" s="35">
        <v>814.3</v>
      </c>
      <c r="D224" s="36">
        <f t="shared" si="6"/>
        <v>-2.8105296904500365E-3</v>
      </c>
      <c r="E224" s="36">
        <f t="shared" si="6"/>
        <v>-8.8127175791805623E-3</v>
      </c>
    </row>
    <row r="225" spans="1:5">
      <c r="A225" s="34">
        <v>41347</v>
      </c>
      <c r="B225" s="37">
        <v>2807.3</v>
      </c>
      <c r="C225" s="35">
        <v>821.54</v>
      </c>
      <c r="D225" s="36">
        <f t="shared" si="6"/>
        <v>3.0800234396215487E-3</v>
      </c>
      <c r="E225" s="36">
        <f t="shared" si="6"/>
        <v>-4.5679805164119403E-3</v>
      </c>
    </row>
    <row r="226" spans="1:5">
      <c r="A226" s="34">
        <v>41346</v>
      </c>
      <c r="B226" s="37">
        <v>2798.68</v>
      </c>
      <c r="C226" s="35">
        <v>825.31</v>
      </c>
      <c r="D226" s="36">
        <f t="shared" si="6"/>
        <v>-7.6049428558166987E-4</v>
      </c>
      <c r="E226" s="36">
        <f t="shared" si="6"/>
        <v>-2.7790867679221565E-3</v>
      </c>
    </row>
    <row r="227" spans="1:5">
      <c r="A227" s="34">
        <v>41345</v>
      </c>
      <c r="B227" s="37">
        <v>2800.81</v>
      </c>
      <c r="C227" s="35">
        <v>827.61</v>
      </c>
      <c r="D227" s="36">
        <f t="shared" si="6"/>
        <v>-3.9297831328729549E-3</v>
      </c>
      <c r="E227" s="36">
        <f t="shared" si="6"/>
        <v>-8.6365923193023608E-3</v>
      </c>
    </row>
    <row r="228" spans="1:5">
      <c r="A228" s="34">
        <v>41344</v>
      </c>
      <c r="B228" s="37">
        <v>2811.86</v>
      </c>
      <c r="C228" s="35">
        <v>834.82</v>
      </c>
      <c r="D228" s="36">
        <f t="shared" si="6"/>
        <v>2.7638002788763494E-3</v>
      </c>
      <c r="E228" s="36">
        <f t="shared" si="6"/>
        <v>3.9686357513950554E-3</v>
      </c>
    </row>
    <row r="229" spans="1:5">
      <c r="A229" s="34">
        <v>41341</v>
      </c>
      <c r="B229" s="37">
        <v>2804.11</v>
      </c>
      <c r="C229" s="35">
        <v>831.52</v>
      </c>
      <c r="D229" s="36">
        <f t="shared" si="6"/>
        <v>1.6503005904648926E-3</v>
      </c>
      <c r="E229" s="36">
        <f t="shared" si="6"/>
        <v>-1.2971414845064366E-3</v>
      </c>
    </row>
    <row r="230" spans="1:5">
      <c r="A230" s="34">
        <v>41340</v>
      </c>
      <c r="B230" s="37">
        <v>2799.49</v>
      </c>
      <c r="C230" s="35">
        <v>832.6</v>
      </c>
      <c r="D230" s="36">
        <f t="shared" si="6"/>
        <v>2.4815939496376505E-3</v>
      </c>
      <c r="E230" s="36">
        <f t="shared" si="6"/>
        <v>1.4674396786067412E-3</v>
      </c>
    </row>
    <row r="231" spans="1:5">
      <c r="A231" s="34">
        <v>41339</v>
      </c>
      <c r="B231" s="37">
        <v>2792.56</v>
      </c>
      <c r="C231" s="35">
        <v>831.38</v>
      </c>
      <c r="D231" s="36">
        <f t="shared" si="6"/>
        <v>-2.3899258730016859E-3</v>
      </c>
      <c r="E231" s="36">
        <f t="shared" si="6"/>
        <v>-8.6095874075841072E-3</v>
      </c>
    </row>
    <row r="232" spans="1:5">
      <c r="A232" s="34">
        <v>41338</v>
      </c>
      <c r="B232" s="37">
        <v>2799.25</v>
      </c>
      <c r="C232" s="35">
        <v>838.6</v>
      </c>
      <c r="D232" s="36">
        <f t="shared" si="6"/>
        <v>1.4393755458356861E-2</v>
      </c>
      <c r="E232" s="36">
        <f t="shared" si="6"/>
        <v>2.0815581253804005E-2</v>
      </c>
    </row>
    <row r="233" spans="1:5">
      <c r="A233" s="34">
        <v>41337</v>
      </c>
      <c r="B233" s="37">
        <v>2759.53</v>
      </c>
      <c r="C233" s="35">
        <v>821.5</v>
      </c>
      <c r="D233" s="36">
        <f t="shared" si="6"/>
        <v>4.2871440269312E-3</v>
      </c>
      <c r="E233" s="36">
        <f t="shared" si="6"/>
        <v>1.899056053783843E-2</v>
      </c>
    </row>
    <row r="234" spans="1:5">
      <c r="A234" s="34">
        <v>41334</v>
      </c>
      <c r="B234" s="37">
        <v>2747.75</v>
      </c>
      <c r="C234" s="35">
        <v>806.19</v>
      </c>
      <c r="D234" s="36">
        <f t="shared" si="6"/>
        <v>3.3484506569099182E-3</v>
      </c>
      <c r="E234" s="36">
        <f t="shared" si="6"/>
        <v>6.2281577633549468E-3</v>
      </c>
    </row>
    <row r="235" spans="1:5">
      <c r="A235" s="34">
        <v>41333</v>
      </c>
      <c r="B235" s="37">
        <v>2738.58</v>
      </c>
      <c r="C235" s="35">
        <v>801.2</v>
      </c>
      <c r="D235" s="36">
        <f t="shared" si="6"/>
        <v>-9.776526123024265E-4</v>
      </c>
      <c r="E235" s="36">
        <f t="shared" si="6"/>
        <v>1.7754882592713184E-3</v>
      </c>
    </row>
    <row r="236" spans="1:5">
      <c r="A236" s="34">
        <v>41332</v>
      </c>
      <c r="B236" s="37">
        <v>2741.26</v>
      </c>
      <c r="C236" s="35">
        <v>799.78</v>
      </c>
      <c r="D236" s="36">
        <f t="shared" si="6"/>
        <v>1.0409064437416626E-2</v>
      </c>
      <c r="E236" s="36">
        <f t="shared" si="6"/>
        <v>1.2213180109602151E-2</v>
      </c>
    </row>
    <row r="237" spans="1:5">
      <c r="A237" s="34">
        <v>41331</v>
      </c>
      <c r="B237" s="37">
        <v>2713.02</v>
      </c>
      <c r="C237" s="35">
        <v>790.13</v>
      </c>
      <c r="D237" s="36">
        <f t="shared" si="6"/>
        <v>4.461360178010132E-3</v>
      </c>
      <c r="E237" s="36">
        <f t="shared" si="6"/>
        <v>-8.0933773410729604E-4</v>
      </c>
    </row>
    <row r="238" spans="1:5">
      <c r="A238" s="34">
        <v>41330</v>
      </c>
      <c r="B238" s="37">
        <v>2700.97</v>
      </c>
      <c r="C238" s="35">
        <v>790.77</v>
      </c>
      <c r="D238" s="36">
        <f t="shared" si="6"/>
        <v>-1.32649929857378E-2</v>
      </c>
      <c r="E238" s="36">
        <f t="shared" si="6"/>
        <v>-1.1179052406497414E-2</v>
      </c>
    </row>
    <row r="239" spans="1:5">
      <c r="A239" s="34">
        <v>41327</v>
      </c>
      <c r="B239" s="37">
        <v>2737.28</v>
      </c>
      <c r="C239" s="35">
        <v>799.71</v>
      </c>
      <c r="D239" s="36">
        <f t="shared" si="6"/>
        <v>9.5039295447922889E-3</v>
      </c>
      <c r="E239" s="36">
        <f t="shared" si="6"/>
        <v>5.254358729400499E-3</v>
      </c>
    </row>
    <row r="240" spans="1:5">
      <c r="A240" s="34">
        <v>41326</v>
      </c>
      <c r="B240" s="37">
        <v>2711.51</v>
      </c>
      <c r="C240" s="35">
        <v>795.53</v>
      </c>
      <c r="D240" s="36">
        <f t="shared" si="6"/>
        <v>-1.0394198518972497E-2</v>
      </c>
      <c r="E240" s="36">
        <f t="shared" si="6"/>
        <v>3.8740125684575411E-3</v>
      </c>
    </row>
    <row r="241" spans="1:5">
      <c r="A241" s="34">
        <v>41325</v>
      </c>
      <c r="B241" s="37">
        <v>2739.99</v>
      </c>
      <c r="C241" s="35">
        <v>792.46</v>
      </c>
      <c r="D241" s="36">
        <f t="shared" si="6"/>
        <v>-1.5405014984584353E-2</v>
      </c>
      <c r="E241" s="36">
        <f t="shared" si="6"/>
        <v>-1.7834789613930702E-2</v>
      </c>
    </row>
    <row r="242" spans="1:5">
      <c r="A242" s="34">
        <v>41324</v>
      </c>
      <c r="B242" s="37">
        <v>2782.86</v>
      </c>
      <c r="C242" s="35">
        <v>806.85</v>
      </c>
      <c r="D242" s="36">
        <f t="shared" si="6"/>
        <v>6.5794470949516182E-3</v>
      </c>
      <c r="E242" s="36">
        <f t="shared" si="6"/>
        <v>1.7606477569398038E-2</v>
      </c>
    </row>
    <row r="243" spans="1:5">
      <c r="A243" s="34">
        <v>41320</v>
      </c>
      <c r="B243" s="37">
        <v>2764.67</v>
      </c>
      <c r="C243" s="35">
        <v>792.89</v>
      </c>
      <c r="D243" s="36">
        <f t="shared" si="6"/>
        <v>-2.4391740004257034E-3</v>
      </c>
      <c r="E243" s="36">
        <f t="shared" si="6"/>
        <v>6.4354801858290678E-3</v>
      </c>
    </row>
    <row r="244" spans="1:5">
      <c r="A244" s="34">
        <v>41319</v>
      </c>
      <c r="B244" s="37">
        <v>2771.43</v>
      </c>
      <c r="C244" s="35">
        <v>787.82</v>
      </c>
      <c r="D244" s="36">
        <f t="shared" si="6"/>
        <v>-8.4361717085412735E-4</v>
      </c>
      <c r="E244" s="36">
        <f t="shared" si="6"/>
        <v>6.3357433002069197E-3</v>
      </c>
    </row>
    <row r="245" spans="1:5">
      <c r="A245" s="34">
        <v>41318</v>
      </c>
      <c r="B245" s="37">
        <v>2773.77</v>
      </c>
      <c r="C245" s="35">
        <v>782.86</v>
      </c>
      <c r="D245" s="36">
        <f t="shared" si="6"/>
        <v>4.0360237745329375E-3</v>
      </c>
      <c r="E245" s="36">
        <f t="shared" si="6"/>
        <v>2.7667477904445015E-3</v>
      </c>
    </row>
    <row r="246" spans="1:5">
      <c r="A246" s="34">
        <v>41317</v>
      </c>
      <c r="B246" s="37">
        <v>2762.62</v>
      </c>
      <c r="C246" s="35">
        <v>780.7</v>
      </c>
      <c r="D246" s="36">
        <f t="shared" si="6"/>
        <v>-4.3320935328546861E-3</v>
      </c>
      <c r="E246" s="36">
        <f t="shared" si="6"/>
        <v>-2.1983078142173706E-3</v>
      </c>
    </row>
    <row r="247" spans="1:5">
      <c r="A247" s="34">
        <v>41316</v>
      </c>
      <c r="B247" s="37">
        <v>2774.64</v>
      </c>
      <c r="C247" s="35">
        <v>782.42</v>
      </c>
      <c r="D247" s="36">
        <f t="shared" si="6"/>
        <v>-3.3146464136968312E-4</v>
      </c>
      <c r="E247" s="36">
        <f t="shared" si="6"/>
        <v>-3.7561913493003862E-3</v>
      </c>
    </row>
    <row r="248" spans="1:5">
      <c r="A248" s="34">
        <v>41313</v>
      </c>
      <c r="B248" s="37">
        <v>2775.56</v>
      </c>
      <c r="C248" s="35">
        <v>785.37</v>
      </c>
      <c r="D248" s="36">
        <f t="shared" si="6"/>
        <v>1.0580739122519445E-2</v>
      </c>
      <c r="E248" s="36">
        <f t="shared" si="6"/>
        <v>1.4755475159893949E-2</v>
      </c>
    </row>
    <row r="249" spans="1:5">
      <c r="A249" s="34">
        <v>41312</v>
      </c>
      <c r="B249" s="37">
        <v>2746.5</v>
      </c>
      <c r="C249" s="35">
        <v>773.95</v>
      </c>
      <c r="D249" s="36">
        <f t="shared" si="6"/>
        <v>5.461794745764692E-5</v>
      </c>
      <c r="E249" s="36">
        <f t="shared" si="6"/>
        <v>4.9080073230587384E-3</v>
      </c>
    </row>
    <row r="250" spans="1:5">
      <c r="A250" s="34">
        <v>41311</v>
      </c>
      <c r="B250" s="37">
        <v>2746.35</v>
      </c>
      <c r="C250" s="35">
        <v>770.17</v>
      </c>
      <c r="D250" s="36">
        <f t="shared" si="6"/>
        <v>-3.1361275358531282E-3</v>
      </c>
      <c r="E250" s="36">
        <f t="shared" si="6"/>
        <v>5.7852534802935729E-3</v>
      </c>
    </row>
    <row r="251" spans="1:5">
      <c r="A251" s="34">
        <v>41310</v>
      </c>
      <c r="B251" s="37">
        <v>2754.99</v>
      </c>
      <c r="C251" s="35">
        <v>765.74</v>
      </c>
      <c r="D251" s="36">
        <f t="shared" si="6"/>
        <v>1.4475195899369631E-2</v>
      </c>
      <c r="E251" s="36">
        <f t="shared" si="6"/>
        <v>8.8535216463334621E-3</v>
      </c>
    </row>
    <row r="252" spans="1:5">
      <c r="A252" s="34">
        <v>41309</v>
      </c>
      <c r="B252" s="37">
        <v>2715.68</v>
      </c>
      <c r="C252" s="35">
        <v>759.02</v>
      </c>
      <c r="D252" s="36">
        <f t="shared" si="6"/>
        <v>-1.746769128352077E-2</v>
      </c>
      <c r="E252" s="36">
        <f t="shared" si="6"/>
        <v>-2.1376998452810825E-2</v>
      </c>
    </row>
    <row r="253" spans="1:5">
      <c r="A253" s="34">
        <v>41306</v>
      </c>
      <c r="B253" s="37">
        <v>2763.96</v>
      </c>
      <c r="C253" s="35">
        <v>775.6</v>
      </c>
      <c r="D253" s="36">
        <f t="shared" si="6"/>
        <v>1.1872467078889892E-2</v>
      </c>
      <c r="E253" s="36">
        <f t="shared" si="6"/>
        <v>2.6346782410776814E-2</v>
      </c>
    </row>
    <row r="254" spans="1:5">
      <c r="A254" s="34">
        <v>41305</v>
      </c>
      <c r="B254" s="37">
        <v>2731.53</v>
      </c>
      <c r="C254" s="35">
        <v>755.69</v>
      </c>
      <c r="D254" s="36">
        <f t="shared" si="6"/>
        <v>-2.6216722471528175E-3</v>
      </c>
      <c r="E254" s="36">
        <f t="shared" si="6"/>
        <v>2.4673998116286899E-3</v>
      </c>
    </row>
    <row r="255" spans="1:5">
      <c r="A255" s="34">
        <v>41304</v>
      </c>
      <c r="B255" s="37">
        <v>2738.71</v>
      </c>
      <c r="C255" s="35">
        <v>753.83</v>
      </c>
      <c r="D255" s="36">
        <f t="shared" si="6"/>
        <v>-1.7750530328985992E-3</v>
      </c>
      <c r="E255" s="36">
        <f t="shared" si="6"/>
        <v>1.9902345823163969E-4</v>
      </c>
    </row>
    <row r="256" spans="1:5">
      <c r="A256" s="34">
        <v>41303</v>
      </c>
      <c r="B256" s="37">
        <v>2743.58</v>
      </c>
      <c r="C256" s="35">
        <v>753.68</v>
      </c>
      <c r="D256" s="36">
        <f t="shared" si="6"/>
        <v>4.1933613620037669E-4</v>
      </c>
      <c r="E256" s="36">
        <f t="shared" si="6"/>
        <v>3.9295086116180045E-3</v>
      </c>
    </row>
    <row r="257" spans="1:5">
      <c r="A257" s="34">
        <v>41302</v>
      </c>
      <c r="B257" s="37">
        <v>2742.43</v>
      </c>
      <c r="C257" s="35">
        <v>750.73</v>
      </c>
      <c r="D257" s="36">
        <f t="shared" si="6"/>
        <v>2.0827776214678018E-3</v>
      </c>
      <c r="E257" s="36">
        <f t="shared" si="6"/>
        <v>-3.9009115395330918E-3</v>
      </c>
    </row>
    <row r="258" spans="1:5">
      <c r="A258" s="34">
        <v>41299</v>
      </c>
      <c r="B258" s="37">
        <v>2736.73</v>
      </c>
      <c r="C258" s="35">
        <v>753.67</v>
      </c>
      <c r="D258" s="36">
        <f t="shared" si="6"/>
        <v>4.8466512210256774E-3</v>
      </c>
      <c r="E258" s="36">
        <f t="shared" si="6"/>
        <v>-7.1598096021008306E-4</v>
      </c>
    </row>
    <row r="259" spans="1:5">
      <c r="A259" s="34">
        <v>41298</v>
      </c>
      <c r="B259" s="37">
        <v>2723.53</v>
      </c>
      <c r="C259" s="35">
        <v>754.21</v>
      </c>
      <c r="D259" s="36">
        <f t="shared" si="6"/>
        <v>-1.3989001401072287E-2</v>
      </c>
      <c r="E259" s="36">
        <f t="shared" si="6"/>
        <v>1.7140930546190258E-2</v>
      </c>
    </row>
    <row r="260" spans="1:5">
      <c r="A260" s="34">
        <v>41297</v>
      </c>
      <c r="B260" s="37">
        <v>2762.17</v>
      </c>
      <c r="C260" s="35">
        <v>741.5</v>
      </c>
      <c r="D260" s="36">
        <f t="shared" si="6"/>
        <v>5.8189710107459103E-3</v>
      </c>
      <c r="E260" s="36">
        <f t="shared" si="6"/>
        <v>5.4960376741075789E-2</v>
      </c>
    </row>
    <row r="261" spans="1:5">
      <c r="A261" s="34">
        <v>41296</v>
      </c>
      <c r="B261" s="37">
        <v>2746.19</v>
      </c>
      <c r="C261" s="35">
        <v>702.87</v>
      </c>
      <c r="D261" s="36">
        <f t="shared" si="6"/>
        <v>1.0753707295023673E-3</v>
      </c>
      <c r="E261" s="36">
        <f t="shared" si="6"/>
        <v>-2.3278590793600618E-3</v>
      </c>
    </row>
    <row r="262" spans="1:5">
      <c r="A262" s="34">
        <v>41292</v>
      </c>
      <c r="B262" s="37">
        <v>2743.24</v>
      </c>
      <c r="C262" s="35">
        <v>704.51</v>
      </c>
      <c r="D262" s="36">
        <f t="shared" si="6"/>
        <v>-1.4232932311669666E-3</v>
      </c>
      <c r="E262" s="36">
        <f t="shared" si="6"/>
        <v>-9.5737502108755868E-3</v>
      </c>
    </row>
    <row r="263" spans="1:5">
      <c r="A263" s="34">
        <v>41291</v>
      </c>
      <c r="B263" s="37">
        <v>2747.15</v>
      </c>
      <c r="C263" s="35">
        <v>711.32</v>
      </c>
      <c r="D263" s="36">
        <f t="shared" si="6"/>
        <v>4.5415818014942211E-3</v>
      </c>
      <c r="E263" s="36">
        <f t="shared" si="6"/>
        <v>-5.4111494847522978E-3</v>
      </c>
    </row>
    <row r="264" spans="1:5">
      <c r="A264" s="34">
        <v>41290</v>
      </c>
      <c r="B264" s="37">
        <v>2734.73</v>
      </c>
      <c r="C264" s="35">
        <v>715.19</v>
      </c>
      <c r="D264" s="36">
        <f t="shared" si="6"/>
        <v>4.3151253406195078E-3</v>
      </c>
      <c r="E264" s="36">
        <f t="shared" si="6"/>
        <v>-1.3435780006345266E-2</v>
      </c>
    </row>
    <row r="265" spans="1:5">
      <c r="A265" s="34">
        <v>41289</v>
      </c>
      <c r="B265" s="37">
        <v>2722.98</v>
      </c>
      <c r="C265" s="35">
        <v>724.93</v>
      </c>
      <c r="D265" s="36">
        <f t="shared" si="6"/>
        <v>-4.6496326351572748E-3</v>
      </c>
      <c r="E265" s="36">
        <f t="shared" si="6"/>
        <v>2.322848254407095E-3</v>
      </c>
    </row>
    <row r="266" spans="1:5">
      <c r="A266" s="34">
        <v>41288</v>
      </c>
      <c r="B266" s="37">
        <v>2735.7</v>
      </c>
      <c r="C266" s="35">
        <v>723.25</v>
      </c>
      <c r="D266" s="36">
        <f t="shared" si="6"/>
        <v>-4.5701643949264126E-3</v>
      </c>
      <c r="E266" s="36">
        <f t="shared" si="6"/>
        <v>-2.2621927323342228E-2</v>
      </c>
    </row>
    <row r="267" spans="1:5">
      <c r="A267" s="34">
        <v>41285</v>
      </c>
      <c r="B267" s="37">
        <v>2748.26</v>
      </c>
      <c r="C267" s="35">
        <v>739.99</v>
      </c>
      <c r="D267" s="36">
        <f t="shared" si="6"/>
        <v>1.4867829369795693E-3</v>
      </c>
      <c r="E267" s="36">
        <f t="shared" si="6"/>
        <v>-2.0094945244646389E-3</v>
      </c>
    </row>
    <row r="268" spans="1:5">
      <c r="A268" s="34">
        <v>41284</v>
      </c>
      <c r="B268" s="37">
        <v>2744.18</v>
      </c>
      <c r="C268" s="35">
        <v>741.48</v>
      </c>
      <c r="D268" s="36">
        <f t="shared" si="6"/>
        <v>6.0601616776345679E-3</v>
      </c>
      <c r="E268" s="36">
        <f t="shared" si="6"/>
        <v>4.5521053487238561E-3</v>
      </c>
    </row>
    <row r="269" spans="1:5">
      <c r="A269" s="34">
        <v>41283</v>
      </c>
      <c r="B269" s="37">
        <v>2727.65</v>
      </c>
      <c r="C269" s="35">
        <v>738.12</v>
      </c>
      <c r="D269" s="36">
        <f t="shared" ref="D269:E332" si="7">(B269/B270)-1</f>
        <v>3.2846339453862505E-3</v>
      </c>
      <c r="E269" s="36">
        <f t="shared" si="7"/>
        <v>6.5730260466385637E-3</v>
      </c>
    </row>
    <row r="270" spans="1:5">
      <c r="A270" s="34">
        <v>41282</v>
      </c>
      <c r="B270" s="37">
        <v>2718.72</v>
      </c>
      <c r="C270" s="35">
        <v>733.3</v>
      </c>
      <c r="D270" s="36">
        <f t="shared" si="7"/>
        <v>-2.0189265184162863E-3</v>
      </c>
      <c r="E270" s="36">
        <f t="shared" si="7"/>
        <v>-1.9734603606669232E-3</v>
      </c>
    </row>
    <row r="271" spans="1:5">
      <c r="A271" s="34">
        <v>41281</v>
      </c>
      <c r="B271" s="37">
        <v>2724.22</v>
      </c>
      <c r="C271" s="35">
        <v>734.75</v>
      </c>
      <c r="D271" s="36">
        <f t="shared" si="7"/>
        <v>-9.910111617217332E-5</v>
      </c>
      <c r="E271" s="36">
        <f t="shared" si="7"/>
        <v>-4.3633210022088198E-3</v>
      </c>
    </row>
    <row r="272" spans="1:5">
      <c r="A272" s="34">
        <v>41278</v>
      </c>
      <c r="B272" s="37">
        <v>2724.49</v>
      </c>
      <c r="C272" s="35">
        <v>737.97</v>
      </c>
      <c r="D272" s="36">
        <f t="shared" si="7"/>
        <v>-2.8437996383947617E-3</v>
      </c>
      <c r="E272" s="36">
        <f t="shared" si="7"/>
        <v>1.9760388022164843E-2</v>
      </c>
    </row>
    <row r="273" spans="1:5">
      <c r="A273" s="34">
        <v>41277</v>
      </c>
      <c r="B273" s="37">
        <v>2732.26</v>
      </c>
      <c r="C273" s="35">
        <v>723.67</v>
      </c>
      <c r="D273" s="36">
        <f t="shared" si="7"/>
        <v>-5.1739141516199405E-3</v>
      </c>
      <c r="E273" s="36">
        <f t="shared" si="7"/>
        <v>5.8071206360166272E-4</v>
      </c>
    </row>
    <row r="274" spans="1:5">
      <c r="A274" s="34">
        <v>41276</v>
      </c>
      <c r="B274" s="37">
        <v>2746.47</v>
      </c>
      <c r="C274" s="35">
        <v>723.25</v>
      </c>
      <c r="D274" s="36">
        <f t="shared" si="7"/>
        <v>3.2146655492628406E-2</v>
      </c>
      <c r="E274" s="36">
        <f t="shared" si="7"/>
        <v>2.2434900619186404E-2</v>
      </c>
    </row>
    <row r="275" spans="1:5">
      <c r="A275" s="34">
        <v>41274</v>
      </c>
      <c r="B275" s="37">
        <v>2660.93</v>
      </c>
      <c r="C275" s="35">
        <v>707.38</v>
      </c>
      <c r="D275" s="36">
        <f t="shared" si="7"/>
        <v>2.0937245814085514E-2</v>
      </c>
      <c r="E275" s="36">
        <f t="shared" si="7"/>
        <v>1.0528421022556911E-2</v>
      </c>
    </row>
    <row r="276" spans="1:5">
      <c r="A276" s="34">
        <v>41271</v>
      </c>
      <c r="B276" s="37">
        <v>2606.36</v>
      </c>
      <c r="C276" s="35">
        <v>700.01</v>
      </c>
      <c r="D276" s="36">
        <f t="shared" si="7"/>
        <v>-1.0095178773538271E-2</v>
      </c>
      <c r="E276" s="36">
        <f t="shared" si="7"/>
        <v>-8.8915318070480476E-3</v>
      </c>
    </row>
    <row r="277" spans="1:5">
      <c r="A277" s="34">
        <v>41270</v>
      </c>
      <c r="B277" s="37">
        <v>2632.94</v>
      </c>
      <c r="C277" s="35">
        <v>706.29</v>
      </c>
      <c r="D277" s="36">
        <f t="shared" si="7"/>
        <v>-1.6077780052934365E-3</v>
      </c>
      <c r="E277" s="36">
        <f t="shared" si="7"/>
        <v>-3.6395954124169849E-3</v>
      </c>
    </row>
    <row r="278" spans="1:5">
      <c r="A278" s="34">
        <v>41269</v>
      </c>
      <c r="B278" s="37">
        <v>2637.18</v>
      </c>
      <c r="C278" s="35">
        <v>708.87</v>
      </c>
      <c r="D278" s="36">
        <f t="shared" si="7"/>
        <v>-7.8516205488987634E-3</v>
      </c>
      <c r="E278" s="36">
        <f t="shared" si="7"/>
        <v>-8.8794926004232E-4</v>
      </c>
    </row>
    <row r="279" spans="1:5">
      <c r="A279" s="34">
        <v>41267</v>
      </c>
      <c r="B279" s="37">
        <v>2658.05</v>
      </c>
      <c r="C279" s="35">
        <v>709.5</v>
      </c>
      <c r="D279" s="36">
        <f t="shared" si="7"/>
        <v>-2.4843601646732383E-3</v>
      </c>
      <c r="E279" s="36">
        <f t="shared" si="7"/>
        <v>-8.5658790156925013E-3</v>
      </c>
    </row>
    <row r="280" spans="1:5">
      <c r="A280" s="34">
        <v>41264</v>
      </c>
      <c r="B280" s="37">
        <v>2664.67</v>
      </c>
      <c r="C280" s="35">
        <v>715.63</v>
      </c>
      <c r="D280" s="36">
        <f t="shared" si="7"/>
        <v>-1.0721909747359426E-2</v>
      </c>
      <c r="E280" s="36">
        <f t="shared" si="7"/>
        <v>-9.3166842017831097E-3</v>
      </c>
    </row>
    <row r="281" spans="1:5">
      <c r="A281" s="34">
        <v>41263</v>
      </c>
      <c r="B281" s="37">
        <v>2693.55</v>
      </c>
      <c r="C281" s="35">
        <v>722.36</v>
      </c>
      <c r="D281" s="36">
        <f t="shared" si="7"/>
        <v>9.5132274739051503E-4</v>
      </c>
      <c r="E281" s="36">
        <f t="shared" si="7"/>
        <v>3.1245226423741723E-3</v>
      </c>
    </row>
    <row r="282" spans="1:5">
      <c r="A282" s="34">
        <v>41262</v>
      </c>
      <c r="B282" s="37">
        <v>2690.99</v>
      </c>
      <c r="C282" s="35">
        <v>720.11</v>
      </c>
      <c r="D282" s="36">
        <f t="shared" si="7"/>
        <v>-5.3227076318017597E-3</v>
      </c>
      <c r="E282" s="36">
        <f t="shared" si="7"/>
        <v>-1.3313547921839364E-3</v>
      </c>
    </row>
    <row r="283" spans="1:5">
      <c r="A283" s="34">
        <v>41261</v>
      </c>
      <c r="B283" s="37">
        <v>2705.39</v>
      </c>
      <c r="C283" s="35">
        <v>721.07</v>
      </c>
      <c r="D283" s="36">
        <f t="shared" si="7"/>
        <v>1.5437682508463668E-2</v>
      </c>
      <c r="E283" s="36">
        <f t="shared" si="7"/>
        <v>4.0234190737820086E-4</v>
      </c>
    </row>
    <row r="284" spans="1:5">
      <c r="A284" s="34">
        <v>41260</v>
      </c>
      <c r="B284" s="37">
        <v>2664.26</v>
      </c>
      <c r="C284" s="35">
        <v>720.78</v>
      </c>
      <c r="D284" s="36">
        <f t="shared" si="7"/>
        <v>1.3762846782263916E-2</v>
      </c>
      <c r="E284" s="36">
        <f t="shared" si="7"/>
        <v>2.6810644481166879E-2</v>
      </c>
    </row>
    <row r="285" spans="1:5">
      <c r="A285" s="34">
        <v>41257</v>
      </c>
      <c r="B285" s="37">
        <v>2628.09</v>
      </c>
      <c r="C285" s="35">
        <v>701.96</v>
      </c>
      <c r="D285" s="36">
        <f t="shared" si="7"/>
        <v>-9.7663535555631009E-3</v>
      </c>
      <c r="E285" s="36">
        <f t="shared" si="7"/>
        <v>-1.0530809733884094E-3</v>
      </c>
    </row>
    <row r="286" spans="1:5">
      <c r="A286" s="34">
        <v>41256</v>
      </c>
      <c r="B286" s="37">
        <v>2654.01</v>
      </c>
      <c r="C286" s="35">
        <v>702.7</v>
      </c>
      <c r="D286" s="36">
        <f t="shared" si="7"/>
        <v>-7.6872170105848348E-3</v>
      </c>
      <c r="E286" s="36">
        <f t="shared" si="7"/>
        <v>7.368541774184445E-3</v>
      </c>
    </row>
    <row r="287" spans="1:5">
      <c r="A287" s="34">
        <v>41255</v>
      </c>
      <c r="B287" s="37">
        <v>2674.57</v>
      </c>
      <c r="C287" s="35">
        <v>697.56</v>
      </c>
      <c r="D287" s="36">
        <f t="shared" si="7"/>
        <v>-2.7963475971917173E-3</v>
      </c>
      <c r="E287" s="36">
        <f t="shared" si="7"/>
        <v>9.7577775226720398E-4</v>
      </c>
    </row>
    <row r="288" spans="1:5">
      <c r="A288" s="34">
        <v>41254</v>
      </c>
      <c r="B288" s="37">
        <v>2682.07</v>
      </c>
      <c r="C288" s="35">
        <v>696.88</v>
      </c>
      <c r="D288" s="36">
        <f t="shared" si="7"/>
        <v>1.3030816937795731E-2</v>
      </c>
      <c r="E288" s="36">
        <f t="shared" si="7"/>
        <v>1.6719675527413935E-2</v>
      </c>
    </row>
    <row r="289" spans="1:5">
      <c r="A289" s="34">
        <v>41253</v>
      </c>
      <c r="B289" s="37">
        <v>2647.57</v>
      </c>
      <c r="C289" s="35">
        <v>685.42</v>
      </c>
      <c r="D289" s="36">
        <f t="shared" si="7"/>
        <v>2.6623342195157829E-3</v>
      </c>
      <c r="E289" s="36">
        <f t="shared" si="7"/>
        <v>1.7684628988174911E-3</v>
      </c>
    </row>
    <row r="290" spans="1:5">
      <c r="A290" s="34">
        <v>41250</v>
      </c>
      <c r="B290" s="37">
        <v>2640.54</v>
      </c>
      <c r="C290" s="35">
        <v>684.21</v>
      </c>
      <c r="D290" s="36">
        <f t="shared" si="7"/>
        <v>-5.9330647893687249E-3</v>
      </c>
      <c r="E290" s="36">
        <f t="shared" si="7"/>
        <v>-1.0012588080390072E-2</v>
      </c>
    </row>
    <row r="291" spans="1:5">
      <c r="A291" s="34">
        <v>41249</v>
      </c>
      <c r="B291" s="37">
        <v>2656.3</v>
      </c>
      <c r="C291" s="35">
        <v>691.13</v>
      </c>
      <c r="D291" s="36">
        <f t="shared" si="7"/>
        <v>6.9790628115653508E-3</v>
      </c>
      <c r="E291" s="36">
        <f t="shared" si="7"/>
        <v>4.8123055450552954E-3</v>
      </c>
    </row>
    <row r="292" spans="1:5">
      <c r="A292" s="34">
        <v>41248</v>
      </c>
      <c r="B292" s="37">
        <v>2637.89</v>
      </c>
      <c r="C292" s="35">
        <v>687.82</v>
      </c>
      <c r="D292" s="36">
        <f t="shared" si="7"/>
        <v>-1.1244841428994401E-2</v>
      </c>
      <c r="E292" s="36">
        <f t="shared" si="7"/>
        <v>-4.6452397146288238E-3</v>
      </c>
    </row>
    <row r="293" spans="1:5">
      <c r="A293" s="34">
        <v>41247</v>
      </c>
      <c r="B293" s="37">
        <v>2667.89</v>
      </c>
      <c r="C293" s="35">
        <v>691.03</v>
      </c>
      <c r="D293" s="36">
        <f t="shared" si="7"/>
        <v>-1.4783819390383757E-3</v>
      </c>
      <c r="E293" s="36">
        <f t="shared" si="7"/>
        <v>-6.0697590794678291E-3</v>
      </c>
    </row>
    <row r="294" spans="1:5">
      <c r="A294" s="34">
        <v>41246</v>
      </c>
      <c r="B294" s="37">
        <v>2671.84</v>
      </c>
      <c r="C294" s="35">
        <v>695.25</v>
      </c>
      <c r="D294" s="36">
        <f t="shared" si="7"/>
        <v>-2.255515557082477E-3</v>
      </c>
      <c r="E294" s="36">
        <f t="shared" si="7"/>
        <v>-4.4675458567807746E-3</v>
      </c>
    </row>
    <row r="295" spans="1:5">
      <c r="A295" s="34">
        <v>41243</v>
      </c>
      <c r="B295" s="37">
        <v>2677.88</v>
      </c>
      <c r="C295" s="35">
        <v>698.37</v>
      </c>
      <c r="D295" s="36">
        <f t="shared" si="7"/>
        <v>-8.0222982578559421E-4</v>
      </c>
      <c r="E295" s="36">
        <f t="shared" si="7"/>
        <v>9.3656506092008041E-3</v>
      </c>
    </row>
    <row r="296" spans="1:5">
      <c r="A296" s="34">
        <v>41242</v>
      </c>
      <c r="B296" s="37">
        <v>2680.03</v>
      </c>
      <c r="C296" s="35">
        <v>691.89</v>
      </c>
      <c r="D296" s="36">
        <f t="shared" si="7"/>
        <v>5.537900475374169E-3</v>
      </c>
      <c r="E296" s="36">
        <f t="shared" si="7"/>
        <v>1.2023344596077123E-2</v>
      </c>
    </row>
    <row r="297" spans="1:5">
      <c r="A297" s="34">
        <v>41241</v>
      </c>
      <c r="B297" s="37">
        <v>2665.27</v>
      </c>
      <c r="C297" s="35">
        <v>683.67</v>
      </c>
      <c r="D297" s="36">
        <f t="shared" si="7"/>
        <v>9.029234275503395E-3</v>
      </c>
      <c r="E297" s="36">
        <f t="shared" si="7"/>
        <v>1.9322807174486645E-2</v>
      </c>
    </row>
    <row r="298" spans="1:5">
      <c r="A298" s="34">
        <v>41240</v>
      </c>
      <c r="B298" s="37">
        <v>2641.42</v>
      </c>
      <c r="C298" s="35">
        <v>670.71</v>
      </c>
      <c r="D298" s="36">
        <f t="shared" si="7"/>
        <v>-3.8654885411835149E-3</v>
      </c>
      <c r="E298" s="36">
        <f t="shared" si="7"/>
        <v>1.4459653633819958E-2</v>
      </c>
    </row>
    <row r="299" spans="1:5">
      <c r="A299" s="34">
        <v>41239</v>
      </c>
      <c r="B299" s="37">
        <v>2651.67</v>
      </c>
      <c r="C299" s="35">
        <v>661.15</v>
      </c>
      <c r="D299" s="36">
        <f t="shared" si="7"/>
        <v>4.5764683151550134E-3</v>
      </c>
      <c r="E299" s="36">
        <f t="shared" si="7"/>
        <v>-1.0210039373025781E-2</v>
      </c>
    </row>
    <row r="300" spans="1:5">
      <c r="A300" s="34">
        <v>41236</v>
      </c>
      <c r="B300" s="37">
        <v>2639.59</v>
      </c>
      <c r="C300" s="35">
        <v>667.97</v>
      </c>
      <c r="D300" s="36">
        <f t="shared" si="7"/>
        <v>1.5039531163477671E-2</v>
      </c>
      <c r="E300" s="36">
        <f t="shared" si="7"/>
        <v>3.1537687536606906E-3</v>
      </c>
    </row>
    <row r="301" spans="1:5">
      <c r="A301" s="34">
        <v>41234</v>
      </c>
      <c r="B301" s="37">
        <v>2600.48</v>
      </c>
      <c r="C301" s="35">
        <v>665.87</v>
      </c>
      <c r="D301" s="36">
        <f t="shared" si="7"/>
        <v>2.2430684559826553E-3</v>
      </c>
      <c r="E301" s="36">
        <f t="shared" si="7"/>
        <v>-6.1196770004627865E-3</v>
      </c>
    </row>
    <row r="302" spans="1:5">
      <c r="A302" s="34">
        <v>41233</v>
      </c>
      <c r="B302" s="37">
        <v>2594.66</v>
      </c>
      <c r="C302" s="35">
        <v>669.97</v>
      </c>
      <c r="D302" s="36">
        <f t="shared" si="7"/>
        <v>-4.5072289017389355E-4</v>
      </c>
      <c r="E302" s="36">
        <f t="shared" si="7"/>
        <v>2.6339025156763007E-3</v>
      </c>
    </row>
    <row r="303" spans="1:5">
      <c r="A303" s="34">
        <v>41232</v>
      </c>
      <c r="B303" s="37">
        <v>2595.83</v>
      </c>
      <c r="C303" s="35">
        <v>668.21</v>
      </c>
      <c r="D303" s="36">
        <f t="shared" si="7"/>
        <v>2.4335480001262733E-2</v>
      </c>
      <c r="E303" s="36">
        <f t="shared" si="7"/>
        <v>3.2494823696653352E-2</v>
      </c>
    </row>
    <row r="304" spans="1:5">
      <c r="A304" s="34">
        <v>41229</v>
      </c>
      <c r="B304" s="37">
        <v>2534.16</v>
      </c>
      <c r="C304" s="35">
        <v>647.17999999999995</v>
      </c>
      <c r="D304" s="36">
        <f t="shared" si="7"/>
        <v>3.8821721149122634E-3</v>
      </c>
      <c r="E304" s="36">
        <f t="shared" si="7"/>
        <v>-1.2359793591454338E-4</v>
      </c>
    </row>
    <row r="305" spans="1:5">
      <c r="A305" s="34">
        <v>41228</v>
      </c>
      <c r="B305" s="37">
        <v>2524.36</v>
      </c>
      <c r="C305" s="35">
        <v>647.26</v>
      </c>
      <c r="D305" s="36">
        <f t="shared" si="7"/>
        <v>-2.9661870475181651E-3</v>
      </c>
      <c r="E305" s="36">
        <f t="shared" si="7"/>
        <v>-8.1066584936019259E-3</v>
      </c>
    </row>
    <row r="306" spans="1:5">
      <c r="A306" s="34">
        <v>41227</v>
      </c>
      <c r="B306" s="37">
        <v>2531.87</v>
      </c>
      <c r="C306" s="35">
        <v>652.54999999999995</v>
      </c>
      <c r="D306" s="36">
        <f t="shared" si="7"/>
        <v>-1.1706338363532853E-2</v>
      </c>
      <c r="E306" s="36">
        <f t="shared" si="7"/>
        <v>-9.8626811319323382E-3</v>
      </c>
    </row>
    <row r="307" spans="1:5">
      <c r="A307" s="34">
        <v>41226</v>
      </c>
      <c r="B307" s="37">
        <v>2561.86</v>
      </c>
      <c r="C307" s="35">
        <v>659.05</v>
      </c>
      <c r="D307" s="36">
        <f t="shared" si="7"/>
        <v>-8.0959589897667827E-3</v>
      </c>
      <c r="E307" s="36">
        <f t="shared" si="7"/>
        <v>-1.0286829854332491E-2</v>
      </c>
    </row>
    <row r="308" spans="1:5">
      <c r="A308" s="34">
        <v>41225</v>
      </c>
      <c r="B308" s="37">
        <v>2582.77</v>
      </c>
      <c r="C308" s="35">
        <v>665.9</v>
      </c>
      <c r="D308" s="36">
        <f t="shared" si="7"/>
        <v>-5.146859641654844E-4</v>
      </c>
      <c r="E308" s="36">
        <f t="shared" si="7"/>
        <v>4.3286125816328624E-3</v>
      </c>
    </row>
    <row r="309" spans="1:5">
      <c r="A309" s="34">
        <v>41222</v>
      </c>
      <c r="B309" s="37">
        <v>2584.1</v>
      </c>
      <c r="C309" s="35">
        <v>663.03</v>
      </c>
      <c r="D309" s="36">
        <f t="shared" si="7"/>
        <v>4.4818994235336085E-3</v>
      </c>
      <c r="E309" s="36">
        <f t="shared" si="7"/>
        <v>1.6465069217679318E-2</v>
      </c>
    </row>
    <row r="310" spans="1:5">
      <c r="A310" s="34">
        <v>41221</v>
      </c>
      <c r="B310" s="37">
        <v>2572.5700000000002</v>
      </c>
      <c r="C310" s="35">
        <v>652.29</v>
      </c>
      <c r="D310" s="36">
        <f t="shared" si="7"/>
        <v>-1.5355821012060344E-2</v>
      </c>
      <c r="E310" s="36">
        <f t="shared" si="7"/>
        <v>-2.2229883679098283E-2</v>
      </c>
    </row>
    <row r="311" spans="1:5">
      <c r="A311" s="34">
        <v>41220</v>
      </c>
      <c r="B311" s="37">
        <v>2612.69</v>
      </c>
      <c r="C311" s="35">
        <v>667.12</v>
      </c>
      <c r="D311" s="36">
        <f t="shared" si="7"/>
        <v>-2.5497473004979399E-2</v>
      </c>
      <c r="E311" s="36">
        <f t="shared" si="7"/>
        <v>-2.1416417297424162E-2</v>
      </c>
    </row>
    <row r="312" spans="1:5">
      <c r="A312" s="34">
        <v>41219</v>
      </c>
      <c r="B312" s="37">
        <v>2681.05</v>
      </c>
      <c r="C312" s="35">
        <v>681.72</v>
      </c>
      <c r="D312" s="36">
        <f t="shared" si="7"/>
        <v>3.0453700274233331E-3</v>
      </c>
      <c r="E312" s="36">
        <f t="shared" si="7"/>
        <v>-1.815626098160994E-3</v>
      </c>
    </row>
    <row r="313" spans="1:5">
      <c r="A313" s="34">
        <v>41218</v>
      </c>
      <c r="B313" s="37">
        <v>2672.91</v>
      </c>
      <c r="C313" s="35">
        <v>682.96</v>
      </c>
      <c r="D313" s="36">
        <f t="shared" si="7"/>
        <v>6.26063517400266E-3</v>
      </c>
      <c r="E313" s="36">
        <f t="shared" si="7"/>
        <v>-7.2101407140363616E-3</v>
      </c>
    </row>
    <row r="314" spans="1:5">
      <c r="A314" s="34">
        <v>41215</v>
      </c>
      <c r="B314" s="37">
        <v>2656.28</v>
      </c>
      <c r="C314" s="35">
        <v>687.92</v>
      </c>
      <c r="D314" s="36">
        <f t="shared" si="7"/>
        <v>-1.162409954158472E-2</v>
      </c>
      <c r="E314" s="36">
        <f t="shared" si="7"/>
        <v>4.7993717186112228E-4</v>
      </c>
    </row>
    <row r="315" spans="1:5">
      <c r="A315" s="34">
        <v>41214</v>
      </c>
      <c r="B315" s="37">
        <v>2687.52</v>
      </c>
      <c r="C315" s="35">
        <v>687.59</v>
      </c>
      <c r="D315" s="36">
        <f t="shared" si="7"/>
        <v>1.4955134596211339E-2</v>
      </c>
      <c r="E315" s="36">
        <f t="shared" si="7"/>
        <v>1.0715860649713527E-2</v>
      </c>
    </row>
    <row r="316" spans="1:5">
      <c r="A316" s="34">
        <v>41213</v>
      </c>
      <c r="B316" s="37">
        <v>2647.92</v>
      </c>
      <c r="C316" s="35">
        <v>680.3</v>
      </c>
      <c r="D316" s="36">
        <f t="shared" si="7"/>
        <v>-6.7183578847862524E-3</v>
      </c>
      <c r="E316" s="36">
        <f t="shared" si="7"/>
        <v>7.6279345330667603E-3</v>
      </c>
    </row>
    <row r="317" spans="1:5">
      <c r="A317" s="34">
        <v>41208</v>
      </c>
      <c r="B317" s="37">
        <v>2665.83</v>
      </c>
      <c r="C317" s="35">
        <v>675.15</v>
      </c>
      <c r="D317" s="36">
        <f t="shared" si="7"/>
        <v>3.0741328838150839E-3</v>
      </c>
      <c r="E317" s="36">
        <f t="shared" si="7"/>
        <v>-3.8509206798866824E-3</v>
      </c>
    </row>
    <row r="318" spans="1:5">
      <c r="A318" s="34">
        <v>41207</v>
      </c>
      <c r="B318" s="37">
        <v>2657.66</v>
      </c>
      <c r="C318" s="35">
        <v>677.76</v>
      </c>
      <c r="D318" s="36">
        <f t="shared" si="7"/>
        <v>7.9456233172026103E-4</v>
      </c>
      <c r="E318" s="36">
        <f t="shared" si="7"/>
        <v>6.7916728185446473E-4</v>
      </c>
    </row>
    <row r="319" spans="1:5">
      <c r="A319" s="34">
        <v>41206</v>
      </c>
      <c r="B319" s="37">
        <v>2655.55</v>
      </c>
      <c r="C319" s="35">
        <v>677.3</v>
      </c>
      <c r="D319" s="36">
        <f t="shared" si="7"/>
        <v>-3.9272023465689587E-3</v>
      </c>
      <c r="E319" s="36">
        <f t="shared" si="7"/>
        <v>-4.4829866980231614E-3</v>
      </c>
    </row>
    <row r="320" spans="1:5">
      <c r="A320" s="34">
        <v>41205</v>
      </c>
      <c r="B320" s="37">
        <v>2666.02</v>
      </c>
      <c r="C320" s="35">
        <v>680.35</v>
      </c>
      <c r="D320" s="36">
        <f t="shared" si="7"/>
        <v>-1.0591710706015056E-2</v>
      </c>
      <c r="E320" s="36">
        <f t="shared" si="7"/>
        <v>2.475429884922109E-3</v>
      </c>
    </row>
    <row r="321" spans="1:5">
      <c r="A321" s="34">
        <v>41204</v>
      </c>
      <c r="B321" s="37">
        <v>2694.56</v>
      </c>
      <c r="C321" s="35">
        <v>678.67</v>
      </c>
      <c r="D321" s="36">
        <f t="shared" si="7"/>
        <v>6.0635024941007032E-3</v>
      </c>
      <c r="E321" s="36">
        <f t="shared" si="7"/>
        <v>-4.5761891491514772E-3</v>
      </c>
    </row>
    <row r="322" spans="1:5">
      <c r="A322" s="34">
        <v>41201</v>
      </c>
      <c r="B322" s="37">
        <v>2678.32</v>
      </c>
      <c r="C322" s="35">
        <v>681.79</v>
      </c>
      <c r="D322" s="36">
        <f t="shared" si="7"/>
        <v>-2.3996326758181863E-2</v>
      </c>
      <c r="E322" s="36">
        <f t="shared" si="7"/>
        <v>-1.9007194244604397E-2</v>
      </c>
    </row>
    <row r="323" spans="1:5">
      <c r="A323" s="34">
        <v>41200</v>
      </c>
      <c r="B323" s="37">
        <v>2744.17</v>
      </c>
      <c r="C323" s="35">
        <v>695</v>
      </c>
      <c r="D323" s="36">
        <f t="shared" si="7"/>
        <v>-1.1330801766812448E-2</v>
      </c>
      <c r="E323" s="36">
        <f t="shared" si="7"/>
        <v>-8.0067241128274347E-2</v>
      </c>
    </row>
    <row r="324" spans="1:5">
      <c r="A324" s="34">
        <v>41199</v>
      </c>
      <c r="B324" s="37">
        <v>2775.62</v>
      </c>
      <c r="C324" s="35">
        <v>755.49</v>
      </c>
      <c r="D324" s="36">
        <f t="shared" si="7"/>
        <v>-9.9338463421139167E-4</v>
      </c>
      <c r="E324" s="36">
        <f t="shared" si="7"/>
        <v>1.4489055995702937E-2</v>
      </c>
    </row>
    <row r="325" spans="1:5">
      <c r="A325" s="34">
        <v>41198</v>
      </c>
      <c r="B325" s="37">
        <v>2778.38</v>
      </c>
      <c r="C325" s="35">
        <v>744.7</v>
      </c>
      <c r="D325" s="36">
        <f t="shared" si="7"/>
        <v>1.4055411388131711E-2</v>
      </c>
      <c r="E325" s="36">
        <f t="shared" si="7"/>
        <v>5.020378417771143E-3</v>
      </c>
    </row>
    <row r="326" spans="1:5">
      <c r="A326" s="34">
        <v>41197</v>
      </c>
      <c r="B326" s="37">
        <v>2739.87</v>
      </c>
      <c r="C326" s="35">
        <v>740.98</v>
      </c>
      <c r="D326" s="36">
        <f t="shared" si="7"/>
        <v>7.2533031388091196E-3</v>
      </c>
      <c r="E326" s="36">
        <f t="shared" si="7"/>
        <v>-5.0621013763006983E-3</v>
      </c>
    </row>
    <row r="327" spans="1:5">
      <c r="A327" s="34">
        <v>41194</v>
      </c>
      <c r="B327" s="37">
        <v>2720.14</v>
      </c>
      <c r="C327" s="35">
        <v>744.75</v>
      </c>
      <c r="D327" s="36">
        <f t="shared" si="7"/>
        <v>3.4201109881171199E-4</v>
      </c>
      <c r="E327" s="36">
        <f t="shared" si="7"/>
        <v>-8.9556608292968853E-3</v>
      </c>
    </row>
    <row r="328" spans="1:5">
      <c r="A328" s="34">
        <v>41193</v>
      </c>
      <c r="B328" s="37">
        <v>2719.21</v>
      </c>
      <c r="C328" s="35">
        <v>751.48</v>
      </c>
      <c r="D328" s="36">
        <f t="shared" si="7"/>
        <v>-3.4194111136358618E-3</v>
      </c>
      <c r="E328" s="36">
        <f t="shared" si="7"/>
        <v>9.2940797249383422E-3</v>
      </c>
    </row>
    <row r="329" spans="1:5">
      <c r="A329" s="34">
        <v>41192</v>
      </c>
      <c r="B329" s="37">
        <v>2728.54</v>
      </c>
      <c r="C329" s="35">
        <v>744.56</v>
      </c>
      <c r="D329" s="36">
        <f t="shared" si="7"/>
        <v>-4.8797922623563528E-3</v>
      </c>
      <c r="E329" s="36">
        <f t="shared" si="7"/>
        <v>6.3164402155635457E-4</v>
      </c>
    </row>
    <row r="330" spans="1:5">
      <c r="A330" s="34">
        <v>41191</v>
      </c>
      <c r="B330" s="37">
        <v>2741.92</v>
      </c>
      <c r="C330" s="35">
        <v>744.09</v>
      </c>
      <c r="D330" s="36">
        <f t="shared" si="7"/>
        <v>-1.6146857462718711E-2</v>
      </c>
      <c r="E330" s="36">
        <f t="shared" si="7"/>
        <v>-1.814367148738516E-2</v>
      </c>
    </row>
    <row r="331" spans="1:5">
      <c r="A331" s="34">
        <v>41190</v>
      </c>
      <c r="B331" s="37">
        <v>2786.92</v>
      </c>
      <c r="C331" s="35">
        <v>757.84</v>
      </c>
      <c r="D331" s="36">
        <f t="shared" si="7"/>
        <v>-8.897771645198671E-3</v>
      </c>
      <c r="E331" s="36">
        <f t="shared" si="7"/>
        <v>-1.277926138214025E-2</v>
      </c>
    </row>
    <row r="332" spans="1:5">
      <c r="A332" s="34">
        <v>41187</v>
      </c>
      <c r="B332" s="37">
        <v>2811.94</v>
      </c>
      <c r="C332" s="35">
        <v>767.65</v>
      </c>
      <c r="D332" s="36">
        <f t="shared" si="7"/>
        <v>-5.8898394965707368E-3</v>
      </c>
      <c r="E332" s="36">
        <f t="shared" si="7"/>
        <v>-5.2079942712057736E-4</v>
      </c>
    </row>
    <row r="333" spans="1:5">
      <c r="A333" s="34">
        <v>41186</v>
      </c>
      <c r="B333" s="37">
        <v>2828.6</v>
      </c>
      <c r="C333" s="35">
        <v>768.05</v>
      </c>
      <c r="D333" s="36">
        <f t="shared" ref="D333:E396" si="8">(B333/B334)-1</f>
        <v>3.4624171645072366E-3</v>
      </c>
      <c r="E333" s="36">
        <f t="shared" si="8"/>
        <v>7.2786885245901267E-3</v>
      </c>
    </row>
    <row r="334" spans="1:5">
      <c r="A334" s="34">
        <v>41185</v>
      </c>
      <c r="B334" s="37">
        <v>2818.84</v>
      </c>
      <c r="C334" s="35">
        <v>762.5</v>
      </c>
      <c r="D334" s="36">
        <f t="shared" si="8"/>
        <v>6.9839137781366745E-3</v>
      </c>
      <c r="E334" s="36">
        <f t="shared" si="8"/>
        <v>7.2788279898017283E-3</v>
      </c>
    </row>
    <row r="335" spans="1:5">
      <c r="A335" s="34">
        <v>41184</v>
      </c>
      <c r="B335" s="37">
        <v>2799.29</v>
      </c>
      <c r="C335" s="35">
        <v>756.99</v>
      </c>
      <c r="D335" s="36">
        <f t="shared" si="8"/>
        <v>1.7929484518373062E-3</v>
      </c>
      <c r="E335" s="36">
        <f t="shared" si="8"/>
        <v>-6.2879046443854447E-3</v>
      </c>
    </row>
    <row r="336" spans="1:5">
      <c r="A336" s="34">
        <v>41183</v>
      </c>
      <c r="B336" s="37">
        <v>2794.28</v>
      </c>
      <c r="C336" s="35">
        <v>761.78</v>
      </c>
      <c r="D336" s="36">
        <f t="shared" si="8"/>
        <v>-1.754078858526853E-3</v>
      </c>
      <c r="E336" s="36">
        <f t="shared" si="8"/>
        <v>9.6487740225315033E-3</v>
      </c>
    </row>
    <row r="337" spans="1:5">
      <c r="A337" s="34">
        <v>41180</v>
      </c>
      <c r="B337" s="37">
        <v>2799.19</v>
      </c>
      <c r="C337" s="35">
        <v>754.5</v>
      </c>
      <c r="D337" s="36">
        <f t="shared" si="8"/>
        <v>-7.9423022398638077E-3</v>
      </c>
      <c r="E337" s="36">
        <f t="shared" si="8"/>
        <v>-2.6437541308658163E-3</v>
      </c>
    </row>
    <row r="338" spans="1:5">
      <c r="A338" s="34">
        <v>41179</v>
      </c>
      <c r="B338" s="37">
        <v>2821.6</v>
      </c>
      <c r="C338" s="35">
        <v>756.5</v>
      </c>
      <c r="D338" s="36">
        <f t="shared" si="8"/>
        <v>1.4369272692629886E-2</v>
      </c>
      <c r="E338" s="36">
        <f t="shared" si="8"/>
        <v>4.0347198258698924E-3</v>
      </c>
    </row>
    <row r="339" spans="1:5">
      <c r="A339" s="34">
        <v>41178</v>
      </c>
      <c r="B339" s="37">
        <v>2781.63</v>
      </c>
      <c r="C339" s="35">
        <v>753.46</v>
      </c>
      <c r="D339" s="36">
        <f t="shared" si="8"/>
        <v>-8.1653610408874977E-3</v>
      </c>
      <c r="E339" s="36">
        <f t="shared" si="8"/>
        <v>5.7397618666239492E-3</v>
      </c>
    </row>
    <row r="340" spans="1:5">
      <c r="A340" s="34">
        <v>41177</v>
      </c>
      <c r="B340" s="37">
        <v>2804.53</v>
      </c>
      <c r="C340" s="35">
        <v>749.16</v>
      </c>
      <c r="D340" s="36">
        <f t="shared" si="8"/>
        <v>-1.3871405565439865E-2</v>
      </c>
      <c r="E340" s="36">
        <f t="shared" si="8"/>
        <v>-2.9357602284563189E-4</v>
      </c>
    </row>
    <row r="341" spans="1:5">
      <c r="A341" s="34">
        <v>41176</v>
      </c>
      <c r="B341" s="37">
        <v>2843.98</v>
      </c>
      <c r="C341" s="35">
        <v>749.38</v>
      </c>
      <c r="D341" s="36">
        <f t="shared" si="8"/>
        <v>-6.1712863952139152E-3</v>
      </c>
      <c r="E341" s="36">
        <f t="shared" si="8"/>
        <v>2.0967588114279456E-2</v>
      </c>
    </row>
    <row r="342" spans="1:5">
      <c r="A342" s="34">
        <v>41173</v>
      </c>
      <c r="B342" s="37">
        <v>2861.64</v>
      </c>
      <c r="C342" s="35">
        <v>733.99</v>
      </c>
      <c r="D342" s="36">
        <f t="shared" si="8"/>
        <v>-2.0966558339385877E-5</v>
      </c>
      <c r="E342" s="36">
        <f t="shared" si="8"/>
        <v>8.0618579355051789E-3</v>
      </c>
    </row>
    <row r="343" spans="1:5">
      <c r="A343" s="34">
        <v>41172</v>
      </c>
      <c r="B343" s="37">
        <v>2861.7</v>
      </c>
      <c r="C343" s="35">
        <v>728.12</v>
      </c>
      <c r="D343" s="36">
        <f t="shared" si="8"/>
        <v>-8.1353896432667661E-4</v>
      </c>
      <c r="E343" s="36">
        <f t="shared" si="8"/>
        <v>8.5223367697584429E-4</v>
      </c>
    </row>
    <row r="344" spans="1:5">
      <c r="A344" s="34">
        <v>41171</v>
      </c>
      <c r="B344" s="37">
        <v>2864.03</v>
      </c>
      <c r="C344" s="35">
        <v>727.5</v>
      </c>
      <c r="D344" s="36">
        <f t="shared" si="8"/>
        <v>2.3273068335327718E-3</v>
      </c>
      <c r="E344" s="36">
        <f t="shared" si="8"/>
        <v>1.283621985855099E-2</v>
      </c>
    </row>
    <row r="345" spans="1:5">
      <c r="A345" s="34">
        <v>41170</v>
      </c>
      <c r="B345" s="37">
        <v>2857.38</v>
      </c>
      <c r="C345" s="35">
        <v>718.28</v>
      </c>
      <c r="D345" s="36">
        <f t="shared" si="8"/>
        <v>3.290809539147066E-4</v>
      </c>
      <c r="E345" s="36">
        <f t="shared" si="8"/>
        <v>1.169047015408875E-2</v>
      </c>
    </row>
    <row r="346" spans="1:5">
      <c r="A346" s="34">
        <v>41169</v>
      </c>
      <c r="B346" s="37">
        <v>2856.44</v>
      </c>
      <c r="C346" s="35">
        <v>709.98</v>
      </c>
      <c r="D346" s="36">
        <f t="shared" si="8"/>
        <v>4.2378372320261981E-4</v>
      </c>
      <c r="E346" s="36">
        <f t="shared" si="8"/>
        <v>4.2272573554291704E-4</v>
      </c>
    </row>
    <row r="347" spans="1:5">
      <c r="A347" s="34">
        <v>41166</v>
      </c>
      <c r="B347" s="37">
        <v>2855.23</v>
      </c>
      <c r="C347" s="35">
        <v>709.68</v>
      </c>
      <c r="D347" s="36">
        <f t="shared" si="8"/>
        <v>8.4341391915516706E-3</v>
      </c>
      <c r="E347" s="36">
        <f t="shared" si="8"/>
        <v>5.1555152682567496E-3</v>
      </c>
    </row>
    <row r="348" spans="1:5">
      <c r="A348" s="34">
        <v>41165</v>
      </c>
      <c r="B348" s="37">
        <v>2831.35</v>
      </c>
      <c r="C348" s="35">
        <v>706.04</v>
      </c>
      <c r="D348" s="36">
        <f t="shared" si="8"/>
        <v>1.4210081384685935E-2</v>
      </c>
      <c r="E348" s="36">
        <f t="shared" si="8"/>
        <v>2.1943029180175877E-2</v>
      </c>
    </row>
    <row r="349" spans="1:5">
      <c r="A349" s="34">
        <v>41164</v>
      </c>
      <c r="B349" s="37">
        <v>2791.68</v>
      </c>
      <c r="C349" s="35">
        <v>690.88</v>
      </c>
      <c r="D349" s="36">
        <f t="shared" si="8"/>
        <v>2.438157341941638E-3</v>
      </c>
      <c r="E349" s="36">
        <f t="shared" si="8"/>
        <v>-1.8925439546946254E-3</v>
      </c>
    </row>
    <row r="350" spans="1:5">
      <c r="A350" s="34">
        <v>41163</v>
      </c>
      <c r="B350" s="37">
        <v>2784.89</v>
      </c>
      <c r="C350" s="35">
        <v>692.19</v>
      </c>
      <c r="D350" s="36">
        <f t="shared" si="8"/>
        <v>-1.2408772212957331E-3</v>
      </c>
      <c r="E350" s="36">
        <f t="shared" si="8"/>
        <v>-1.224367481484645E-2</v>
      </c>
    </row>
    <row r="351" spans="1:5">
      <c r="A351" s="34">
        <v>41162</v>
      </c>
      <c r="B351" s="37">
        <v>2788.35</v>
      </c>
      <c r="C351" s="35">
        <v>700.77</v>
      </c>
      <c r="D351" s="36">
        <f t="shared" si="8"/>
        <v>-1.3011882723150681E-2</v>
      </c>
      <c r="E351" s="36">
        <f t="shared" si="8"/>
        <v>-7.6187778800538286E-3</v>
      </c>
    </row>
    <row r="352" spans="1:5">
      <c r="A352" s="34">
        <v>41159</v>
      </c>
      <c r="B352" s="37">
        <v>2825.11</v>
      </c>
      <c r="C352" s="35">
        <v>706.15</v>
      </c>
      <c r="D352" s="36">
        <f t="shared" si="8"/>
        <v>-1.6256082778800529E-3</v>
      </c>
      <c r="E352" s="36">
        <f t="shared" si="8"/>
        <v>9.6511295396053409E-3</v>
      </c>
    </row>
    <row r="353" spans="1:5">
      <c r="A353" s="34">
        <v>41158</v>
      </c>
      <c r="B353" s="37">
        <v>2829.71</v>
      </c>
      <c r="C353" s="35">
        <v>699.4</v>
      </c>
      <c r="D353" s="36">
        <f t="shared" si="8"/>
        <v>2.2682014492491742E-2</v>
      </c>
      <c r="E353" s="36">
        <f t="shared" si="8"/>
        <v>2.744153249500525E-2</v>
      </c>
    </row>
    <row r="354" spans="1:5">
      <c r="A354" s="34">
        <v>41157</v>
      </c>
      <c r="B354" s="37">
        <v>2766.95</v>
      </c>
      <c r="C354" s="35">
        <v>680.72</v>
      </c>
      <c r="D354" s="36">
        <f t="shared" si="8"/>
        <v>-1.8325919993652517E-3</v>
      </c>
      <c r="E354" s="36">
        <f t="shared" si="8"/>
        <v>-4.698696111827827E-4</v>
      </c>
    </row>
    <row r="355" spans="1:5">
      <c r="A355" s="34">
        <v>41156</v>
      </c>
      <c r="B355" s="37">
        <v>2772.03</v>
      </c>
      <c r="C355" s="35">
        <v>681.04</v>
      </c>
      <c r="D355" s="36">
        <f t="shared" si="8"/>
        <v>-7.5751017227787543E-5</v>
      </c>
      <c r="E355" s="36">
        <f t="shared" si="8"/>
        <v>-5.9116320483441065E-3</v>
      </c>
    </row>
    <row r="356" spans="1:5">
      <c r="A356" s="34">
        <v>41152</v>
      </c>
      <c r="B356" s="37">
        <v>2772.24</v>
      </c>
      <c r="C356" s="35">
        <v>685.09</v>
      </c>
      <c r="D356" s="36">
        <f t="shared" si="8"/>
        <v>6.7181360622281527E-3</v>
      </c>
      <c r="E356" s="36">
        <f t="shared" si="8"/>
        <v>5.0023471423543686E-3</v>
      </c>
    </row>
    <row r="357" spans="1:5">
      <c r="A357" s="34">
        <v>41151</v>
      </c>
      <c r="B357" s="37">
        <v>2753.74</v>
      </c>
      <c r="C357" s="35">
        <v>681.68</v>
      </c>
      <c r="D357" s="36">
        <f t="shared" si="8"/>
        <v>-1.0869252873563329E-2</v>
      </c>
      <c r="E357" s="36">
        <f t="shared" si="8"/>
        <v>-9.2004476679118374E-3</v>
      </c>
    </row>
    <row r="358" spans="1:5">
      <c r="A358" s="34">
        <v>41150</v>
      </c>
      <c r="B358" s="37">
        <v>2784</v>
      </c>
      <c r="C358" s="35">
        <v>688.01</v>
      </c>
      <c r="D358" s="36">
        <f t="shared" si="8"/>
        <v>4.7076749476215873E-4</v>
      </c>
      <c r="E358" s="36">
        <f t="shared" si="8"/>
        <v>1.5887781469176909E-2</v>
      </c>
    </row>
    <row r="359" spans="1:5">
      <c r="A359" s="34">
        <v>41149</v>
      </c>
      <c r="B359" s="37">
        <v>2782.69</v>
      </c>
      <c r="C359" s="35">
        <v>677.25</v>
      </c>
      <c r="D359" s="36">
        <f t="shared" si="8"/>
        <v>5.0313561301695842E-5</v>
      </c>
      <c r="E359" s="36">
        <f t="shared" si="8"/>
        <v>1.1999043662771491E-2</v>
      </c>
    </row>
    <row r="360" spans="1:5">
      <c r="A360" s="34">
        <v>41148</v>
      </c>
      <c r="B360" s="37">
        <v>2782.55</v>
      </c>
      <c r="C360" s="35">
        <v>669.22</v>
      </c>
      <c r="D360" s="36">
        <f t="shared" si="8"/>
        <v>1.6198412555570307E-3</v>
      </c>
      <c r="E360" s="36">
        <f t="shared" si="8"/>
        <v>-1.3866171551508155E-2</v>
      </c>
    </row>
    <row r="361" spans="1:5">
      <c r="A361" s="34">
        <v>41145</v>
      </c>
      <c r="B361" s="37">
        <v>2778.05</v>
      </c>
      <c r="C361" s="35">
        <v>678.63</v>
      </c>
      <c r="D361" s="36">
        <f t="shared" si="8"/>
        <v>5.8037233618872808E-3</v>
      </c>
      <c r="E361" s="36">
        <f t="shared" si="8"/>
        <v>2.7039007092199974E-3</v>
      </c>
    </row>
    <row r="362" spans="1:5">
      <c r="A362" s="34">
        <v>41144</v>
      </c>
      <c r="B362" s="37">
        <v>2762.02</v>
      </c>
      <c r="C362" s="35">
        <v>676.8</v>
      </c>
      <c r="D362" s="36">
        <f t="shared" si="8"/>
        <v>-7.6883833557278569E-3</v>
      </c>
      <c r="E362" s="36">
        <f t="shared" si="8"/>
        <v>-5.6115065418349541E-4</v>
      </c>
    </row>
    <row r="363" spans="1:5">
      <c r="A363" s="34">
        <v>41143</v>
      </c>
      <c r="B363" s="37">
        <v>2783.42</v>
      </c>
      <c r="C363" s="35">
        <v>677.18</v>
      </c>
      <c r="D363" s="36">
        <f t="shared" si="8"/>
        <v>4.0473270326817357E-3</v>
      </c>
      <c r="E363" s="36">
        <f t="shared" si="8"/>
        <v>1.1456139564756329E-2</v>
      </c>
    </row>
    <row r="364" spans="1:5">
      <c r="A364" s="34">
        <v>41142</v>
      </c>
      <c r="B364" s="37">
        <v>2772.2</v>
      </c>
      <c r="C364" s="35">
        <v>669.51</v>
      </c>
      <c r="D364" s="36">
        <f t="shared" si="8"/>
        <v>-4.3565238315861343E-3</v>
      </c>
      <c r="E364" s="36">
        <f t="shared" si="8"/>
        <v>-8.9261923794297093E-3</v>
      </c>
    </row>
    <row r="365" spans="1:5">
      <c r="A365" s="34">
        <v>41141</v>
      </c>
      <c r="B365" s="37">
        <v>2784.33</v>
      </c>
      <c r="C365" s="35">
        <v>675.54</v>
      </c>
      <c r="D365" s="36">
        <f t="shared" si="8"/>
        <v>1.4494838686471834E-3</v>
      </c>
      <c r="E365" s="36">
        <f t="shared" si="8"/>
        <v>-2.3628791682666073E-3</v>
      </c>
    </row>
    <row r="366" spans="1:5">
      <c r="A366" s="34">
        <v>41138</v>
      </c>
      <c r="B366" s="37">
        <v>2780.3</v>
      </c>
      <c r="C366" s="35">
        <v>677.14</v>
      </c>
      <c r="D366" s="36">
        <f t="shared" si="8"/>
        <v>4.4109837469157309E-3</v>
      </c>
      <c r="E366" s="36">
        <f t="shared" si="8"/>
        <v>6.3459509266277081E-3</v>
      </c>
    </row>
    <row r="367" spans="1:5">
      <c r="A367" s="34">
        <v>41137</v>
      </c>
      <c r="B367" s="37">
        <v>2768.09</v>
      </c>
      <c r="C367" s="35">
        <v>672.87</v>
      </c>
      <c r="D367" s="36">
        <f t="shared" si="8"/>
        <v>1.1924824618804175E-2</v>
      </c>
      <c r="E367" s="36">
        <f t="shared" si="8"/>
        <v>7.9845402522695785E-3</v>
      </c>
    </row>
    <row r="368" spans="1:5">
      <c r="A368" s="34">
        <v>41136</v>
      </c>
      <c r="B368" s="37">
        <v>2735.47</v>
      </c>
      <c r="C368" s="35">
        <v>667.54</v>
      </c>
      <c r="D368" s="36">
        <f t="shared" si="8"/>
        <v>2.8154659999486409E-3</v>
      </c>
      <c r="E368" s="36">
        <f t="shared" si="8"/>
        <v>-1.6749917745939591E-3</v>
      </c>
    </row>
    <row r="369" spans="1:5">
      <c r="A369" s="34">
        <v>41135</v>
      </c>
      <c r="B369" s="37">
        <v>2727.79</v>
      </c>
      <c r="C369" s="35">
        <v>668.66</v>
      </c>
      <c r="D369" s="36">
        <f t="shared" si="8"/>
        <v>-3.2616503217663961E-4</v>
      </c>
      <c r="E369" s="36">
        <f t="shared" si="8"/>
        <v>1.3105862032393389E-2</v>
      </c>
    </row>
    <row r="370" spans="1:5">
      <c r="A370" s="34">
        <v>41134</v>
      </c>
      <c r="B370" s="37">
        <v>2728.68</v>
      </c>
      <c r="C370" s="35">
        <v>660.01</v>
      </c>
      <c r="D370" s="36">
        <f t="shared" si="8"/>
        <v>2.1006551693745212E-3</v>
      </c>
      <c r="E370" s="36">
        <f t="shared" si="8"/>
        <v>2.8052959501557728E-2</v>
      </c>
    </row>
    <row r="371" spans="1:5">
      <c r="A371" s="34">
        <v>41131</v>
      </c>
      <c r="B371" s="37">
        <v>2722.96</v>
      </c>
      <c r="C371" s="35">
        <v>642</v>
      </c>
      <c r="D371" s="36">
        <f t="shared" si="8"/>
        <v>1.2317942646187241E-3</v>
      </c>
      <c r="E371" s="36">
        <f t="shared" si="8"/>
        <v>-5.4487428971750074E-4</v>
      </c>
    </row>
    <row r="372" spans="1:5">
      <c r="A372" s="34">
        <v>41130</v>
      </c>
      <c r="B372" s="37">
        <v>2719.61</v>
      </c>
      <c r="C372" s="35">
        <v>642.35</v>
      </c>
      <c r="D372" s="36">
        <f t="shared" si="8"/>
        <v>2.0596753155834868E-3</v>
      </c>
      <c r="E372" s="36">
        <f t="shared" si="8"/>
        <v>1.8684894819620546E-4</v>
      </c>
    </row>
    <row r="373" spans="1:5">
      <c r="A373" s="34">
        <v>41129</v>
      </c>
      <c r="B373" s="37">
        <v>2714.02</v>
      </c>
      <c r="C373" s="35">
        <v>642.23</v>
      </c>
      <c r="D373" s="36">
        <f t="shared" si="8"/>
        <v>-1.1556183662352337E-3</v>
      </c>
      <c r="E373" s="36">
        <f t="shared" si="8"/>
        <v>2.6383988509695033E-3</v>
      </c>
    </row>
    <row r="374" spans="1:5">
      <c r="A374" s="34">
        <v>41128</v>
      </c>
      <c r="B374" s="37">
        <v>2717.16</v>
      </c>
      <c r="C374" s="35">
        <v>640.54</v>
      </c>
      <c r="D374" s="36">
        <f t="shared" si="8"/>
        <v>8.5631883121943808E-3</v>
      </c>
      <c r="E374" s="36">
        <f t="shared" si="8"/>
        <v>-3.5468715970257136E-3</v>
      </c>
    </row>
    <row r="375" spans="1:5">
      <c r="A375" s="34">
        <v>41127</v>
      </c>
      <c r="B375" s="37">
        <v>2694.09</v>
      </c>
      <c r="C375" s="35">
        <v>642.82000000000005</v>
      </c>
      <c r="D375" s="36">
        <f t="shared" si="8"/>
        <v>6.760089686098647E-3</v>
      </c>
      <c r="E375" s="36">
        <f t="shared" si="8"/>
        <v>2.323296898632643E-3</v>
      </c>
    </row>
    <row r="376" spans="1:5">
      <c r="A376" s="34">
        <v>41124</v>
      </c>
      <c r="B376" s="37">
        <v>2676</v>
      </c>
      <c r="C376" s="35">
        <v>641.33000000000004</v>
      </c>
      <c r="D376" s="36">
        <f t="shared" si="8"/>
        <v>1.9226667479204096E-2</v>
      </c>
      <c r="E376" s="36">
        <f t="shared" si="8"/>
        <v>2.0007952286282382E-2</v>
      </c>
    </row>
    <row r="377" spans="1:5">
      <c r="A377" s="34">
        <v>41123</v>
      </c>
      <c r="B377" s="37">
        <v>2625.52</v>
      </c>
      <c r="C377" s="35">
        <v>628.75</v>
      </c>
      <c r="D377" s="36">
        <f t="shared" si="8"/>
        <v>-3.6468789016101955E-3</v>
      </c>
      <c r="E377" s="36">
        <f t="shared" si="8"/>
        <v>-6.2116709869127762E-3</v>
      </c>
    </row>
    <row r="378" spans="1:5">
      <c r="A378" s="34">
        <v>41122</v>
      </c>
      <c r="B378" s="37">
        <v>2635.13</v>
      </c>
      <c r="C378" s="35">
        <v>632.67999999999995</v>
      </c>
      <c r="D378" s="36">
        <f t="shared" si="8"/>
        <v>-2.8003466375027264E-3</v>
      </c>
      <c r="E378" s="36">
        <f t="shared" si="8"/>
        <v>-4.5815757460876405E-4</v>
      </c>
    </row>
    <row r="379" spans="1:5">
      <c r="A379" s="34">
        <v>41121</v>
      </c>
      <c r="B379" s="37">
        <v>2642.53</v>
      </c>
      <c r="C379" s="35">
        <v>632.97</v>
      </c>
      <c r="D379" s="36">
        <f t="shared" si="8"/>
        <v>1.5517841733170279E-4</v>
      </c>
      <c r="E379" s="36">
        <f t="shared" si="8"/>
        <v>1.0596235963942213E-3</v>
      </c>
    </row>
    <row r="380" spans="1:5">
      <c r="A380" s="34">
        <v>41120</v>
      </c>
      <c r="B380" s="37">
        <v>2642.12</v>
      </c>
      <c r="C380" s="35">
        <v>632.29999999999995</v>
      </c>
      <c r="D380" s="36">
        <f t="shared" si="8"/>
        <v>-1.8549090867879814E-3</v>
      </c>
      <c r="E380" s="36">
        <f t="shared" si="8"/>
        <v>-4.1892402671035445E-3</v>
      </c>
    </row>
    <row r="381" spans="1:5">
      <c r="A381" s="34">
        <v>41117</v>
      </c>
      <c r="B381" s="37">
        <v>2647.03</v>
      </c>
      <c r="C381" s="35">
        <v>634.96</v>
      </c>
      <c r="D381" s="36">
        <f t="shared" si="8"/>
        <v>2.4055554480917785E-2</v>
      </c>
      <c r="E381" s="36">
        <f t="shared" si="8"/>
        <v>3.521586017999212E-2</v>
      </c>
    </row>
    <row r="382" spans="1:5">
      <c r="A382" s="34">
        <v>41116</v>
      </c>
      <c r="B382" s="37">
        <v>2584.85</v>
      </c>
      <c r="C382" s="35">
        <v>613.36</v>
      </c>
      <c r="D382" s="36">
        <f t="shared" si="8"/>
        <v>1.3984779538678938E-2</v>
      </c>
      <c r="E382" s="36">
        <f t="shared" si="8"/>
        <v>8.8323821115479095E-3</v>
      </c>
    </row>
    <row r="383" spans="1:5">
      <c r="A383" s="34">
        <v>41115</v>
      </c>
      <c r="B383" s="37">
        <v>2549.1999999999998</v>
      </c>
      <c r="C383" s="35">
        <v>607.99</v>
      </c>
      <c r="D383" s="36">
        <f t="shared" si="8"/>
        <v>-7.1120874327157413E-3</v>
      </c>
      <c r="E383" s="36">
        <f t="shared" si="8"/>
        <v>6.9127837121651936E-4</v>
      </c>
    </row>
    <row r="384" spans="1:5">
      <c r="A384" s="34">
        <v>41114</v>
      </c>
      <c r="B384" s="37">
        <v>2567.46</v>
      </c>
      <c r="C384" s="35">
        <v>607.57000000000005</v>
      </c>
      <c r="D384" s="36">
        <f t="shared" si="8"/>
        <v>-8.6759101597340127E-3</v>
      </c>
      <c r="E384" s="36">
        <f t="shared" si="8"/>
        <v>-1.2899871651151029E-2</v>
      </c>
    </row>
    <row r="385" spans="1:5">
      <c r="A385" s="34">
        <v>41113</v>
      </c>
      <c r="B385" s="37">
        <v>2589.9299999999998</v>
      </c>
      <c r="C385" s="35">
        <v>615.51</v>
      </c>
      <c r="D385" s="36">
        <f t="shared" si="8"/>
        <v>-1.0737039922995906E-2</v>
      </c>
      <c r="E385" s="36">
        <f t="shared" si="8"/>
        <v>7.6782030712811977E-3</v>
      </c>
    </row>
    <row r="386" spans="1:5">
      <c r="A386" s="34">
        <v>41110</v>
      </c>
      <c r="B386" s="37">
        <v>2618.04</v>
      </c>
      <c r="C386" s="35">
        <v>610.82000000000005</v>
      </c>
      <c r="D386" s="36">
        <f t="shared" si="8"/>
        <v>-1.4221649892123267E-2</v>
      </c>
      <c r="E386" s="36">
        <f t="shared" si="8"/>
        <v>2.994637979293846E-2</v>
      </c>
    </row>
    <row r="387" spans="1:5">
      <c r="A387" s="34">
        <v>41109</v>
      </c>
      <c r="B387" s="37">
        <v>2655.81</v>
      </c>
      <c r="C387" s="35">
        <v>593.05999999999995</v>
      </c>
      <c r="D387" s="36">
        <f t="shared" si="8"/>
        <v>1.1401935358566817E-2</v>
      </c>
      <c r="E387" s="36">
        <f t="shared" si="8"/>
        <v>2.1179144569185127E-2</v>
      </c>
    </row>
    <row r="388" spans="1:5">
      <c r="A388" s="34">
        <v>41108</v>
      </c>
      <c r="B388" s="37">
        <v>2625.87</v>
      </c>
      <c r="C388" s="35">
        <v>580.76</v>
      </c>
      <c r="D388" s="36">
        <f t="shared" si="8"/>
        <v>1.3203943433719667E-2</v>
      </c>
      <c r="E388" s="36">
        <f t="shared" si="8"/>
        <v>6.9876718741872512E-3</v>
      </c>
    </row>
    <row r="389" spans="1:5">
      <c r="A389" s="34">
        <v>41107</v>
      </c>
      <c r="B389" s="37">
        <v>2591.65</v>
      </c>
      <c r="C389" s="35">
        <v>576.73</v>
      </c>
      <c r="D389" s="36">
        <f t="shared" si="8"/>
        <v>5.6653926000658217E-3</v>
      </c>
      <c r="E389" s="36">
        <f t="shared" si="8"/>
        <v>3.1482641063105277E-3</v>
      </c>
    </row>
    <row r="390" spans="1:5">
      <c r="A390" s="34">
        <v>41106</v>
      </c>
      <c r="B390" s="37">
        <v>2577.0500000000002</v>
      </c>
      <c r="C390" s="35">
        <v>574.91999999999996</v>
      </c>
      <c r="D390" s="36">
        <f t="shared" si="8"/>
        <v>-3.0638653446654063E-3</v>
      </c>
      <c r="E390" s="36">
        <f t="shared" si="8"/>
        <v>-2.7752723235967558E-3</v>
      </c>
    </row>
    <row r="391" spans="1:5">
      <c r="A391" s="34">
        <v>41103</v>
      </c>
      <c r="B391" s="37">
        <v>2584.9699999999998</v>
      </c>
      <c r="C391" s="35">
        <v>576.52</v>
      </c>
      <c r="D391" s="36">
        <f t="shared" si="8"/>
        <v>1.5585589125053811E-2</v>
      </c>
      <c r="E391" s="36">
        <f t="shared" si="8"/>
        <v>1.058757537512256E-2</v>
      </c>
    </row>
    <row r="392" spans="1:5">
      <c r="A392" s="34">
        <v>41102</v>
      </c>
      <c r="B392" s="37">
        <v>2545.3000000000002</v>
      </c>
      <c r="C392" s="35">
        <v>570.48</v>
      </c>
      <c r="D392" s="36">
        <f t="shared" si="8"/>
        <v>-9.9922597909752886E-3</v>
      </c>
      <c r="E392" s="36">
        <f t="shared" si="8"/>
        <v>-1.2430189604160091E-3</v>
      </c>
    </row>
    <row r="393" spans="1:5">
      <c r="A393" s="34">
        <v>41101</v>
      </c>
      <c r="B393" s="37">
        <v>2570.9899999999998</v>
      </c>
      <c r="C393" s="35">
        <v>571.19000000000005</v>
      </c>
      <c r="D393" s="36">
        <f t="shared" si="8"/>
        <v>-5.6197592747301295E-3</v>
      </c>
      <c r="E393" s="36">
        <f t="shared" si="8"/>
        <v>-1.8067732508165735E-2</v>
      </c>
    </row>
    <row r="394" spans="1:5">
      <c r="A394" s="34">
        <v>41100</v>
      </c>
      <c r="B394" s="37">
        <v>2585.52</v>
      </c>
      <c r="C394" s="35">
        <v>581.70000000000005</v>
      </c>
      <c r="D394" s="36">
        <f t="shared" si="8"/>
        <v>-9.4969563002095247E-3</v>
      </c>
      <c r="E394" s="36">
        <f t="shared" si="8"/>
        <v>-7.3548232965306992E-3</v>
      </c>
    </row>
    <row r="395" spans="1:5">
      <c r="A395" s="34">
        <v>41099</v>
      </c>
      <c r="B395" s="37">
        <v>2610.31</v>
      </c>
      <c r="C395" s="35">
        <v>586.01</v>
      </c>
      <c r="D395" s="36">
        <f t="shared" si="8"/>
        <v>-7.5795566342173881E-4</v>
      </c>
      <c r="E395" s="36">
        <f t="shared" si="8"/>
        <v>5.1196286562582571E-5</v>
      </c>
    </row>
    <row r="396" spans="1:5">
      <c r="A396" s="34">
        <v>41096</v>
      </c>
      <c r="B396" s="37">
        <v>2612.29</v>
      </c>
      <c r="C396" s="35">
        <v>585.98</v>
      </c>
      <c r="D396" s="36">
        <f t="shared" si="8"/>
        <v>-1.3288158128326177E-2</v>
      </c>
      <c r="E396" s="36">
        <f t="shared" si="8"/>
        <v>-1.6680091287420984E-2</v>
      </c>
    </row>
    <row r="397" spans="1:5">
      <c r="A397" s="34">
        <v>41095</v>
      </c>
      <c r="B397" s="37">
        <v>2647.47</v>
      </c>
      <c r="C397" s="35">
        <v>595.91999999999996</v>
      </c>
      <c r="D397" s="36">
        <f t="shared" ref="D397:E460" si="9">(B397/B398)-1</f>
        <v>6.1606143984516137E-4</v>
      </c>
      <c r="E397" s="36">
        <f t="shared" si="9"/>
        <v>1.3762482350339278E-2</v>
      </c>
    </row>
    <row r="398" spans="1:5">
      <c r="A398" s="34">
        <v>41093</v>
      </c>
      <c r="B398" s="37">
        <v>2645.84</v>
      </c>
      <c r="C398" s="35">
        <v>587.83000000000004</v>
      </c>
      <c r="D398" s="36">
        <f t="shared" si="9"/>
        <v>7.9275284472939411E-3</v>
      </c>
      <c r="E398" s="36">
        <f t="shared" si="9"/>
        <v>1.267938050200712E-2</v>
      </c>
    </row>
    <row r="399" spans="1:5">
      <c r="A399" s="34">
        <v>41092</v>
      </c>
      <c r="B399" s="37">
        <v>2625.03</v>
      </c>
      <c r="C399" s="35">
        <v>580.47</v>
      </c>
      <c r="D399" s="36">
        <f t="shared" si="9"/>
        <v>3.5592494609515413E-3</v>
      </c>
      <c r="E399" s="36">
        <f t="shared" si="9"/>
        <v>6.8957194821317458E-4</v>
      </c>
    </row>
    <row r="400" spans="1:5">
      <c r="A400" s="34">
        <v>41089</v>
      </c>
      <c r="B400" s="37">
        <v>2615.7199999999998</v>
      </c>
      <c r="C400" s="35">
        <v>580.07000000000005</v>
      </c>
      <c r="D400" s="36">
        <f t="shared" si="9"/>
        <v>3.1171032661186926E-2</v>
      </c>
      <c r="E400" s="36">
        <f t="shared" si="9"/>
        <v>2.7927911963282703E-2</v>
      </c>
    </row>
    <row r="401" spans="1:5">
      <c r="A401" s="34">
        <v>41088</v>
      </c>
      <c r="B401" s="37">
        <v>2536.65</v>
      </c>
      <c r="C401" s="35">
        <v>564.30999999999995</v>
      </c>
      <c r="D401" s="36">
        <f t="shared" si="9"/>
        <v>-1.1256933265251234E-2</v>
      </c>
      <c r="E401" s="36">
        <f t="shared" si="9"/>
        <v>-8.7651501844370205E-3</v>
      </c>
    </row>
    <row r="402" spans="1:5">
      <c r="A402" s="34">
        <v>41087</v>
      </c>
      <c r="B402" s="37">
        <v>2565.5300000000002</v>
      </c>
      <c r="C402" s="35">
        <v>569.29999999999995</v>
      </c>
      <c r="D402" s="36">
        <f t="shared" si="9"/>
        <v>6.1533272675933226E-3</v>
      </c>
      <c r="E402" s="36">
        <f t="shared" si="9"/>
        <v>8.1816249911454975E-3</v>
      </c>
    </row>
    <row r="403" spans="1:5">
      <c r="A403" s="34">
        <v>41086</v>
      </c>
      <c r="B403" s="37">
        <v>2549.84</v>
      </c>
      <c r="C403" s="35">
        <v>564.67999999999995</v>
      </c>
      <c r="D403" s="36">
        <f t="shared" si="9"/>
        <v>6.4336856730109471E-3</v>
      </c>
      <c r="E403" s="36">
        <f t="shared" si="9"/>
        <v>7.0982700196182691E-3</v>
      </c>
    </row>
    <row r="404" spans="1:5">
      <c r="A404" s="34">
        <v>41085</v>
      </c>
      <c r="B404" s="37">
        <v>2533.54</v>
      </c>
      <c r="C404" s="35">
        <v>560.70000000000005</v>
      </c>
      <c r="D404" s="36">
        <f t="shared" si="9"/>
        <v>-2.0108062950342953E-2</v>
      </c>
      <c r="E404" s="36">
        <f t="shared" si="9"/>
        <v>-1.8863302302792651E-2</v>
      </c>
    </row>
    <row r="405" spans="1:5">
      <c r="A405" s="34">
        <v>41082</v>
      </c>
      <c r="B405" s="37">
        <v>2585.5300000000002</v>
      </c>
      <c r="C405" s="35">
        <v>571.48</v>
      </c>
      <c r="D405" s="36">
        <f t="shared" si="9"/>
        <v>1.1173424691821587E-2</v>
      </c>
      <c r="E405" s="36">
        <f t="shared" si="9"/>
        <v>1.1093221988287549E-2</v>
      </c>
    </row>
    <row r="406" spans="1:5">
      <c r="A406" s="34">
        <v>41081</v>
      </c>
      <c r="B406" s="37">
        <v>2556.96</v>
      </c>
      <c r="C406" s="35">
        <v>565.21</v>
      </c>
      <c r="D406" s="36">
        <f t="shared" si="9"/>
        <v>-2.5299905082471486E-2</v>
      </c>
      <c r="E406" s="36">
        <f t="shared" si="9"/>
        <v>-2.1298332496406891E-2</v>
      </c>
    </row>
    <row r="407" spans="1:5">
      <c r="A407" s="34">
        <v>41080</v>
      </c>
      <c r="B407" s="37">
        <v>2623.33</v>
      </c>
      <c r="C407" s="35">
        <v>577.51</v>
      </c>
      <c r="D407" s="36">
        <f t="shared" si="9"/>
        <v>9.5389628476483246E-4</v>
      </c>
      <c r="E407" s="36">
        <f t="shared" si="9"/>
        <v>-6.9127989957525893E-3</v>
      </c>
    </row>
    <row r="408" spans="1:5">
      <c r="A408" s="34">
        <v>41079</v>
      </c>
      <c r="B408" s="37">
        <v>2620.83</v>
      </c>
      <c r="C408" s="35">
        <v>581.53</v>
      </c>
      <c r="D408" s="36">
        <f t="shared" si="9"/>
        <v>1.0919877185132654E-2</v>
      </c>
      <c r="E408" s="36">
        <f t="shared" si="9"/>
        <v>1.8708942804589457E-2</v>
      </c>
    </row>
    <row r="409" spans="1:5">
      <c r="A409" s="34">
        <v>41078</v>
      </c>
      <c r="B409" s="37">
        <v>2592.52</v>
      </c>
      <c r="C409" s="35">
        <v>570.85</v>
      </c>
      <c r="D409" s="36">
        <f t="shared" si="9"/>
        <v>8.2800838509196062E-3</v>
      </c>
      <c r="E409" s="36">
        <f t="shared" si="9"/>
        <v>1.1230979079201564E-2</v>
      </c>
    </row>
    <row r="410" spans="1:5">
      <c r="A410" s="34">
        <v>41075</v>
      </c>
      <c r="B410" s="37">
        <v>2571.23</v>
      </c>
      <c r="C410" s="35">
        <v>564.51</v>
      </c>
      <c r="D410" s="36">
        <f t="shared" si="9"/>
        <v>1.230723197518091E-2</v>
      </c>
      <c r="E410" s="36">
        <f t="shared" si="9"/>
        <v>9.7665682854843894E-3</v>
      </c>
    </row>
    <row r="411" spans="1:5">
      <c r="A411" s="34">
        <v>41074</v>
      </c>
      <c r="B411" s="37">
        <v>2539.9699999999998</v>
      </c>
      <c r="C411" s="35">
        <v>559.04999999999995</v>
      </c>
      <c r="D411" s="36">
        <f t="shared" si="9"/>
        <v>4.9575855411008174E-3</v>
      </c>
      <c r="E411" s="36">
        <f t="shared" si="9"/>
        <v>-3.6357803560926882E-3</v>
      </c>
    </row>
    <row r="412" spans="1:5">
      <c r="A412" s="34">
        <v>41073</v>
      </c>
      <c r="B412" s="37">
        <v>2527.44</v>
      </c>
      <c r="C412" s="35">
        <v>561.09</v>
      </c>
      <c r="D412" s="36">
        <f t="shared" si="9"/>
        <v>-7.3678422747622818E-3</v>
      </c>
      <c r="E412" s="36">
        <f t="shared" si="9"/>
        <v>-7.0960891877543952E-3</v>
      </c>
    </row>
    <row r="413" spans="1:5">
      <c r="A413" s="34">
        <v>41072</v>
      </c>
      <c r="B413" s="37">
        <v>2546.1999999999998</v>
      </c>
      <c r="C413" s="35">
        <v>565.1</v>
      </c>
      <c r="D413" s="36">
        <f t="shared" si="9"/>
        <v>1.152877426326282E-2</v>
      </c>
      <c r="E413" s="36">
        <f t="shared" si="9"/>
        <v>-5.9806508355320087E-3</v>
      </c>
    </row>
    <row r="414" spans="1:5">
      <c r="A414" s="34">
        <v>41071</v>
      </c>
      <c r="B414" s="37">
        <v>2517.1799999999998</v>
      </c>
      <c r="C414" s="35">
        <v>568.5</v>
      </c>
      <c r="D414" s="36">
        <f t="shared" si="9"/>
        <v>-1.642303679651147E-2</v>
      </c>
      <c r="E414" s="36">
        <f t="shared" si="9"/>
        <v>-2.05874752347317E-2</v>
      </c>
    </row>
    <row r="415" spans="1:5">
      <c r="A415" s="34">
        <v>41068</v>
      </c>
      <c r="B415" s="37">
        <v>2559.21</v>
      </c>
      <c r="C415" s="35">
        <v>580.45000000000005</v>
      </c>
      <c r="D415" s="36">
        <f t="shared" si="9"/>
        <v>9.3870419379904479E-3</v>
      </c>
      <c r="E415" s="36">
        <f t="shared" si="9"/>
        <v>3.8393026996177415E-3</v>
      </c>
    </row>
    <row r="416" spans="1:5">
      <c r="A416" s="34">
        <v>41067</v>
      </c>
      <c r="B416" s="37">
        <v>2535.41</v>
      </c>
      <c r="C416" s="35">
        <v>578.23</v>
      </c>
      <c r="D416" s="36">
        <f t="shared" si="9"/>
        <v>-4.2846146595872936E-3</v>
      </c>
      <c r="E416" s="36">
        <f t="shared" si="9"/>
        <v>-4.0305217286460415E-3</v>
      </c>
    </row>
    <row r="417" spans="1:5">
      <c r="A417" s="34">
        <v>41066</v>
      </c>
      <c r="B417" s="37">
        <v>2546.3200000000002</v>
      </c>
      <c r="C417" s="35">
        <v>580.57000000000005</v>
      </c>
      <c r="D417" s="36">
        <f t="shared" si="9"/>
        <v>2.3646231155779018E-2</v>
      </c>
      <c r="E417" s="36">
        <f t="shared" si="9"/>
        <v>1.7811749443382929E-2</v>
      </c>
    </row>
    <row r="418" spans="1:5">
      <c r="A418" s="34">
        <v>41065</v>
      </c>
      <c r="B418" s="37">
        <v>2487.5</v>
      </c>
      <c r="C418" s="35">
        <v>570.41</v>
      </c>
      <c r="D418" s="36">
        <f t="shared" si="9"/>
        <v>3.7810768603745437E-3</v>
      </c>
      <c r="E418" s="36">
        <f t="shared" si="9"/>
        <v>-1.4137817798441144E-2</v>
      </c>
    </row>
    <row r="419" spans="1:5">
      <c r="A419" s="34">
        <v>41064</v>
      </c>
      <c r="B419" s="37">
        <v>2478.13</v>
      </c>
      <c r="C419" s="35">
        <v>578.59</v>
      </c>
      <c r="D419" s="36">
        <f t="shared" si="9"/>
        <v>7.8492616406991012E-3</v>
      </c>
      <c r="E419" s="36">
        <f t="shared" si="9"/>
        <v>1.3327962450523589E-2</v>
      </c>
    </row>
    <row r="420" spans="1:5">
      <c r="A420" s="34">
        <v>41061</v>
      </c>
      <c r="B420" s="37">
        <v>2458.83</v>
      </c>
      <c r="C420" s="35">
        <v>570.98</v>
      </c>
      <c r="D420" s="36">
        <f t="shared" si="9"/>
        <v>-2.6155802080899182E-2</v>
      </c>
      <c r="E420" s="36">
        <f t="shared" si="9"/>
        <v>-1.7009262128568015E-2</v>
      </c>
    </row>
    <row r="421" spans="1:5">
      <c r="A421" s="34">
        <v>41060</v>
      </c>
      <c r="B421" s="37">
        <v>2524.87</v>
      </c>
      <c r="C421" s="35">
        <v>580.86</v>
      </c>
      <c r="D421" s="36">
        <f t="shared" si="9"/>
        <v>-4.9381256404193996E-3</v>
      </c>
      <c r="E421" s="36">
        <f t="shared" si="9"/>
        <v>-1.2529112762014849E-2</v>
      </c>
    </row>
    <row r="422" spans="1:5">
      <c r="A422" s="34">
        <v>41059</v>
      </c>
      <c r="B422" s="37">
        <v>2537.4</v>
      </c>
      <c r="C422" s="35">
        <v>588.23</v>
      </c>
      <c r="D422" s="36">
        <f t="shared" si="9"/>
        <v>-8.4291726749433638E-3</v>
      </c>
      <c r="E422" s="36">
        <f t="shared" si="9"/>
        <v>-1.0280310933135972E-2</v>
      </c>
    </row>
    <row r="423" spans="1:5">
      <c r="A423" s="34">
        <v>41058</v>
      </c>
      <c r="B423" s="37">
        <v>2558.9699999999998</v>
      </c>
      <c r="C423" s="35">
        <v>594.34</v>
      </c>
      <c r="D423" s="36">
        <f t="shared" si="9"/>
        <v>1.2631329020003301E-2</v>
      </c>
      <c r="E423" s="36">
        <f t="shared" si="9"/>
        <v>4.7503930485353063E-3</v>
      </c>
    </row>
    <row r="424" spans="1:5">
      <c r="A424" s="34">
        <v>41054</v>
      </c>
      <c r="B424" s="37">
        <v>2527.0500000000002</v>
      </c>
      <c r="C424" s="35">
        <v>591.53</v>
      </c>
      <c r="D424" s="36">
        <f t="shared" si="9"/>
        <v>-1.6986983230291575E-3</v>
      </c>
      <c r="E424" s="36">
        <f t="shared" si="9"/>
        <v>-2.0094092701189448E-2</v>
      </c>
    </row>
    <row r="425" spans="1:5">
      <c r="A425" s="34">
        <v>41053</v>
      </c>
      <c r="B425" s="37">
        <v>2531.35</v>
      </c>
      <c r="C425" s="35">
        <v>603.66</v>
      </c>
      <c r="D425" s="36">
        <f t="shared" si="9"/>
        <v>-6.1756992320618487E-3</v>
      </c>
      <c r="E425" s="36">
        <f t="shared" si="9"/>
        <v>-9.5166212712894938E-3</v>
      </c>
    </row>
    <row r="426" spans="1:5">
      <c r="A426" s="34">
        <v>41052</v>
      </c>
      <c r="B426" s="37">
        <v>2547.08</v>
      </c>
      <c r="C426" s="35">
        <v>609.46</v>
      </c>
      <c r="D426" s="36">
        <f t="shared" si="9"/>
        <v>3.1033396345305775E-3</v>
      </c>
      <c r="E426" s="36">
        <f t="shared" si="9"/>
        <v>1.4414114513981557E-2</v>
      </c>
    </row>
    <row r="427" spans="1:5">
      <c r="A427" s="34">
        <v>41051</v>
      </c>
      <c r="B427" s="37">
        <v>2539.1999999999998</v>
      </c>
      <c r="C427" s="35">
        <v>600.79999999999995</v>
      </c>
      <c r="D427" s="36">
        <f t="shared" si="9"/>
        <v>-2.4475236011204382E-3</v>
      </c>
      <c r="E427" s="36">
        <f t="shared" si="9"/>
        <v>-2.1673641530019161E-2</v>
      </c>
    </row>
    <row r="428" spans="1:5">
      <c r="A428" s="34">
        <v>41050</v>
      </c>
      <c r="B428" s="37">
        <v>2545.4299999999998</v>
      </c>
      <c r="C428" s="35">
        <v>614.11</v>
      </c>
      <c r="D428" s="36">
        <f t="shared" si="9"/>
        <v>2.699180562672221E-2</v>
      </c>
      <c r="E428" s="36">
        <f t="shared" si="9"/>
        <v>2.2834776815456426E-2</v>
      </c>
    </row>
    <row r="429" spans="1:5">
      <c r="A429" s="34">
        <v>41047</v>
      </c>
      <c r="B429" s="37">
        <v>2478.5300000000002</v>
      </c>
      <c r="C429" s="35">
        <v>600.4</v>
      </c>
      <c r="D429" s="36">
        <f t="shared" si="9"/>
        <v>-1.2163966441481877E-2</v>
      </c>
      <c r="E429" s="36">
        <f t="shared" si="9"/>
        <v>-3.6353422678757741E-2</v>
      </c>
    </row>
    <row r="430" spans="1:5">
      <c r="A430" s="34">
        <v>41046</v>
      </c>
      <c r="B430" s="37">
        <v>2509.0500000000002</v>
      </c>
      <c r="C430" s="35">
        <v>623.04999999999995</v>
      </c>
      <c r="D430" s="36">
        <f t="shared" si="9"/>
        <v>-2.0499227033526357E-2</v>
      </c>
      <c r="E430" s="36">
        <f t="shared" si="9"/>
        <v>-9.3492121539757722E-3</v>
      </c>
    </row>
    <row r="431" spans="1:5">
      <c r="A431" s="34">
        <v>41045</v>
      </c>
      <c r="B431" s="37">
        <v>2561.56</v>
      </c>
      <c r="C431" s="35">
        <v>628.92999999999995</v>
      </c>
      <c r="D431" s="36">
        <f t="shared" si="9"/>
        <v>-7.435822919693913E-3</v>
      </c>
      <c r="E431" s="36">
        <f t="shared" si="9"/>
        <v>2.9160053018278065E-2</v>
      </c>
    </row>
    <row r="432" spans="1:5">
      <c r="A432" s="34">
        <v>41044</v>
      </c>
      <c r="B432" s="37">
        <v>2580.75</v>
      </c>
      <c r="C432" s="35">
        <v>611.11</v>
      </c>
      <c r="D432" s="36">
        <f t="shared" si="9"/>
        <v>-3.6791389347869963E-3</v>
      </c>
      <c r="E432" s="36">
        <f t="shared" si="9"/>
        <v>1.177152317880803E-2</v>
      </c>
    </row>
    <row r="433" spans="1:5">
      <c r="A433" s="34">
        <v>41043</v>
      </c>
      <c r="B433" s="37">
        <v>2590.2800000000002</v>
      </c>
      <c r="C433" s="35">
        <v>604</v>
      </c>
      <c r="D433" s="36">
        <f t="shared" si="9"/>
        <v>-9.8242341302302583E-3</v>
      </c>
      <c r="E433" s="36">
        <f t="shared" si="9"/>
        <v>-2.0322852469309982E-3</v>
      </c>
    </row>
    <row r="434" spans="1:5">
      <c r="A434" s="34">
        <v>41040</v>
      </c>
      <c r="B434" s="37">
        <v>2615.98</v>
      </c>
      <c r="C434" s="35">
        <v>605.23</v>
      </c>
      <c r="D434" s="36">
        <f t="shared" si="9"/>
        <v>-9.9379261841336941E-5</v>
      </c>
      <c r="E434" s="36">
        <f t="shared" si="9"/>
        <v>-1.3737248639311583E-2</v>
      </c>
    </row>
    <row r="435" spans="1:5">
      <c r="A435" s="34">
        <v>41039</v>
      </c>
      <c r="B435" s="37">
        <v>2616.2399999999998</v>
      </c>
      <c r="C435" s="35">
        <v>613.66</v>
      </c>
      <c r="D435" s="36">
        <f t="shared" si="9"/>
        <v>-1.9493772292903389E-3</v>
      </c>
      <c r="E435" s="36">
        <f t="shared" si="9"/>
        <v>7.4037593367808352E-3</v>
      </c>
    </row>
    <row r="436" spans="1:5">
      <c r="A436" s="34">
        <v>41038</v>
      </c>
      <c r="B436" s="37">
        <v>2621.35</v>
      </c>
      <c r="C436" s="35">
        <v>609.15</v>
      </c>
      <c r="D436" s="36">
        <f t="shared" si="9"/>
        <v>-3.2397038636891029E-3</v>
      </c>
      <c r="E436" s="36">
        <f t="shared" si="9"/>
        <v>-5.9400447135233847E-3</v>
      </c>
    </row>
    <row r="437" spans="1:5">
      <c r="A437" s="34">
        <v>41037</v>
      </c>
      <c r="B437" s="37">
        <v>2629.87</v>
      </c>
      <c r="C437" s="35">
        <v>612.79</v>
      </c>
      <c r="D437" s="36">
        <f t="shared" si="9"/>
        <v>-3.5653663120246426E-3</v>
      </c>
      <c r="E437" s="36">
        <f t="shared" si="9"/>
        <v>8.6248045428360953E-3</v>
      </c>
    </row>
    <row r="438" spans="1:5">
      <c r="A438" s="34">
        <v>41036</v>
      </c>
      <c r="B438" s="37">
        <v>2639.28</v>
      </c>
      <c r="C438" s="35">
        <v>607.54999999999995</v>
      </c>
      <c r="D438" s="36">
        <f t="shared" si="9"/>
        <v>5.1555771213696033E-4</v>
      </c>
      <c r="E438" s="36">
        <f t="shared" si="9"/>
        <v>1.7722833643231573E-2</v>
      </c>
    </row>
    <row r="439" spans="1:5">
      <c r="A439" s="34">
        <v>41033</v>
      </c>
      <c r="B439" s="37">
        <v>2637.92</v>
      </c>
      <c r="C439" s="35">
        <v>596.97</v>
      </c>
      <c r="D439" s="36">
        <f t="shared" si="9"/>
        <v>-2.4650686425669033E-2</v>
      </c>
      <c r="E439" s="36">
        <f t="shared" si="9"/>
        <v>-2.2994337337566617E-2</v>
      </c>
    </row>
    <row r="440" spans="1:5">
      <c r="A440" s="34">
        <v>41032</v>
      </c>
      <c r="B440" s="37">
        <v>2704.59</v>
      </c>
      <c r="C440" s="35">
        <v>611.02</v>
      </c>
      <c r="D440" s="36">
        <f t="shared" si="9"/>
        <v>-1.1035662962516013E-2</v>
      </c>
      <c r="E440" s="36">
        <f t="shared" si="9"/>
        <v>6.1917465336098765E-3</v>
      </c>
    </row>
    <row r="441" spans="1:5">
      <c r="A441" s="34">
        <v>41031</v>
      </c>
      <c r="B441" s="37">
        <v>2734.77</v>
      </c>
      <c r="C441" s="35">
        <v>607.26</v>
      </c>
      <c r="D441" s="36">
        <f t="shared" si="9"/>
        <v>2.8787056459300686E-3</v>
      </c>
      <c r="E441" s="36">
        <f t="shared" si="9"/>
        <v>4.6820971824694801E-3</v>
      </c>
    </row>
    <row r="442" spans="1:5">
      <c r="A442" s="34">
        <v>41030</v>
      </c>
      <c r="B442" s="37">
        <v>2726.92</v>
      </c>
      <c r="C442" s="35">
        <v>604.42999999999995</v>
      </c>
      <c r="D442" s="36">
        <f t="shared" si="9"/>
        <v>1.1895670563355498E-3</v>
      </c>
      <c r="E442" s="36">
        <f t="shared" si="9"/>
        <v>-6.943870381087569E-4</v>
      </c>
    </row>
    <row r="443" spans="1:5">
      <c r="A443" s="34">
        <v>41029</v>
      </c>
      <c r="B443" s="37">
        <v>2723.68</v>
      </c>
      <c r="C443" s="35">
        <v>604.85</v>
      </c>
      <c r="D443" s="36">
        <f t="shared" si="9"/>
        <v>-6.442104955970529E-3</v>
      </c>
      <c r="E443" s="36">
        <f t="shared" si="9"/>
        <v>-1.6472080392858302E-2</v>
      </c>
    </row>
    <row r="444" spans="1:5">
      <c r="A444" s="34">
        <v>41026</v>
      </c>
      <c r="B444" s="37">
        <v>2741.34</v>
      </c>
      <c r="C444" s="35">
        <v>614.98</v>
      </c>
      <c r="D444" s="36">
        <f t="shared" si="9"/>
        <v>5.911427659316848E-3</v>
      </c>
      <c r="E444" s="36">
        <f t="shared" si="9"/>
        <v>-7.9613953563939521E-4</v>
      </c>
    </row>
    <row r="445" spans="1:5">
      <c r="A445" s="34">
        <v>41025</v>
      </c>
      <c r="B445" s="37">
        <v>2725.23</v>
      </c>
      <c r="C445" s="35">
        <v>615.47</v>
      </c>
      <c r="D445" s="36">
        <f t="shared" si="9"/>
        <v>5.7609554107218575E-3</v>
      </c>
      <c r="E445" s="36">
        <f t="shared" si="9"/>
        <v>9.4305582890508166E-3</v>
      </c>
    </row>
    <row r="446" spans="1:5">
      <c r="A446" s="34">
        <v>41024</v>
      </c>
      <c r="B446" s="37">
        <v>2709.62</v>
      </c>
      <c r="C446" s="35">
        <v>609.72</v>
      </c>
      <c r="D446" s="36">
        <f t="shared" si="9"/>
        <v>2.6865196514990197E-2</v>
      </c>
      <c r="E446" s="36">
        <f t="shared" si="9"/>
        <v>1.4053586575082821E-2</v>
      </c>
    </row>
    <row r="447" spans="1:5">
      <c r="A447" s="34">
        <v>41023</v>
      </c>
      <c r="B447" s="37">
        <v>2638.73</v>
      </c>
      <c r="C447" s="35">
        <v>601.27</v>
      </c>
      <c r="D447" s="36">
        <f t="shared" si="9"/>
        <v>-5.5662332768041667E-3</v>
      </c>
      <c r="E447" s="36">
        <f t="shared" si="9"/>
        <v>6.1412315930386985E-3</v>
      </c>
    </row>
    <row r="448" spans="1:5">
      <c r="A448" s="34">
        <v>41022</v>
      </c>
      <c r="B448" s="37">
        <v>2653.5</v>
      </c>
      <c r="C448" s="35">
        <v>597.6</v>
      </c>
      <c r="D448" s="36">
        <f t="shared" si="9"/>
        <v>-8.422893529244746E-3</v>
      </c>
      <c r="E448" s="36">
        <f t="shared" si="9"/>
        <v>2.5836325202162058E-3</v>
      </c>
    </row>
    <row r="449" spans="1:5">
      <c r="A449" s="34">
        <v>41019</v>
      </c>
      <c r="B449" s="37">
        <v>2676.04</v>
      </c>
      <c r="C449" s="35">
        <v>596.05999999999995</v>
      </c>
      <c r="D449" s="36">
        <f t="shared" si="9"/>
        <v>-4.0121779650293954E-3</v>
      </c>
      <c r="E449" s="36">
        <f t="shared" si="9"/>
        <v>-5.4063073585850496E-3</v>
      </c>
    </row>
    <row r="450" spans="1:5">
      <c r="A450" s="34">
        <v>41018</v>
      </c>
      <c r="B450" s="37">
        <v>2686.82</v>
      </c>
      <c r="C450" s="35">
        <v>599.29999999999995</v>
      </c>
      <c r="D450" s="36">
        <f t="shared" si="9"/>
        <v>-1.0794730757619164E-2</v>
      </c>
      <c r="E450" s="36">
        <f t="shared" si="9"/>
        <v>-1.3416742118693037E-2</v>
      </c>
    </row>
    <row r="451" spans="1:5">
      <c r="A451" s="34">
        <v>41017</v>
      </c>
      <c r="B451" s="37">
        <v>2716.14</v>
      </c>
      <c r="C451" s="35">
        <v>607.45000000000005</v>
      </c>
      <c r="D451" s="36">
        <f t="shared" si="9"/>
        <v>-2.7316987200669551E-3</v>
      </c>
      <c r="E451" s="36">
        <f t="shared" si="9"/>
        <v>-3.4778614433125243E-3</v>
      </c>
    </row>
    <row r="452" spans="1:5">
      <c r="A452" s="34">
        <v>41016</v>
      </c>
      <c r="B452" s="37">
        <v>2723.58</v>
      </c>
      <c r="C452" s="35">
        <v>609.57000000000005</v>
      </c>
      <c r="D452" s="36">
        <f t="shared" si="9"/>
        <v>2.0029212389049089E-2</v>
      </c>
      <c r="E452" s="36">
        <f t="shared" si="9"/>
        <v>5.7749104888873415E-3</v>
      </c>
    </row>
    <row r="453" spans="1:5">
      <c r="A453" s="34">
        <v>41015</v>
      </c>
      <c r="B453" s="37">
        <v>2670.1</v>
      </c>
      <c r="C453" s="35">
        <v>606.07000000000005</v>
      </c>
      <c r="D453" s="36">
        <f t="shared" si="9"/>
        <v>-1.0704004090418939E-2</v>
      </c>
      <c r="E453" s="36">
        <f t="shared" si="9"/>
        <v>-2.9666986871597745E-2</v>
      </c>
    </row>
    <row r="454" spans="1:5">
      <c r="A454" s="34">
        <v>41012</v>
      </c>
      <c r="B454" s="37">
        <v>2698.99</v>
      </c>
      <c r="C454" s="35">
        <v>624.6</v>
      </c>
      <c r="D454" s="36">
        <f t="shared" si="9"/>
        <v>-1.5060614686197793E-2</v>
      </c>
      <c r="E454" s="36">
        <f t="shared" si="9"/>
        <v>-4.0567733214543544E-2</v>
      </c>
    </row>
    <row r="455" spans="1:5">
      <c r="A455" s="34">
        <v>41011</v>
      </c>
      <c r="B455" s="37">
        <v>2740.26</v>
      </c>
      <c r="C455" s="35">
        <v>651.01</v>
      </c>
      <c r="D455" s="36">
        <f t="shared" si="9"/>
        <v>1.1864275348672404E-2</v>
      </c>
      <c r="E455" s="36">
        <f t="shared" si="9"/>
        <v>2.3665010378011164E-2</v>
      </c>
    </row>
    <row r="456" spans="1:5">
      <c r="A456" s="34">
        <v>41010</v>
      </c>
      <c r="B456" s="37">
        <v>2708.13</v>
      </c>
      <c r="C456" s="35">
        <v>635.96</v>
      </c>
      <c r="D456" s="36">
        <f t="shared" si="9"/>
        <v>4.8272433138414339E-3</v>
      </c>
      <c r="E456" s="36">
        <f t="shared" si="9"/>
        <v>1.4516798009124976E-2</v>
      </c>
    </row>
    <row r="457" spans="1:5">
      <c r="A457" s="34">
        <v>41009</v>
      </c>
      <c r="B457" s="37">
        <v>2695.12</v>
      </c>
      <c r="C457" s="35">
        <v>626.86</v>
      </c>
      <c r="D457" s="36">
        <f t="shared" si="9"/>
        <v>-1.6372382280162689E-2</v>
      </c>
      <c r="E457" s="36">
        <f t="shared" si="9"/>
        <v>-6.3090482531228398E-3</v>
      </c>
    </row>
    <row r="458" spans="1:5">
      <c r="A458" s="34">
        <v>41008</v>
      </c>
      <c r="B458" s="37">
        <v>2739.98</v>
      </c>
      <c r="C458" s="35">
        <v>630.84</v>
      </c>
      <c r="D458" s="36">
        <f t="shared" si="9"/>
        <v>-8.1520361990949919E-3</v>
      </c>
      <c r="E458" s="36">
        <f t="shared" si="9"/>
        <v>-2.3405870445344368E-3</v>
      </c>
    </row>
    <row r="459" spans="1:5">
      <c r="A459" s="34">
        <v>41004</v>
      </c>
      <c r="B459" s="37">
        <v>2762.5</v>
      </c>
      <c r="C459" s="35">
        <v>632.32000000000005</v>
      </c>
      <c r="D459" s="36">
        <f t="shared" si="9"/>
        <v>6.3752276867030666E-3</v>
      </c>
      <c r="E459" s="36">
        <f t="shared" si="9"/>
        <v>-4.455640399905425E-3</v>
      </c>
    </row>
    <row r="460" spans="1:5">
      <c r="A460" s="34">
        <v>41003</v>
      </c>
      <c r="B460" s="37">
        <v>2745</v>
      </c>
      <c r="C460" s="35">
        <v>635.15</v>
      </c>
      <c r="D460" s="36">
        <f t="shared" si="9"/>
        <v>-1.3576351705848144E-2</v>
      </c>
      <c r="E460" s="36">
        <f t="shared" si="9"/>
        <v>-1.1624288070710587E-2</v>
      </c>
    </row>
    <row r="461" spans="1:5">
      <c r="A461" s="34">
        <v>41002</v>
      </c>
      <c r="B461" s="37">
        <v>2782.78</v>
      </c>
      <c r="C461" s="35">
        <v>642.62</v>
      </c>
      <c r="D461" s="36">
        <f t="shared" ref="D461:E524" si="10">(B461/B462)-1</f>
        <v>-5.8899160327818834E-4</v>
      </c>
      <c r="E461" s="36">
        <f t="shared" si="10"/>
        <v>-6.6468806034748473E-3</v>
      </c>
    </row>
    <row r="462" spans="1:5">
      <c r="A462" s="34">
        <v>41001</v>
      </c>
      <c r="B462" s="37">
        <v>2784.42</v>
      </c>
      <c r="C462" s="35">
        <v>646.91999999999996</v>
      </c>
      <c r="D462" s="36">
        <f t="shared" si="10"/>
        <v>1.0579725398962792E-2</v>
      </c>
      <c r="E462" s="36">
        <f t="shared" si="10"/>
        <v>8.857837938993196E-3</v>
      </c>
    </row>
    <row r="463" spans="1:5">
      <c r="A463" s="34">
        <v>40998</v>
      </c>
      <c r="B463" s="37">
        <v>2755.27</v>
      </c>
      <c r="C463" s="35">
        <v>641.24</v>
      </c>
      <c r="D463" s="36">
        <f t="shared" si="10"/>
        <v>-2.4546985029236801E-3</v>
      </c>
      <c r="E463" s="36">
        <f t="shared" si="10"/>
        <v>-1.105781835566999E-2</v>
      </c>
    </row>
    <row r="464" spans="1:5">
      <c r="A464" s="34">
        <v>40997</v>
      </c>
      <c r="B464" s="37">
        <v>2762.05</v>
      </c>
      <c r="C464" s="35">
        <v>648.41</v>
      </c>
      <c r="D464" s="36">
        <f t="shared" si="10"/>
        <v>-3.219089344164594E-3</v>
      </c>
      <c r="E464" s="36">
        <f t="shared" si="10"/>
        <v>-1.1208368915456957E-2</v>
      </c>
    </row>
    <row r="465" spans="1:5">
      <c r="A465" s="34">
        <v>40996</v>
      </c>
      <c r="B465" s="37">
        <v>2770.97</v>
      </c>
      <c r="C465" s="35">
        <v>655.76</v>
      </c>
      <c r="D465" s="36">
        <f t="shared" si="10"/>
        <v>-4.0077351084784052E-3</v>
      </c>
      <c r="E465" s="36">
        <f t="shared" si="10"/>
        <v>1.3508083212265376E-2</v>
      </c>
    </row>
    <row r="466" spans="1:5">
      <c r="A466" s="34">
        <v>40995</v>
      </c>
      <c r="B466" s="37">
        <v>2782.12</v>
      </c>
      <c r="C466" s="35">
        <v>647.02</v>
      </c>
      <c r="D466" s="36">
        <f t="shared" si="10"/>
        <v>1.4758713040221583E-3</v>
      </c>
      <c r="E466" s="36">
        <f t="shared" si="10"/>
        <v>-3.557513128917611E-3</v>
      </c>
    </row>
    <row r="467" spans="1:5">
      <c r="A467" s="34">
        <v>40994</v>
      </c>
      <c r="B467" s="37">
        <v>2778.02</v>
      </c>
      <c r="C467" s="35">
        <v>649.33000000000004</v>
      </c>
      <c r="D467" s="36">
        <f t="shared" si="10"/>
        <v>1.8130508878341889E-2</v>
      </c>
      <c r="E467" s="36">
        <f t="shared" si="10"/>
        <v>1.0488803124854229E-2</v>
      </c>
    </row>
    <row r="468" spans="1:5">
      <c r="A468" s="34">
        <v>40991</v>
      </c>
      <c r="B468" s="37">
        <v>2728.55</v>
      </c>
      <c r="C468" s="35">
        <v>642.59</v>
      </c>
      <c r="D468" s="36">
        <f t="shared" si="10"/>
        <v>-1.0799926780157287E-3</v>
      </c>
      <c r="E468" s="36">
        <f t="shared" si="10"/>
        <v>-5.3556226298272502E-3</v>
      </c>
    </row>
    <row r="469" spans="1:5">
      <c r="A469" s="34">
        <v>40990</v>
      </c>
      <c r="B469" s="37">
        <v>2731.5</v>
      </c>
      <c r="C469" s="35">
        <v>646.04999999999995</v>
      </c>
      <c r="D469" s="36">
        <f t="shared" si="10"/>
        <v>-1.9657420128029734E-3</v>
      </c>
      <c r="E469" s="36">
        <f t="shared" si="10"/>
        <v>9.4846713959810813E-3</v>
      </c>
    </row>
    <row r="470" spans="1:5">
      <c r="A470" s="34">
        <v>40989</v>
      </c>
      <c r="B470" s="37">
        <v>2736.88</v>
      </c>
      <c r="C470" s="35">
        <v>639.98</v>
      </c>
      <c r="D470" s="36">
        <f t="shared" si="10"/>
        <v>-2.7395959278642135E-4</v>
      </c>
      <c r="E470" s="36">
        <f t="shared" si="10"/>
        <v>1.024483417259936E-2</v>
      </c>
    </row>
    <row r="471" spans="1:5">
      <c r="A471" s="34">
        <v>40988</v>
      </c>
      <c r="B471" s="37">
        <v>2737.63</v>
      </c>
      <c r="C471" s="35">
        <v>633.49</v>
      </c>
      <c r="D471" s="36">
        <f t="shared" si="10"/>
        <v>1.5988233830663834E-3</v>
      </c>
      <c r="E471" s="36">
        <f t="shared" si="10"/>
        <v>-7.7289504400768205E-4</v>
      </c>
    </row>
    <row r="472" spans="1:5">
      <c r="A472" s="34">
        <v>40987</v>
      </c>
      <c r="B472" s="37">
        <v>2733.26</v>
      </c>
      <c r="C472" s="35">
        <v>633.98</v>
      </c>
      <c r="D472" s="36">
        <f t="shared" si="10"/>
        <v>7.5494511165667966E-3</v>
      </c>
      <c r="E472" s="36">
        <f t="shared" si="10"/>
        <v>1.4303084602585558E-2</v>
      </c>
    </row>
    <row r="473" spans="1:5">
      <c r="A473" s="34">
        <v>40984</v>
      </c>
      <c r="B473" s="37">
        <v>2712.78</v>
      </c>
      <c r="C473" s="35">
        <v>625.04</v>
      </c>
      <c r="D473" s="36">
        <f t="shared" si="10"/>
        <v>-7.4038875935145132E-4</v>
      </c>
      <c r="E473" s="36">
        <f t="shared" si="10"/>
        <v>6.2949785069148501E-3</v>
      </c>
    </row>
    <row r="474" spans="1:5">
      <c r="A474" s="34">
        <v>40983</v>
      </c>
      <c r="B474" s="37">
        <v>2714.79</v>
      </c>
      <c r="C474" s="35">
        <v>621.13</v>
      </c>
      <c r="D474" s="36">
        <f t="shared" si="10"/>
        <v>2.3556256253669527E-3</v>
      </c>
      <c r="E474" s="36">
        <f t="shared" si="10"/>
        <v>8.3442913034301736E-3</v>
      </c>
    </row>
    <row r="475" spans="1:5">
      <c r="A475" s="34">
        <v>40982</v>
      </c>
      <c r="B475" s="37">
        <v>2708.41</v>
      </c>
      <c r="C475" s="35">
        <v>615.99</v>
      </c>
      <c r="D475" s="36">
        <f t="shared" si="10"/>
        <v>4.0705412188639656E-3</v>
      </c>
      <c r="E475" s="36">
        <f t="shared" si="10"/>
        <v>-2.8974715918287375E-3</v>
      </c>
    </row>
    <row r="476" spans="1:5">
      <c r="A476" s="34">
        <v>40981</v>
      </c>
      <c r="B476" s="37">
        <v>2697.43</v>
      </c>
      <c r="C476" s="35">
        <v>617.78</v>
      </c>
      <c r="D476" s="36">
        <f t="shared" si="10"/>
        <v>1.9109507527816039E-2</v>
      </c>
      <c r="E476" s="36">
        <f t="shared" si="10"/>
        <v>2.0870858464843378E-2</v>
      </c>
    </row>
    <row r="477" spans="1:5">
      <c r="A477" s="34">
        <v>40980</v>
      </c>
      <c r="B477" s="37">
        <v>2646.85</v>
      </c>
      <c r="C477" s="35">
        <v>605.15</v>
      </c>
      <c r="D477" s="36">
        <f t="shared" si="10"/>
        <v>0</v>
      </c>
      <c r="E477" s="36">
        <f t="shared" si="10"/>
        <v>8.1632653061223248E-3</v>
      </c>
    </row>
    <row r="478" spans="1:5">
      <c r="A478" s="34">
        <v>40977</v>
      </c>
      <c r="B478" s="37">
        <v>2646.85</v>
      </c>
      <c r="C478" s="35">
        <v>600.25</v>
      </c>
      <c r="D478" s="36">
        <f t="shared" si="10"/>
        <v>3.6667955922613515E-3</v>
      </c>
      <c r="E478" s="36">
        <f t="shared" si="10"/>
        <v>-1.1348288697829112E-2</v>
      </c>
    </row>
    <row r="479" spans="1:5">
      <c r="A479" s="34">
        <v>40976</v>
      </c>
      <c r="B479" s="37">
        <v>2637.18</v>
      </c>
      <c r="C479" s="35">
        <v>607.14</v>
      </c>
      <c r="D479" s="36">
        <f t="shared" si="10"/>
        <v>1.1246812508388215E-2</v>
      </c>
      <c r="E479" s="36">
        <f t="shared" si="10"/>
        <v>5.6031641397491505E-4</v>
      </c>
    </row>
    <row r="480" spans="1:5">
      <c r="A480" s="34">
        <v>40975</v>
      </c>
      <c r="B480" s="37">
        <v>2607.85</v>
      </c>
      <c r="C480" s="35">
        <v>606.79999999999995</v>
      </c>
      <c r="D480" s="36">
        <f t="shared" si="10"/>
        <v>7.3002568608895313E-3</v>
      </c>
      <c r="E480" s="36">
        <f t="shared" si="10"/>
        <v>3.041523406505986E-3</v>
      </c>
    </row>
    <row r="481" spans="1:5">
      <c r="A481" s="34">
        <v>40974</v>
      </c>
      <c r="B481" s="37">
        <v>2588.9499999999998</v>
      </c>
      <c r="C481" s="35">
        <v>604.96</v>
      </c>
      <c r="D481" s="36">
        <f t="shared" si="10"/>
        <v>-9.9314701788201232E-3</v>
      </c>
      <c r="E481" s="36">
        <f t="shared" si="10"/>
        <v>-1.5124135124135019E-2</v>
      </c>
    </row>
    <row r="482" spans="1:5">
      <c r="A482" s="34">
        <v>40973</v>
      </c>
      <c r="B482" s="37">
        <v>2614.92</v>
      </c>
      <c r="C482" s="35">
        <v>614.25</v>
      </c>
      <c r="D482" s="36">
        <f t="shared" si="10"/>
        <v>-1.0092444673263645E-2</v>
      </c>
      <c r="E482" s="36">
        <f t="shared" si="10"/>
        <v>-1.1267605633802802E-2</v>
      </c>
    </row>
    <row r="483" spans="1:5">
      <c r="A483" s="34">
        <v>40970</v>
      </c>
      <c r="B483" s="37">
        <v>2641.58</v>
      </c>
      <c r="C483" s="35">
        <v>621.25</v>
      </c>
      <c r="D483" s="36">
        <f t="shared" si="10"/>
        <v>-7.4143005212712332E-4</v>
      </c>
      <c r="E483" s="36">
        <f t="shared" si="10"/>
        <v>-1.8476863753212891E-3</v>
      </c>
    </row>
    <row r="484" spans="1:5">
      <c r="A484" s="34">
        <v>40969</v>
      </c>
      <c r="B484" s="37">
        <v>2643.54</v>
      </c>
      <c r="C484" s="35">
        <v>622.4</v>
      </c>
      <c r="D484" s="36">
        <f t="shared" si="10"/>
        <v>7.7923068125500539E-3</v>
      </c>
      <c r="E484" s="36">
        <f t="shared" si="10"/>
        <v>6.7124949454104854E-3</v>
      </c>
    </row>
    <row r="485" spans="1:5">
      <c r="A485" s="34">
        <v>40968</v>
      </c>
      <c r="B485" s="37">
        <v>2623.1</v>
      </c>
      <c r="C485" s="35">
        <v>618.25</v>
      </c>
      <c r="D485" s="36">
        <f t="shared" si="10"/>
        <v>-3.9339879853881321E-3</v>
      </c>
      <c r="E485" s="36">
        <f t="shared" si="10"/>
        <v>-2.2639434660975954E-4</v>
      </c>
    </row>
    <row r="486" spans="1:5">
      <c r="A486" s="34">
        <v>40967</v>
      </c>
      <c r="B486" s="37">
        <v>2633.46</v>
      </c>
      <c r="C486" s="35">
        <v>618.39</v>
      </c>
      <c r="D486" s="36">
        <f t="shared" si="10"/>
        <v>1.0242600009206848E-2</v>
      </c>
      <c r="E486" s="36">
        <f t="shared" si="10"/>
        <v>1.4902102378099968E-2</v>
      </c>
    </row>
    <row r="487" spans="1:5">
      <c r="A487" s="34">
        <v>40966</v>
      </c>
      <c r="B487" s="37">
        <v>2606.7600000000002</v>
      </c>
      <c r="C487" s="35">
        <v>609.30999999999995</v>
      </c>
      <c r="D487" s="36">
        <f t="shared" si="10"/>
        <v>9.7918370638327978E-4</v>
      </c>
      <c r="E487" s="36">
        <f t="shared" si="10"/>
        <v>-9.6737170027882957E-4</v>
      </c>
    </row>
    <row r="488" spans="1:5">
      <c r="A488" s="34">
        <v>40963</v>
      </c>
      <c r="B488" s="37">
        <v>2604.21</v>
      </c>
      <c r="C488" s="35">
        <v>609.9</v>
      </c>
      <c r="D488" s="36">
        <f t="shared" si="10"/>
        <v>3.5762043677478594E-3</v>
      </c>
      <c r="E488" s="36">
        <f t="shared" si="10"/>
        <v>6.2529903812837961E-3</v>
      </c>
    </row>
    <row r="489" spans="1:5">
      <c r="A489" s="34">
        <v>40962</v>
      </c>
      <c r="B489" s="37">
        <v>2594.9299999999998</v>
      </c>
      <c r="C489" s="35">
        <v>606.11</v>
      </c>
      <c r="D489" s="36">
        <f t="shared" si="10"/>
        <v>5.8725937870669487E-3</v>
      </c>
      <c r="E489" s="36">
        <f t="shared" si="10"/>
        <v>-3.0101654768562858E-3</v>
      </c>
    </row>
    <row r="490" spans="1:5">
      <c r="A490" s="34">
        <v>40961</v>
      </c>
      <c r="B490" s="37">
        <v>2579.7800000000002</v>
      </c>
      <c r="C490" s="35">
        <v>607.94000000000005</v>
      </c>
      <c r="D490" s="36">
        <f t="shared" si="10"/>
        <v>-4.0382358391498618E-3</v>
      </c>
      <c r="E490" s="36">
        <f t="shared" si="10"/>
        <v>-9.8697068403907906E-3</v>
      </c>
    </row>
    <row r="491" spans="1:5">
      <c r="A491" s="34">
        <v>40960</v>
      </c>
      <c r="B491" s="37">
        <v>2590.2399999999998</v>
      </c>
      <c r="C491" s="35">
        <v>614</v>
      </c>
      <c r="D491" s="36">
        <f t="shared" si="10"/>
        <v>2.3217657802681035E-3</v>
      </c>
      <c r="E491" s="36">
        <f t="shared" si="10"/>
        <v>1.5480285789891468E-2</v>
      </c>
    </row>
    <row r="492" spans="1:5">
      <c r="A492" s="34">
        <v>40956</v>
      </c>
      <c r="B492" s="37">
        <v>2584.2399999999998</v>
      </c>
      <c r="C492" s="35">
        <v>604.64</v>
      </c>
      <c r="D492" s="36">
        <f t="shared" si="10"/>
        <v>-3.1053624401591318E-3</v>
      </c>
      <c r="E492" s="36">
        <f t="shared" si="10"/>
        <v>-3.0996504649475343E-3</v>
      </c>
    </row>
    <row r="493" spans="1:5">
      <c r="A493" s="34">
        <v>40955</v>
      </c>
      <c r="B493" s="37">
        <v>2592.29</v>
      </c>
      <c r="C493" s="35">
        <v>606.52</v>
      </c>
      <c r="D493" s="36">
        <f t="shared" si="10"/>
        <v>1.419399767606544E-2</v>
      </c>
      <c r="E493" s="36">
        <f t="shared" si="10"/>
        <v>1.585309465618634E-3</v>
      </c>
    </row>
    <row r="494" spans="1:5">
      <c r="A494" s="34">
        <v>40954</v>
      </c>
      <c r="B494" s="37">
        <v>2556.0100000000002</v>
      </c>
      <c r="C494" s="35">
        <v>605.55999999999995</v>
      </c>
      <c r="D494" s="36">
        <f t="shared" si="10"/>
        <v>-7.467265186933858E-3</v>
      </c>
      <c r="E494" s="36">
        <f t="shared" si="10"/>
        <v>-6.8879559170822446E-3</v>
      </c>
    </row>
    <row r="495" spans="1:5">
      <c r="A495" s="34">
        <v>40953</v>
      </c>
      <c r="B495" s="37">
        <v>2575.2399999999998</v>
      </c>
      <c r="C495" s="35">
        <v>609.76</v>
      </c>
      <c r="D495" s="36">
        <f t="shared" si="10"/>
        <v>2.2377981622812015E-3</v>
      </c>
      <c r="E495" s="36">
        <f t="shared" si="10"/>
        <v>-3.9856256125450074E-3</v>
      </c>
    </row>
    <row r="496" spans="1:5">
      <c r="A496" s="34">
        <v>40952</v>
      </c>
      <c r="B496" s="37">
        <v>2569.4899999999998</v>
      </c>
      <c r="C496" s="35">
        <v>612.20000000000005</v>
      </c>
      <c r="D496" s="36">
        <f t="shared" si="10"/>
        <v>8.7032646075089204E-3</v>
      </c>
      <c r="E496" s="36">
        <f t="shared" si="10"/>
        <v>1.0381079698305262E-2</v>
      </c>
    </row>
    <row r="497" spans="1:5">
      <c r="A497" s="34">
        <v>40949</v>
      </c>
      <c r="B497" s="37">
        <v>2547.3200000000002</v>
      </c>
      <c r="C497" s="35">
        <v>605.91</v>
      </c>
      <c r="D497" s="36">
        <f t="shared" si="10"/>
        <v>-6.4783359920120853E-3</v>
      </c>
      <c r="E497" s="36">
        <f t="shared" si="10"/>
        <v>-9.0766362476696338E-3</v>
      </c>
    </row>
    <row r="498" spans="1:5">
      <c r="A498" s="34">
        <v>40948</v>
      </c>
      <c r="B498" s="37">
        <v>2563.9299999999998</v>
      </c>
      <c r="C498" s="35">
        <v>611.46</v>
      </c>
      <c r="D498" s="36">
        <f t="shared" si="10"/>
        <v>7.1531825966719698E-3</v>
      </c>
      <c r="E498" s="36">
        <f t="shared" si="10"/>
        <v>2.63999344101018E-3</v>
      </c>
    </row>
    <row r="499" spans="1:5">
      <c r="A499" s="34">
        <v>40947</v>
      </c>
      <c r="B499" s="37">
        <v>2545.7199999999998</v>
      </c>
      <c r="C499" s="35">
        <v>609.85</v>
      </c>
      <c r="D499" s="36">
        <f t="shared" si="10"/>
        <v>5.3948168684785358E-3</v>
      </c>
      <c r="E499" s="36">
        <f t="shared" si="10"/>
        <v>5.0760584735567438E-3</v>
      </c>
    </row>
    <row r="500" spans="1:5">
      <c r="A500" s="34">
        <v>40946</v>
      </c>
      <c r="B500" s="37">
        <v>2532.06</v>
      </c>
      <c r="C500" s="35">
        <v>606.77</v>
      </c>
      <c r="D500" s="36">
        <f t="shared" si="10"/>
        <v>1.4871652889292264E-3</v>
      </c>
      <c r="E500" s="36">
        <f t="shared" si="10"/>
        <v>-3.8089609088969301E-3</v>
      </c>
    </row>
    <row r="501" spans="1:5">
      <c r="A501" s="34">
        <v>40945</v>
      </c>
      <c r="B501" s="37">
        <v>2528.3000000000002</v>
      </c>
      <c r="C501" s="35">
        <v>609.09</v>
      </c>
      <c r="D501" s="36">
        <f t="shared" si="10"/>
        <v>-3.4398636706900465E-4</v>
      </c>
      <c r="E501" s="36">
        <f t="shared" si="10"/>
        <v>2.1397548337329875E-2</v>
      </c>
    </row>
    <row r="502" spans="1:5">
      <c r="A502" s="34">
        <v>40942</v>
      </c>
      <c r="B502" s="37">
        <v>2529.17</v>
      </c>
      <c r="C502" s="35">
        <v>596.33000000000004</v>
      </c>
      <c r="D502" s="36">
        <f t="shared" si="10"/>
        <v>1.3358281613731871E-2</v>
      </c>
      <c r="E502" s="36">
        <f t="shared" si="10"/>
        <v>1.9175881458187494E-2</v>
      </c>
    </row>
    <row r="503" spans="1:5">
      <c r="A503" s="34">
        <v>40941</v>
      </c>
      <c r="B503" s="37">
        <v>2495.83</v>
      </c>
      <c r="C503" s="35">
        <v>585.11</v>
      </c>
      <c r="D503" s="36">
        <f t="shared" si="10"/>
        <v>3.0745364081377069E-3</v>
      </c>
      <c r="E503" s="36">
        <f t="shared" si="10"/>
        <v>7.3687653874627834E-3</v>
      </c>
    </row>
    <row r="504" spans="1:5">
      <c r="A504" s="34">
        <v>40940</v>
      </c>
      <c r="B504" s="37">
        <v>2488.1799999999998</v>
      </c>
      <c r="C504" s="35">
        <v>580.83000000000004</v>
      </c>
      <c r="D504" s="36">
        <f t="shared" si="10"/>
        <v>8.1970866508640494E-3</v>
      </c>
      <c r="E504" s="36">
        <f t="shared" si="10"/>
        <v>1.2411439209805142E-3</v>
      </c>
    </row>
    <row r="505" spans="1:5">
      <c r="A505" s="34">
        <v>40939</v>
      </c>
      <c r="B505" s="37">
        <v>2467.9499999999998</v>
      </c>
      <c r="C505" s="35">
        <v>580.11</v>
      </c>
      <c r="D505" s="36">
        <f t="shared" si="10"/>
        <v>1.0667986306036603E-3</v>
      </c>
      <c r="E505" s="36">
        <f t="shared" si="10"/>
        <v>4.1890979591130417E-3</v>
      </c>
    </row>
    <row r="506" spans="1:5">
      <c r="A506" s="34">
        <v>40938</v>
      </c>
      <c r="B506" s="37">
        <v>2465.3200000000002</v>
      </c>
      <c r="C506" s="35">
        <v>577.69000000000005</v>
      </c>
      <c r="D506" s="36">
        <f t="shared" si="10"/>
        <v>1.4420518569973062E-3</v>
      </c>
      <c r="E506" s="36">
        <f t="shared" si="10"/>
        <v>-3.9484120142073698E-3</v>
      </c>
    </row>
    <row r="507" spans="1:5">
      <c r="A507" s="34">
        <v>40935</v>
      </c>
      <c r="B507" s="37">
        <v>2461.77</v>
      </c>
      <c r="C507" s="35">
        <v>579.98</v>
      </c>
      <c r="D507" s="36">
        <f t="shared" si="10"/>
        <v>2.9087886972780641E-3</v>
      </c>
      <c r="E507" s="36">
        <f t="shared" si="10"/>
        <v>2.091181130082731E-2</v>
      </c>
    </row>
    <row r="508" spans="1:5">
      <c r="A508" s="34">
        <v>40934</v>
      </c>
      <c r="B508" s="37">
        <v>2454.63</v>
      </c>
      <c r="C508" s="35">
        <v>568.1</v>
      </c>
      <c r="D508" s="36">
        <f t="shared" si="10"/>
        <v>-4.4734472717242735E-3</v>
      </c>
      <c r="E508" s="36">
        <f t="shared" si="10"/>
        <v>-2.4407803473283085E-3</v>
      </c>
    </row>
    <row r="509" spans="1:5">
      <c r="A509" s="34">
        <v>40933</v>
      </c>
      <c r="B509" s="37">
        <v>2465.66</v>
      </c>
      <c r="C509" s="35">
        <v>569.49</v>
      </c>
      <c r="D509" s="36">
        <f t="shared" si="10"/>
        <v>1.3024043123140761E-2</v>
      </c>
      <c r="E509" s="36">
        <f t="shared" si="10"/>
        <v>-1.9692561926565877E-2</v>
      </c>
    </row>
    <row r="510" spans="1:5">
      <c r="A510" s="34">
        <v>40932</v>
      </c>
      <c r="B510" s="37">
        <v>2433.96</v>
      </c>
      <c r="C510" s="35">
        <v>580.92999999999995</v>
      </c>
      <c r="D510" s="36">
        <f t="shared" si="10"/>
        <v>-1.3375895487480749E-3</v>
      </c>
      <c r="E510" s="36">
        <f t="shared" si="10"/>
        <v>-7.8391856811039773E-3</v>
      </c>
    </row>
    <row r="511" spans="1:5">
      <c r="A511" s="34">
        <v>40931</v>
      </c>
      <c r="B511" s="37">
        <v>2437.2199999999998</v>
      </c>
      <c r="C511" s="35">
        <v>585.52</v>
      </c>
      <c r="D511" s="36">
        <f t="shared" si="10"/>
        <v>8.2067443024635978E-5</v>
      </c>
      <c r="E511" s="36">
        <f t="shared" si="10"/>
        <v>-8.0206146862582539E-4</v>
      </c>
    </row>
    <row r="512" spans="1:5">
      <c r="A512" s="34">
        <v>40928</v>
      </c>
      <c r="B512" s="37">
        <v>2437.02</v>
      </c>
      <c r="C512" s="35">
        <v>585.99</v>
      </c>
      <c r="D512" s="36">
        <f t="shared" si="10"/>
        <v>-1.9166973829708445E-3</v>
      </c>
      <c r="E512" s="36">
        <f t="shared" si="10"/>
        <v>-8.3775036352549459E-2</v>
      </c>
    </row>
    <row r="513" spans="1:5">
      <c r="A513" s="34">
        <v>40927</v>
      </c>
      <c r="B513" s="37">
        <v>2441.6999999999998</v>
      </c>
      <c r="C513" s="35">
        <v>639.57000000000005</v>
      </c>
      <c r="D513" s="36">
        <f t="shared" si="10"/>
        <v>6.4881531434977102E-3</v>
      </c>
      <c r="E513" s="36">
        <f t="shared" si="10"/>
        <v>1.0522823150211025E-2</v>
      </c>
    </row>
    <row r="514" spans="1:5">
      <c r="A514" s="34">
        <v>40926</v>
      </c>
      <c r="B514" s="37">
        <v>2425.96</v>
      </c>
      <c r="C514" s="35">
        <v>632.91</v>
      </c>
      <c r="D514" s="36">
        <f t="shared" si="10"/>
        <v>1.367184235596941E-2</v>
      </c>
      <c r="E514" s="36">
        <f t="shared" si="10"/>
        <v>6.8885424289668595E-3</v>
      </c>
    </row>
    <row r="515" spans="1:5">
      <c r="A515" s="34">
        <v>40925</v>
      </c>
      <c r="B515" s="37">
        <v>2393.2399999999998</v>
      </c>
      <c r="C515" s="35">
        <v>628.58000000000004</v>
      </c>
      <c r="D515" s="36">
        <f t="shared" si="10"/>
        <v>8.9629760790561619E-3</v>
      </c>
      <c r="E515" s="36">
        <f t="shared" si="10"/>
        <v>5.7440919054705386E-3</v>
      </c>
    </row>
    <row r="516" spans="1:5">
      <c r="A516" s="34">
        <v>40921</v>
      </c>
      <c r="B516" s="37">
        <v>2371.98</v>
      </c>
      <c r="C516" s="35">
        <v>624.99</v>
      </c>
      <c r="D516" s="36">
        <f t="shared" si="10"/>
        <v>-4.202368607760687E-3</v>
      </c>
      <c r="E516" s="36">
        <f t="shared" si="10"/>
        <v>-7.3851724795120921E-3</v>
      </c>
    </row>
    <row r="517" spans="1:5">
      <c r="A517" s="34">
        <v>40920</v>
      </c>
      <c r="B517" s="37">
        <v>2381.9899999999998</v>
      </c>
      <c r="C517" s="35">
        <v>629.64</v>
      </c>
      <c r="D517" s="36">
        <f t="shared" si="10"/>
        <v>4.1058067235746343E-3</v>
      </c>
      <c r="E517" s="36">
        <f t="shared" si="10"/>
        <v>5.8789699022301356E-3</v>
      </c>
    </row>
    <row r="518" spans="1:5">
      <c r="A518" s="34">
        <v>40919</v>
      </c>
      <c r="B518" s="37">
        <v>2372.25</v>
      </c>
      <c r="C518" s="35">
        <v>625.96</v>
      </c>
      <c r="D518" s="36">
        <f t="shared" si="10"/>
        <v>2.0571264435789161E-3</v>
      </c>
      <c r="E518" s="36">
        <f t="shared" si="10"/>
        <v>4.5254677921495734E-3</v>
      </c>
    </row>
    <row r="519" spans="1:5">
      <c r="A519" s="34">
        <v>40918</v>
      </c>
      <c r="B519" s="37">
        <v>2367.38</v>
      </c>
      <c r="C519" s="35">
        <v>623.14</v>
      </c>
      <c r="D519" s="36">
        <f t="shared" si="10"/>
        <v>7.1171803543701451E-3</v>
      </c>
      <c r="E519" s="36">
        <f t="shared" si="10"/>
        <v>1.092439674838408E-3</v>
      </c>
    </row>
    <row r="520" spans="1:5">
      <c r="A520" s="34">
        <v>40917</v>
      </c>
      <c r="B520" s="37">
        <v>2350.65</v>
      </c>
      <c r="C520" s="35">
        <v>622.46</v>
      </c>
      <c r="D520" s="36">
        <f t="shared" si="10"/>
        <v>-2.3427851131284649E-3</v>
      </c>
      <c r="E520" s="36">
        <f t="shared" si="10"/>
        <v>-4.239869542475605E-2</v>
      </c>
    </row>
    <row r="521" spans="1:5">
      <c r="A521" s="34">
        <v>40914</v>
      </c>
      <c r="B521" s="37">
        <v>2356.17</v>
      </c>
      <c r="C521" s="35">
        <v>650.02</v>
      </c>
      <c r="D521" s="36">
        <f t="shared" si="10"/>
        <v>3.0609030302515272E-3</v>
      </c>
      <c r="E521" s="36">
        <f t="shared" si="10"/>
        <v>-1.3641674633161904E-2</v>
      </c>
    </row>
    <row r="522" spans="1:5">
      <c r="A522" s="34">
        <v>40913</v>
      </c>
      <c r="B522" s="37">
        <v>2348.98</v>
      </c>
      <c r="C522" s="35">
        <v>659.01</v>
      </c>
      <c r="D522" s="36">
        <f t="shared" si="10"/>
        <v>8.2714157556089685E-3</v>
      </c>
      <c r="E522" s="36">
        <f t="shared" si="10"/>
        <v>-1.3871431136649237E-2</v>
      </c>
    </row>
    <row r="523" spans="1:5">
      <c r="A523" s="34">
        <v>40912</v>
      </c>
      <c r="B523" s="37">
        <v>2329.71</v>
      </c>
      <c r="C523" s="35">
        <v>668.28</v>
      </c>
      <c r="D523" s="36">
        <f t="shared" si="10"/>
        <v>3.3376974624885758E-3</v>
      </c>
      <c r="E523" s="36">
        <f t="shared" si="10"/>
        <v>4.3131302505221569E-3</v>
      </c>
    </row>
    <row r="524" spans="1:5">
      <c r="A524" s="34">
        <v>40911</v>
      </c>
      <c r="B524" s="37">
        <v>2321.96</v>
      </c>
      <c r="C524" s="35">
        <v>665.41</v>
      </c>
      <c r="D524" s="36">
        <f t="shared" si="10"/>
        <v>1.9373702163901552E-2</v>
      </c>
      <c r="E524" s="36">
        <f t="shared" si="10"/>
        <v>3.020591422820873E-2</v>
      </c>
    </row>
    <row r="525" spans="1:5">
      <c r="A525" s="34">
        <v>40907</v>
      </c>
      <c r="B525" s="37">
        <v>2277.83</v>
      </c>
      <c r="C525" s="35">
        <v>645.9</v>
      </c>
      <c r="D525" s="36">
        <f t="shared" ref="D525:E588" si="11">(B525/B526)-1</f>
        <v>-3.1683930908025237E-3</v>
      </c>
      <c r="E525" s="36">
        <f t="shared" si="11"/>
        <v>5.4483188044831543E-3</v>
      </c>
    </row>
    <row r="526" spans="1:5">
      <c r="A526" s="34">
        <v>40906</v>
      </c>
      <c r="B526" s="37">
        <v>2285.0700000000002</v>
      </c>
      <c r="C526" s="35">
        <v>642.4</v>
      </c>
      <c r="D526" s="36">
        <f t="shared" si="11"/>
        <v>7.9353176773648837E-3</v>
      </c>
      <c r="E526" s="36">
        <f t="shared" si="11"/>
        <v>4.2207284664685929E-3</v>
      </c>
    </row>
    <row r="527" spans="1:5">
      <c r="A527" s="34">
        <v>40905</v>
      </c>
      <c r="B527" s="37">
        <v>2267.08</v>
      </c>
      <c r="C527" s="35">
        <v>639.70000000000005</v>
      </c>
      <c r="D527" s="36">
        <f t="shared" si="11"/>
        <v>-1.1355707507675117E-2</v>
      </c>
      <c r="E527" s="36">
        <f t="shared" si="11"/>
        <v>-8.5903943771958868E-4</v>
      </c>
    </row>
    <row r="528" spans="1:5">
      <c r="A528" s="34">
        <v>40904</v>
      </c>
      <c r="B528" s="37">
        <v>2293.12</v>
      </c>
      <c r="C528" s="35">
        <v>640.25</v>
      </c>
      <c r="D528" s="36">
        <f t="shared" si="11"/>
        <v>2.4261552651938523E-3</v>
      </c>
      <c r="E528" s="36">
        <f t="shared" si="11"/>
        <v>1.1229743816533411E-2</v>
      </c>
    </row>
    <row r="529" spans="1:5">
      <c r="A529" s="34">
        <v>40900</v>
      </c>
      <c r="B529" s="37">
        <v>2287.5700000000002</v>
      </c>
      <c r="C529" s="35">
        <v>633.14</v>
      </c>
      <c r="D529" s="36">
        <f t="shared" si="11"/>
        <v>9.1760522682053924E-3</v>
      </c>
      <c r="E529" s="36">
        <f t="shared" si="11"/>
        <v>5.462918850245968E-3</v>
      </c>
    </row>
    <row r="530" spans="1:5">
      <c r="A530" s="34">
        <v>40899</v>
      </c>
      <c r="B530" s="37">
        <v>2266.77</v>
      </c>
      <c r="C530" s="35">
        <v>629.70000000000005</v>
      </c>
      <c r="D530" s="36">
        <f t="shared" si="11"/>
        <v>7.8878449820587448E-3</v>
      </c>
      <c r="E530" s="36">
        <f t="shared" si="11"/>
        <v>6.199865776101765E-3</v>
      </c>
    </row>
    <row r="531" spans="1:5">
      <c r="A531" s="34">
        <v>40898</v>
      </c>
      <c r="B531" s="37">
        <v>2249.0300000000002</v>
      </c>
      <c r="C531" s="35">
        <v>625.82000000000005</v>
      </c>
      <c r="D531" s="36">
        <f t="shared" si="11"/>
        <v>-1.4421939227148739E-2</v>
      </c>
      <c r="E531" s="36">
        <f t="shared" si="11"/>
        <v>-7.2179830892966645E-3</v>
      </c>
    </row>
    <row r="532" spans="1:5">
      <c r="A532" s="34">
        <v>40897</v>
      </c>
      <c r="B532" s="37">
        <v>2281.94</v>
      </c>
      <c r="C532" s="35">
        <v>630.37</v>
      </c>
      <c r="D532" s="36">
        <f t="shared" si="11"/>
        <v>3.0095654254334692E-2</v>
      </c>
      <c r="E532" s="36">
        <f t="shared" si="11"/>
        <v>1.373365710885599E-2</v>
      </c>
    </row>
    <row r="533" spans="1:5">
      <c r="A533" s="34">
        <v>40896</v>
      </c>
      <c r="B533" s="37">
        <v>2215.27</v>
      </c>
      <c r="C533" s="35">
        <v>621.83000000000004</v>
      </c>
      <c r="D533" s="36">
        <f t="shared" si="11"/>
        <v>-1.0235995317624091E-2</v>
      </c>
      <c r="E533" s="36">
        <f t="shared" si="11"/>
        <v>-6.5978656783181044E-3</v>
      </c>
    </row>
    <row r="534" spans="1:5">
      <c r="A534" s="34">
        <v>40893</v>
      </c>
      <c r="B534" s="37">
        <v>2238.1799999999998</v>
      </c>
      <c r="C534" s="35">
        <v>625.96</v>
      </c>
      <c r="D534" s="36">
        <f t="shared" si="11"/>
        <v>5.1510973588837494E-3</v>
      </c>
      <c r="E534" s="36">
        <f t="shared" si="11"/>
        <v>1.0362527036188229E-2</v>
      </c>
    </row>
    <row r="535" spans="1:5">
      <c r="A535" s="34">
        <v>40892</v>
      </c>
      <c r="B535" s="37">
        <v>2226.71</v>
      </c>
      <c r="C535" s="35">
        <v>619.54</v>
      </c>
      <c r="D535" s="36">
        <f t="shared" si="11"/>
        <v>-2.8302351513415092E-3</v>
      </c>
      <c r="E535" s="36">
        <f t="shared" si="11"/>
        <v>2.3783713818821273E-3</v>
      </c>
    </row>
    <row r="536" spans="1:5">
      <c r="A536" s="34">
        <v>40891</v>
      </c>
      <c r="B536" s="37">
        <v>2233.0300000000002</v>
      </c>
      <c r="C536" s="35">
        <v>618.07000000000005</v>
      </c>
      <c r="D536" s="36">
        <f t="shared" si="11"/>
        <v>-1.5579468957885978E-2</v>
      </c>
      <c r="E536" s="36">
        <f t="shared" si="11"/>
        <v>-1.2083819509933869E-2</v>
      </c>
    </row>
    <row r="537" spans="1:5">
      <c r="A537" s="34">
        <v>40890</v>
      </c>
      <c r="B537" s="37">
        <v>2268.37</v>
      </c>
      <c r="C537" s="35">
        <v>625.63</v>
      </c>
      <c r="D537" s="36">
        <f t="shared" si="11"/>
        <v>-1.0413394757965988E-2</v>
      </c>
      <c r="E537" s="36">
        <f t="shared" si="11"/>
        <v>3.8376053342714656E-4</v>
      </c>
    </row>
    <row r="538" spans="1:5">
      <c r="A538" s="34">
        <v>40889</v>
      </c>
      <c r="B538" s="37">
        <v>2292.2399999999998</v>
      </c>
      <c r="C538" s="35">
        <v>625.39</v>
      </c>
      <c r="D538" s="36">
        <f t="shared" si="11"/>
        <v>-1.1403039660496495E-2</v>
      </c>
      <c r="E538" s="36">
        <f t="shared" si="11"/>
        <v>-3.2354722514423839E-3</v>
      </c>
    </row>
    <row r="539" spans="1:5">
      <c r="A539" s="34">
        <v>40886</v>
      </c>
      <c r="B539" s="37">
        <v>2318.6799999999998</v>
      </c>
      <c r="C539" s="35">
        <v>627.41999999999996</v>
      </c>
      <c r="D539" s="36">
        <f t="shared" si="11"/>
        <v>1.5810986642366576E-2</v>
      </c>
      <c r="E539" s="36">
        <f t="shared" si="11"/>
        <v>1.8456294131969919E-2</v>
      </c>
    </row>
    <row r="540" spans="1:5">
      <c r="A540" s="34">
        <v>40885</v>
      </c>
      <c r="B540" s="37">
        <v>2282.59</v>
      </c>
      <c r="C540" s="35">
        <v>616.04999999999995</v>
      </c>
      <c r="D540" s="36">
        <f t="shared" si="11"/>
        <v>-1.6353952097356572E-2</v>
      </c>
      <c r="E540" s="36">
        <f t="shared" si="11"/>
        <v>-1.177433067582101E-2</v>
      </c>
    </row>
    <row r="541" spans="1:5">
      <c r="A541" s="34">
        <v>40884</v>
      </c>
      <c r="B541" s="37">
        <v>2320.54</v>
      </c>
      <c r="C541" s="35">
        <v>623.39</v>
      </c>
      <c r="D541" s="36">
        <f t="shared" si="11"/>
        <v>-4.0921994064146983E-4</v>
      </c>
      <c r="E541" s="36">
        <f t="shared" si="11"/>
        <v>-6.0919890344202088E-4</v>
      </c>
    </row>
    <row r="542" spans="1:5">
      <c r="A542" s="34">
        <v>40883</v>
      </c>
      <c r="B542" s="37">
        <v>2321.4899999999998</v>
      </c>
      <c r="C542" s="35">
        <v>623.77</v>
      </c>
      <c r="D542" s="36">
        <f t="shared" si="11"/>
        <v>-2.3464191323406824E-3</v>
      </c>
      <c r="E542" s="36">
        <f t="shared" si="11"/>
        <v>-3.0048749300727318E-3</v>
      </c>
    </row>
    <row r="543" spans="1:5">
      <c r="A543" s="34">
        <v>40882</v>
      </c>
      <c r="B543" s="37">
        <v>2326.9499999999998</v>
      </c>
      <c r="C543" s="35">
        <v>625.65</v>
      </c>
      <c r="D543" s="36">
        <f t="shared" si="11"/>
        <v>1.0820837170509634E-2</v>
      </c>
      <c r="E543" s="36">
        <f t="shared" si="11"/>
        <v>8.5273067251272483E-3</v>
      </c>
    </row>
    <row r="544" spans="1:5">
      <c r="A544" s="34">
        <v>40879</v>
      </c>
      <c r="B544" s="37">
        <v>2302.04</v>
      </c>
      <c r="C544" s="35">
        <v>620.36</v>
      </c>
      <c r="D544" s="36">
        <f t="shared" si="11"/>
        <v>-3.1006409146023817E-3</v>
      </c>
      <c r="E544" s="36">
        <f t="shared" si="11"/>
        <v>1.0736920996464505E-2</v>
      </c>
    </row>
    <row r="545" spans="1:5">
      <c r="A545" s="34">
        <v>40878</v>
      </c>
      <c r="B545" s="37">
        <v>2309.1999999999998</v>
      </c>
      <c r="C545" s="35">
        <v>613.77</v>
      </c>
      <c r="D545" s="36">
        <f t="shared" si="11"/>
        <v>6.099686301847429E-3</v>
      </c>
      <c r="E545" s="36">
        <f t="shared" si="11"/>
        <v>2.3991057575201369E-2</v>
      </c>
    </row>
    <row r="546" spans="1:5">
      <c r="A546" s="34">
        <v>40877</v>
      </c>
      <c r="B546" s="37">
        <v>2295.1999999999998</v>
      </c>
      <c r="C546" s="35">
        <v>599.39</v>
      </c>
      <c r="D546" s="36">
        <f t="shared" si="11"/>
        <v>3.7899239844622512E-2</v>
      </c>
      <c r="E546" s="36">
        <f t="shared" si="11"/>
        <v>2.8236666495119467E-2</v>
      </c>
    </row>
    <row r="547" spans="1:5">
      <c r="A547" s="34">
        <v>40876</v>
      </c>
      <c r="B547" s="37">
        <v>2211.39</v>
      </c>
      <c r="C547" s="35">
        <v>582.92999999999995</v>
      </c>
      <c r="D547" s="36">
        <f t="shared" si="11"/>
        <v>-5.7683142854573211E-3</v>
      </c>
      <c r="E547" s="36">
        <f t="shared" si="11"/>
        <v>-8.9426885870214079E-3</v>
      </c>
    </row>
    <row r="548" spans="1:5">
      <c r="A548" s="34">
        <v>40875</v>
      </c>
      <c r="B548" s="37">
        <v>2224.2199999999998</v>
      </c>
      <c r="C548" s="35">
        <v>588.19000000000005</v>
      </c>
      <c r="D548" s="36">
        <f t="shared" si="11"/>
        <v>3.4097671650673123E-2</v>
      </c>
      <c r="E548" s="36">
        <f t="shared" si="11"/>
        <v>4.474245115452935E-2</v>
      </c>
    </row>
    <row r="549" spans="1:5">
      <c r="A549" s="34">
        <v>40872</v>
      </c>
      <c r="B549" s="37">
        <v>2150.88</v>
      </c>
      <c r="C549" s="35">
        <v>563</v>
      </c>
      <c r="D549" s="36">
        <f t="shared" si="11"/>
        <v>-7.2281148744079982E-3</v>
      </c>
      <c r="E549" s="36">
        <f t="shared" si="11"/>
        <v>-1.2471277472768438E-2</v>
      </c>
    </row>
    <row r="550" spans="1:5">
      <c r="A550" s="34">
        <v>40870</v>
      </c>
      <c r="B550" s="37">
        <v>2166.54</v>
      </c>
      <c r="C550" s="35">
        <v>570.11</v>
      </c>
      <c r="D550" s="36">
        <f t="shared" si="11"/>
        <v>-2.2465066122824617E-2</v>
      </c>
      <c r="E550" s="36">
        <f t="shared" si="11"/>
        <v>-1.705172413793099E-2</v>
      </c>
    </row>
    <row r="551" spans="1:5">
      <c r="A551" s="34">
        <v>40869</v>
      </c>
      <c r="B551" s="37">
        <v>2216.33</v>
      </c>
      <c r="C551" s="35">
        <v>580</v>
      </c>
      <c r="D551" s="36">
        <f t="shared" si="11"/>
        <v>2.3472055138977765E-3</v>
      </c>
      <c r="E551" s="36">
        <f t="shared" si="11"/>
        <v>-1.6180672702861276E-3</v>
      </c>
    </row>
    <row r="552" spans="1:5">
      <c r="A552" s="34">
        <v>40868</v>
      </c>
      <c r="B552" s="37">
        <v>2211.14</v>
      </c>
      <c r="C552" s="35">
        <v>580.94000000000005</v>
      </c>
      <c r="D552" s="36">
        <f t="shared" si="11"/>
        <v>-1.8993322833248283E-2</v>
      </c>
      <c r="E552" s="36">
        <f t="shared" si="11"/>
        <v>-2.3433297471758929E-2</v>
      </c>
    </row>
    <row r="553" spans="1:5">
      <c r="A553" s="34">
        <v>40865</v>
      </c>
      <c r="B553" s="37">
        <v>2253.9499999999998</v>
      </c>
      <c r="C553" s="35">
        <v>594.88</v>
      </c>
      <c r="D553" s="36">
        <f t="shared" si="11"/>
        <v>-7.9838386683627194E-3</v>
      </c>
      <c r="E553" s="36">
        <f t="shared" si="11"/>
        <v>-9.9688784595669544E-3</v>
      </c>
    </row>
    <row r="554" spans="1:5">
      <c r="A554" s="34">
        <v>40864</v>
      </c>
      <c r="B554" s="37">
        <v>2272.09</v>
      </c>
      <c r="C554" s="35">
        <v>600.87</v>
      </c>
      <c r="D554" s="36">
        <f t="shared" si="11"/>
        <v>-2.2492116143298935E-2</v>
      </c>
      <c r="E554" s="36">
        <f t="shared" si="11"/>
        <v>-1.7335274011807678E-2</v>
      </c>
    </row>
    <row r="555" spans="1:5">
      <c r="A555" s="34">
        <v>40863</v>
      </c>
      <c r="B555" s="37">
        <v>2324.37</v>
      </c>
      <c r="C555" s="35">
        <v>611.47</v>
      </c>
      <c r="D555" s="36">
        <f t="shared" si="11"/>
        <v>-1.7694739333288245E-2</v>
      </c>
      <c r="E555" s="36">
        <f t="shared" si="11"/>
        <v>-8.2554820293239128E-3</v>
      </c>
    </row>
    <row r="556" spans="1:5">
      <c r="A556" s="34">
        <v>40862</v>
      </c>
      <c r="B556" s="37">
        <v>2366.2399999999998</v>
      </c>
      <c r="C556" s="35">
        <v>616.55999999999995</v>
      </c>
      <c r="D556" s="36">
        <f t="shared" si="11"/>
        <v>1.0643568585242402E-2</v>
      </c>
      <c r="E556" s="36">
        <f t="shared" si="11"/>
        <v>5.8075040783034382E-3</v>
      </c>
    </row>
    <row r="557" spans="1:5">
      <c r="A557" s="34">
        <v>40861</v>
      </c>
      <c r="B557" s="37">
        <v>2341.3200000000002</v>
      </c>
      <c r="C557" s="35">
        <v>613</v>
      </c>
      <c r="D557" s="36">
        <f t="shared" si="11"/>
        <v>-6.1380943891194972E-3</v>
      </c>
      <c r="E557" s="36">
        <f t="shared" si="11"/>
        <v>7.6436262020218582E-3</v>
      </c>
    </row>
    <row r="558" spans="1:5">
      <c r="A558" s="34">
        <v>40858</v>
      </c>
      <c r="B558" s="37">
        <v>2355.7800000000002</v>
      </c>
      <c r="C558" s="35">
        <v>608.35</v>
      </c>
      <c r="D558" s="36">
        <f t="shared" si="11"/>
        <v>1.8905136955196022E-2</v>
      </c>
      <c r="E558" s="36">
        <f t="shared" si="11"/>
        <v>2.2299522753243206E-2</v>
      </c>
    </row>
    <row r="559" spans="1:5">
      <c r="A559" s="34">
        <v>40857</v>
      </c>
      <c r="B559" s="37">
        <v>2312.0700000000002</v>
      </c>
      <c r="C559" s="35">
        <v>595.08000000000004</v>
      </c>
      <c r="D559" s="36">
        <f t="shared" si="11"/>
        <v>-8.7723088889835044E-4</v>
      </c>
      <c r="E559" s="36">
        <f t="shared" si="11"/>
        <v>-9.7678675430568074E-3</v>
      </c>
    </row>
    <row r="560" spans="1:5">
      <c r="A560" s="34">
        <v>40856</v>
      </c>
      <c r="B560" s="37">
        <v>2314.1</v>
      </c>
      <c r="C560" s="35">
        <v>600.95000000000005</v>
      </c>
      <c r="D560" s="36">
        <f t="shared" si="11"/>
        <v>-3.5795684184649401E-2</v>
      </c>
      <c r="E560" s="36">
        <f t="shared" si="11"/>
        <v>-1.8600777345918917E-2</v>
      </c>
    </row>
    <row r="561" spans="1:5">
      <c r="A561" s="34">
        <v>40855</v>
      </c>
      <c r="B561" s="37">
        <v>2400.0100000000002</v>
      </c>
      <c r="C561" s="35">
        <v>612.34</v>
      </c>
      <c r="D561" s="36">
        <f t="shared" si="11"/>
        <v>1.2218267089547208E-2</v>
      </c>
      <c r="E561" s="36">
        <f t="shared" si="11"/>
        <v>6.5918169414627137E-3</v>
      </c>
    </row>
    <row r="562" spans="1:5">
      <c r="A562" s="34">
        <v>40854</v>
      </c>
      <c r="B562" s="37">
        <v>2371.04</v>
      </c>
      <c r="C562" s="35">
        <v>608.33000000000004</v>
      </c>
      <c r="D562" s="36">
        <f t="shared" si="11"/>
        <v>6.2470292659739801E-3</v>
      </c>
      <c r="E562" s="36">
        <f t="shared" si="11"/>
        <v>2.0448216861810975E-2</v>
      </c>
    </row>
    <row r="563" spans="1:5">
      <c r="A563" s="34">
        <v>40851</v>
      </c>
      <c r="B563" s="37">
        <v>2356.3200000000002</v>
      </c>
      <c r="C563" s="35">
        <v>596.14</v>
      </c>
      <c r="D563" s="36">
        <f t="shared" si="11"/>
        <v>-4.8105553467273632E-3</v>
      </c>
      <c r="E563" s="36">
        <f t="shared" si="11"/>
        <v>-2.2761506276151033E-3</v>
      </c>
    </row>
    <row r="564" spans="1:5">
      <c r="A564" s="34">
        <v>40850</v>
      </c>
      <c r="B564" s="37">
        <v>2367.71</v>
      </c>
      <c r="C564" s="35">
        <v>597.5</v>
      </c>
      <c r="D564" s="36">
        <f t="shared" si="11"/>
        <v>2.1304220297456711E-2</v>
      </c>
      <c r="E564" s="36">
        <f t="shared" si="11"/>
        <v>2.1681885024451786E-2</v>
      </c>
    </row>
    <row r="565" spans="1:5">
      <c r="A565" s="34">
        <v>40849</v>
      </c>
      <c r="B565" s="37">
        <v>2318.3200000000002</v>
      </c>
      <c r="C565" s="35">
        <v>584.82000000000005</v>
      </c>
      <c r="D565" s="36">
        <f t="shared" si="11"/>
        <v>8.6800645674980359E-3</v>
      </c>
      <c r="E565" s="36">
        <f t="shared" si="11"/>
        <v>1.0662749503153934E-2</v>
      </c>
    </row>
    <row r="566" spans="1:5">
      <c r="A566" s="34">
        <v>40848</v>
      </c>
      <c r="B566" s="37">
        <v>2298.37</v>
      </c>
      <c r="C566" s="35">
        <v>578.65</v>
      </c>
      <c r="D566" s="36">
        <f t="shared" si="11"/>
        <v>-2.614741873156845E-2</v>
      </c>
      <c r="E566" s="36">
        <f t="shared" si="11"/>
        <v>-2.3606236501079958E-2</v>
      </c>
    </row>
    <row r="567" spans="1:5">
      <c r="A567" s="34">
        <v>40847</v>
      </c>
      <c r="B567" s="37">
        <v>2360.08</v>
      </c>
      <c r="C567" s="35">
        <v>592.64</v>
      </c>
      <c r="D567" s="36">
        <f t="shared" si="11"/>
        <v>-1.716160896851282E-2</v>
      </c>
      <c r="E567" s="36">
        <f t="shared" si="11"/>
        <v>-1.2497084013730175E-2</v>
      </c>
    </row>
    <row r="568" spans="1:5">
      <c r="A568" s="34">
        <v>40844</v>
      </c>
      <c r="B568" s="37">
        <v>2401.29</v>
      </c>
      <c r="C568" s="35">
        <v>600.14</v>
      </c>
      <c r="D568" s="36">
        <f t="shared" si="11"/>
        <v>6.083764266635594E-4</v>
      </c>
      <c r="E568" s="36">
        <f t="shared" si="11"/>
        <v>2.4554428984249199E-3</v>
      </c>
    </row>
    <row r="569" spans="1:5">
      <c r="A569" s="34">
        <v>40843</v>
      </c>
      <c r="B569" s="37">
        <v>2399.83</v>
      </c>
      <c r="C569" s="35">
        <v>598.66999999999996</v>
      </c>
      <c r="D569" s="36">
        <f t="shared" si="11"/>
        <v>2.7856895052659869E-2</v>
      </c>
      <c r="E569" s="36">
        <f t="shared" si="11"/>
        <v>2.1080998106803639E-2</v>
      </c>
    </row>
    <row r="570" spans="1:5">
      <c r="A570" s="34">
        <v>40842</v>
      </c>
      <c r="B570" s="37">
        <v>2334.79</v>
      </c>
      <c r="C570" s="35">
        <v>586.30999999999995</v>
      </c>
      <c r="D570" s="36">
        <f t="shared" si="11"/>
        <v>-4.6235449746767632E-4</v>
      </c>
      <c r="E570" s="36">
        <f t="shared" si="11"/>
        <v>5.4016050483571831E-3</v>
      </c>
    </row>
    <row r="571" spans="1:5">
      <c r="A571" s="34">
        <v>40841</v>
      </c>
      <c r="B571" s="37">
        <v>2335.87</v>
      </c>
      <c r="C571" s="35">
        <v>583.16</v>
      </c>
      <c r="D571" s="36">
        <f t="shared" si="11"/>
        <v>-2.0361345736070069E-2</v>
      </c>
      <c r="E571" s="36">
        <f t="shared" si="11"/>
        <v>-2.2232654840548594E-2</v>
      </c>
    </row>
    <row r="572" spans="1:5">
      <c r="A572" s="34">
        <v>40840</v>
      </c>
      <c r="B572" s="37">
        <v>2384.42</v>
      </c>
      <c r="C572" s="35">
        <v>596.41999999999996</v>
      </c>
      <c r="D572" s="36">
        <f t="shared" si="11"/>
        <v>2.075832751837603E-2</v>
      </c>
      <c r="E572" s="36">
        <f t="shared" si="11"/>
        <v>1.0042507070399109E-2</v>
      </c>
    </row>
    <row r="573" spans="1:5">
      <c r="A573" s="34">
        <v>40837</v>
      </c>
      <c r="B573" s="37">
        <v>2335.9299999999998</v>
      </c>
      <c r="C573" s="35">
        <v>590.49</v>
      </c>
      <c r="D573" s="36">
        <f t="shared" si="11"/>
        <v>1.2851809616310161E-2</v>
      </c>
      <c r="E573" s="36">
        <f t="shared" si="11"/>
        <v>1.1684684839035953E-2</v>
      </c>
    </row>
    <row r="574" spans="1:5">
      <c r="A574" s="34">
        <v>40836</v>
      </c>
      <c r="B574" s="37">
        <v>2306.29</v>
      </c>
      <c r="C574" s="35">
        <v>583.66999999999996</v>
      </c>
      <c r="D574" s="36">
        <f t="shared" si="11"/>
        <v>-4.5407262572243479E-3</v>
      </c>
      <c r="E574" s="36">
        <f t="shared" si="11"/>
        <v>5.1145169622868192E-3</v>
      </c>
    </row>
    <row r="575" spans="1:5">
      <c r="A575" s="34">
        <v>40835</v>
      </c>
      <c r="B575" s="37">
        <v>2316.81</v>
      </c>
      <c r="C575" s="35">
        <v>580.70000000000005</v>
      </c>
      <c r="D575" s="36">
        <f t="shared" si="11"/>
        <v>-2.0322470156921901E-2</v>
      </c>
      <c r="E575" s="36">
        <f t="shared" si="11"/>
        <v>-1.6612758463023347E-2</v>
      </c>
    </row>
    <row r="576" spans="1:5">
      <c r="A576" s="34">
        <v>40834</v>
      </c>
      <c r="B576" s="37">
        <v>2364.87</v>
      </c>
      <c r="C576" s="35">
        <v>590.51</v>
      </c>
      <c r="D576" s="36">
        <f t="shared" si="11"/>
        <v>1.306128393834749E-2</v>
      </c>
      <c r="E576" s="36">
        <f t="shared" si="11"/>
        <v>1.3907728232688266E-2</v>
      </c>
    </row>
    <row r="577" spans="1:5">
      <c r="A577" s="34">
        <v>40833</v>
      </c>
      <c r="B577" s="37">
        <v>2334.38</v>
      </c>
      <c r="C577" s="35">
        <v>582.41</v>
      </c>
      <c r="D577" s="36">
        <f t="shared" si="11"/>
        <v>-1.5835139168781653E-2</v>
      </c>
      <c r="E577" s="36">
        <f t="shared" si="11"/>
        <v>-1.566725256895618E-2</v>
      </c>
    </row>
    <row r="578" spans="1:5">
      <c r="A578" s="34">
        <v>40830</v>
      </c>
      <c r="B578" s="37">
        <v>2371.94</v>
      </c>
      <c r="C578" s="35">
        <v>591.67999999999995</v>
      </c>
      <c r="D578" s="36">
        <f t="shared" si="11"/>
        <v>1.9364986591487332E-2</v>
      </c>
      <c r="E578" s="36">
        <f t="shared" si="11"/>
        <v>5.8480473711515213E-2</v>
      </c>
    </row>
    <row r="579" spans="1:5">
      <c r="A579" s="34">
        <v>40829</v>
      </c>
      <c r="B579" s="37">
        <v>2326.88</v>
      </c>
      <c r="C579" s="35">
        <v>558.99</v>
      </c>
      <c r="D579" s="36">
        <f t="shared" si="11"/>
        <v>8.5385622274813944E-3</v>
      </c>
      <c r="E579" s="36">
        <f t="shared" si="11"/>
        <v>1.9124886052871437E-2</v>
      </c>
    </row>
    <row r="580" spans="1:5">
      <c r="A580" s="34">
        <v>40828</v>
      </c>
      <c r="B580" s="37">
        <v>2307.1799999999998</v>
      </c>
      <c r="C580" s="35">
        <v>548.5</v>
      </c>
      <c r="D580" s="36">
        <f t="shared" si="11"/>
        <v>5.342234151952896E-3</v>
      </c>
      <c r="E580" s="36">
        <f t="shared" si="11"/>
        <v>9.794175043263742E-3</v>
      </c>
    </row>
    <row r="581" spans="1:5">
      <c r="A581" s="34">
        <v>40827</v>
      </c>
      <c r="B581" s="37">
        <v>2294.92</v>
      </c>
      <c r="C581" s="35">
        <v>543.17999999999995</v>
      </c>
      <c r="D581" s="36">
        <f t="shared" si="11"/>
        <v>7.1401926579333086E-3</v>
      </c>
      <c r="E581" s="36">
        <f t="shared" si="11"/>
        <v>1.1188264422808514E-2</v>
      </c>
    </row>
    <row r="582" spans="1:5">
      <c r="A582" s="34">
        <v>40826</v>
      </c>
      <c r="B582" s="37">
        <v>2278.65</v>
      </c>
      <c r="C582" s="35">
        <v>537.16999999999996</v>
      </c>
      <c r="D582" s="36">
        <f t="shared" si="11"/>
        <v>3.4452232653579884E-2</v>
      </c>
      <c r="E582" s="36">
        <f t="shared" si="11"/>
        <v>4.2805559869544929E-2</v>
      </c>
    </row>
    <row r="583" spans="1:5">
      <c r="A583" s="34">
        <v>40823</v>
      </c>
      <c r="B583" s="37">
        <v>2202.7600000000002</v>
      </c>
      <c r="C583" s="35">
        <v>515.12</v>
      </c>
      <c r="D583" s="36">
        <f t="shared" si="11"/>
        <v>-6.8665773966517518E-3</v>
      </c>
      <c r="E583" s="36">
        <f t="shared" si="11"/>
        <v>7.9656505605085748E-4</v>
      </c>
    </row>
    <row r="584" spans="1:5">
      <c r="A584" s="34">
        <v>40822</v>
      </c>
      <c r="B584" s="37">
        <v>2217.9899999999998</v>
      </c>
      <c r="C584" s="35">
        <v>514.71</v>
      </c>
      <c r="D584" s="36">
        <f t="shared" si="11"/>
        <v>1.6135460905180032E-2</v>
      </c>
      <c r="E584" s="36">
        <f t="shared" si="11"/>
        <v>1.9833564493758837E-2</v>
      </c>
    </row>
    <row r="585" spans="1:5">
      <c r="A585" s="34">
        <v>40821</v>
      </c>
      <c r="B585" s="37">
        <v>2182.77</v>
      </c>
      <c r="C585" s="35">
        <v>504.7</v>
      </c>
      <c r="D585" s="36">
        <f t="shared" si="11"/>
        <v>2.5154869646488498E-2</v>
      </c>
      <c r="E585" s="36">
        <f t="shared" si="11"/>
        <v>5.5788005578800703E-3</v>
      </c>
    </row>
    <row r="586" spans="1:5">
      <c r="A586" s="34">
        <v>40820</v>
      </c>
      <c r="B586" s="37">
        <v>2129.21</v>
      </c>
      <c r="C586" s="35">
        <v>501.9</v>
      </c>
      <c r="D586" s="36">
        <f t="shared" si="11"/>
        <v>2.1184245865786711E-2</v>
      </c>
      <c r="E586" s="36">
        <f t="shared" si="11"/>
        <v>1.2875363254762684E-2</v>
      </c>
    </row>
    <row r="587" spans="1:5">
      <c r="A587" s="34">
        <v>40819</v>
      </c>
      <c r="B587" s="37">
        <v>2085.04</v>
      </c>
      <c r="C587" s="35">
        <v>495.52</v>
      </c>
      <c r="D587" s="36">
        <f t="shared" si="11"/>
        <v>-2.5308763170934556E-2</v>
      </c>
      <c r="E587" s="36">
        <f t="shared" si="11"/>
        <v>-3.7899968934451689E-2</v>
      </c>
    </row>
    <row r="588" spans="1:5">
      <c r="A588" s="34">
        <v>40816</v>
      </c>
      <c r="B588" s="37">
        <v>2139.1799999999998</v>
      </c>
      <c r="C588" s="35">
        <v>515.04</v>
      </c>
      <c r="D588" s="36">
        <f t="shared" si="11"/>
        <v>-2.661898001528884E-2</v>
      </c>
      <c r="E588" s="36">
        <f t="shared" si="11"/>
        <v>-2.3620853080568827E-2</v>
      </c>
    </row>
    <row r="589" spans="1:5">
      <c r="A589" s="34">
        <v>40815</v>
      </c>
      <c r="B589" s="37">
        <v>2197.6799999999998</v>
      </c>
      <c r="C589" s="35">
        <v>527.5</v>
      </c>
      <c r="D589" s="36">
        <f t="shared" ref="D589:E652" si="12">(B589/B590)-1</f>
        <v>-1.0428486518614721E-2</v>
      </c>
      <c r="E589" s="36">
        <f t="shared" si="12"/>
        <v>-2.5338476665910381E-3</v>
      </c>
    </row>
    <row r="590" spans="1:5">
      <c r="A590" s="34">
        <v>40814</v>
      </c>
      <c r="B590" s="37">
        <v>2220.84</v>
      </c>
      <c r="C590" s="35">
        <v>528.84</v>
      </c>
      <c r="D590" s="36">
        <f t="shared" si="12"/>
        <v>-1.4514876528144538E-2</v>
      </c>
      <c r="E590" s="36">
        <f t="shared" si="12"/>
        <v>-1.9468238958727291E-2</v>
      </c>
    </row>
    <row r="591" spans="1:5">
      <c r="A591" s="34">
        <v>40813</v>
      </c>
      <c r="B591" s="37">
        <v>2253.5500000000002</v>
      </c>
      <c r="C591" s="35">
        <v>539.34</v>
      </c>
      <c r="D591" s="36">
        <f t="shared" si="12"/>
        <v>8.6247023649677068E-3</v>
      </c>
      <c r="E591" s="36">
        <f t="shared" si="12"/>
        <v>1.400665551147795E-2</v>
      </c>
    </row>
    <row r="592" spans="1:5">
      <c r="A592" s="34">
        <v>40812</v>
      </c>
      <c r="B592" s="37">
        <v>2234.2800000000002</v>
      </c>
      <c r="C592" s="35">
        <v>531.89</v>
      </c>
      <c r="D592" s="36">
        <f t="shared" si="12"/>
        <v>1.2424893287295014E-2</v>
      </c>
      <c r="E592" s="36">
        <f t="shared" si="12"/>
        <v>1.2140587239062972E-2</v>
      </c>
    </row>
    <row r="593" spans="1:5">
      <c r="A593" s="34">
        <v>40809</v>
      </c>
      <c r="B593" s="37">
        <v>2206.86</v>
      </c>
      <c r="C593" s="35">
        <v>525.51</v>
      </c>
      <c r="D593" s="36">
        <f t="shared" si="12"/>
        <v>1.0194132537455491E-2</v>
      </c>
      <c r="E593" s="36">
        <f t="shared" si="12"/>
        <v>9.3151000653017846E-3</v>
      </c>
    </row>
    <row r="594" spans="1:5">
      <c r="A594" s="34">
        <v>40808</v>
      </c>
      <c r="B594" s="37">
        <v>2184.59</v>
      </c>
      <c r="C594" s="35">
        <v>520.66</v>
      </c>
      <c r="D594" s="36">
        <f t="shared" si="12"/>
        <v>-3.2639596156400885E-2</v>
      </c>
      <c r="E594" s="36">
        <f t="shared" si="12"/>
        <v>-3.4384272997032728E-2</v>
      </c>
    </row>
    <row r="595" spans="1:5">
      <c r="A595" s="34">
        <v>40807</v>
      </c>
      <c r="B595" s="37">
        <v>2258.3000000000002</v>
      </c>
      <c r="C595" s="35">
        <v>539.20000000000005</v>
      </c>
      <c r="D595" s="36">
        <f t="shared" si="12"/>
        <v>-1.6372735627577795E-2</v>
      </c>
      <c r="E595" s="36">
        <f t="shared" si="12"/>
        <v>-1.3592375098329668E-2</v>
      </c>
    </row>
    <row r="596" spans="1:5">
      <c r="A596" s="34">
        <v>40806</v>
      </c>
      <c r="B596" s="37">
        <v>2295.89</v>
      </c>
      <c r="C596" s="35">
        <v>546.63</v>
      </c>
      <c r="D596" s="36">
        <f t="shared" si="12"/>
        <v>-5.574420901263144E-3</v>
      </c>
      <c r="E596" s="36">
        <f t="shared" si="12"/>
        <v>-7.3170285546986236E-5</v>
      </c>
    </row>
    <row r="597" spans="1:5">
      <c r="A597" s="34">
        <v>40805</v>
      </c>
      <c r="B597" s="37">
        <v>2308.7600000000002</v>
      </c>
      <c r="C597" s="35">
        <v>546.66999999999996</v>
      </c>
      <c r="D597" s="36">
        <f t="shared" si="12"/>
        <v>1.1578039018425024E-3</v>
      </c>
      <c r="E597" s="36">
        <f t="shared" si="12"/>
        <v>-1.8292236774741788E-5</v>
      </c>
    </row>
    <row r="598" spans="1:5">
      <c r="A598" s="34">
        <v>40802</v>
      </c>
      <c r="B598" s="37">
        <v>2306.09</v>
      </c>
      <c r="C598" s="35">
        <v>546.67999999999995</v>
      </c>
      <c r="D598" s="36">
        <f t="shared" si="12"/>
        <v>8.5412147505423697E-3</v>
      </c>
      <c r="E598" s="36">
        <f t="shared" si="12"/>
        <v>7.5936301975818576E-3</v>
      </c>
    </row>
    <row r="599" spans="1:5">
      <c r="A599" s="34">
        <v>40801</v>
      </c>
      <c r="B599" s="37">
        <v>2286.56</v>
      </c>
      <c r="C599" s="35">
        <v>542.55999999999995</v>
      </c>
      <c r="D599" s="36">
        <f t="shared" si="12"/>
        <v>1.5008323160581538E-2</v>
      </c>
      <c r="E599" s="36">
        <f t="shared" si="12"/>
        <v>1.9715450974495674E-2</v>
      </c>
    </row>
    <row r="600" spans="1:5">
      <c r="A600" s="34">
        <v>40800</v>
      </c>
      <c r="B600" s="37">
        <v>2252.75</v>
      </c>
      <c r="C600" s="35">
        <v>532.07000000000005</v>
      </c>
      <c r="D600" s="36">
        <f t="shared" si="12"/>
        <v>1.4487206045267431E-2</v>
      </c>
      <c r="E600" s="36">
        <f t="shared" si="12"/>
        <v>4.8156821272096195E-3</v>
      </c>
    </row>
    <row r="601" spans="1:5">
      <c r="A601" s="34">
        <v>40799</v>
      </c>
      <c r="B601" s="37">
        <v>2220.58</v>
      </c>
      <c r="C601" s="35">
        <v>529.52</v>
      </c>
      <c r="D601" s="36">
        <f t="shared" si="12"/>
        <v>1.3112270968683726E-2</v>
      </c>
      <c r="E601" s="36">
        <f t="shared" si="12"/>
        <v>-1.1318192107447889E-3</v>
      </c>
    </row>
    <row r="602" spans="1:5">
      <c r="A602" s="34">
        <v>40798</v>
      </c>
      <c r="B602" s="37">
        <v>2191.84</v>
      </c>
      <c r="C602" s="35">
        <v>530.12</v>
      </c>
      <c r="D602" s="36">
        <f t="shared" si="12"/>
        <v>1.3024227466422733E-2</v>
      </c>
      <c r="E602" s="36">
        <f t="shared" si="12"/>
        <v>1.0040964084976567E-2</v>
      </c>
    </row>
    <row r="603" spans="1:5">
      <c r="A603" s="34">
        <v>40795</v>
      </c>
      <c r="B603" s="37">
        <v>2163.66</v>
      </c>
      <c r="C603" s="35">
        <v>524.85</v>
      </c>
      <c r="D603" s="36">
        <f t="shared" si="12"/>
        <v>-2.2865117035257398E-2</v>
      </c>
      <c r="E603" s="36">
        <f t="shared" si="12"/>
        <v>-1.8898609241812525E-2</v>
      </c>
    </row>
    <row r="604" spans="1:5">
      <c r="A604" s="34">
        <v>40794</v>
      </c>
      <c r="B604" s="37">
        <v>2214.29</v>
      </c>
      <c r="C604" s="35">
        <v>534.96</v>
      </c>
      <c r="D604" s="36">
        <f t="shared" si="12"/>
        <v>-4.2540753232153117E-3</v>
      </c>
      <c r="E604" s="36">
        <f t="shared" si="12"/>
        <v>1.7414751980227017E-3</v>
      </c>
    </row>
    <row r="605" spans="1:5">
      <c r="A605" s="34">
        <v>40793</v>
      </c>
      <c r="B605" s="37">
        <v>2223.75</v>
      </c>
      <c r="C605" s="35">
        <v>534.03</v>
      </c>
      <c r="D605" s="36">
        <f t="shared" si="12"/>
        <v>2.5904225871932196E-2</v>
      </c>
      <c r="E605" s="36">
        <f t="shared" si="12"/>
        <v>2.2693324141100923E-2</v>
      </c>
    </row>
    <row r="606" spans="1:5">
      <c r="A606" s="34">
        <v>40792</v>
      </c>
      <c r="B606" s="37">
        <v>2167.6</v>
      </c>
      <c r="C606" s="35">
        <v>522.17999999999995</v>
      </c>
      <c r="D606" s="36">
        <f t="shared" si="12"/>
        <v>-1.060968802903961E-4</v>
      </c>
      <c r="E606" s="36">
        <f t="shared" si="12"/>
        <v>-5.0682112643855026E-3</v>
      </c>
    </row>
    <row r="607" spans="1:5">
      <c r="A607" s="34">
        <v>40788</v>
      </c>
      <c r="B607" s="37">
        <v>2167.83</v>
      </c>
      <c r="C607" s="35">
        <v>524.84</v>
      </c>
      <c r="D607" s="36">
        <f t="shared" si="12"/>
        <v>-2.3081949482886888E-2</v>
      </c>
      <c r="E607" s="36">
        <f t="shared" si="12"/>
        <v>-1.4384976525821491E-2</v>
      </c>
    </row>
    <row r="608" spans="1:5">
      <c r="A608" s="34">
        <v>40787</v>
      </c>
      <c r="B608" s="37">
        <v>2219.0500000000002</v>
      </c>
      <c r="C608" s="35">
        <v>532.5</v>
      </c>
      <c r="D608" s="36">
        <f t="shared" si="12"/>
        <v>-9.7991530604504273E-3</v>
      </c>
      <c r="E608" s="36">
        <f t="shared" si="12"/>
        <v>-1.5638864241348749E-2</v>
      </c>
    </row>
    <row r="609" spans="1:5">
      <c r="A609" s="34">
        <v>40786</v>
      </c>
      <c r="B609" s="37">
        <v>2241.0100000000002</v>
      </c>
      <c r="C609" s="35">
        <v>540.96</v>
      </c>
      <c r="D609" s="36">
        <f t="shared" si="12"/>
        <v>1.4836728948157685E-3</v>
      </c>
      <c r="E609" s="36">
        <f t="shared" si="12"/>
        <v>4.8085814684672989E-4</v>
      </c>
    </row>
    <row r="610" spans="1:5">
      <c r="A610" s="34">
        <v>40785</v>
      </c>
      <c r="B610" s="37">
        <v>2237.69</v>
      </c>
      <c r="C610" s="35">
        <v>540.70000000000005</v>
      </c>
      <c r="D610" s="36">
        <f t="shared" si="12"/>
        <v>6.1736721883487444E-3</v>
      </c>
      <c r="E610" s="36">
        <f t="shared" si="12"/>
        <v>3.0051198337908147E-3</v>
      </c>
    </row>
    <row r="611" spans="1:5">
      <c r="A611" s="34">
        <v>40784</v>
      </c>
      <c r="B611" s="37">
        <v>2223.96</v>
      </c>
      <c r="C611" s="35">
        <v>539.08000000000004</v>
      </c>
      <c r="D611" s="36">
        <f t="shared" si="12"/>
        <v>2.8672923306058973E-2</v>
      </c>
      <c r="E611" s="36">
        <f t="shared" si="12"/>
        <v>2.3194017386023003E-2</v>
      </c>
    </row>
    <row r="612" spans="1:5">
      <c r="A612" s="34">
        <v>40781</v>
      </c>
      <c r="B612" s="37">
        <v>2161.9699999999998</v>
      </c>
      <c r="C612" s="35">
        <v>526.86</v>
      </c>
      <c r="D612" s="36">
        <f t="shared" si="12"/>
        <v>2.5500305946750901E-2</v>
      </c>
      <c r="E612" s="36">
        <f t="shared" si="12"/>
        <v>1.311437581724495E-2</v>
      </c>
    </row>
    <row r="613" spans="1:5">
      <c r="A613" s="34">
        <v>40780</v>
      </c>
      <c r="B613" s="37">
        <v>2108.21</v>
      </c>
      <c r="C613" s="35">
        <v>520.04</v>
      </c>
      <c r="D613" s="36">
        <f t="shared" si="12"/>
        <v>-1.716984298661095E-2</v>
      </c>
      <c r="E613" s="36">
        <f t="shared" si="12"/>
        <v>-6.2107053450285443E-3</v>
      </c>
    </row>
    <row r="614" spans="1:5">
      <c r="A614" s="34">
        <v>40779</v>
      </c>
      <c r="B614" s="37">
        <v>2145.04</v>
      </c>
      <c r="C614" s="35">
        <v>523.29</v>
      </c>
      <c r="D614" s="36">
        <f t="shared" si="12"/>
        <v>7.4062941759382994E-3</v>
      </c>
      <c r="E614" s="36">
        <f t="shared" si="12"/>
        <v>8.6157048687405258E-3</v>
      </c>
    </row>
    <row r="615" spans="1:5">
      <c r="A615" s="34">
        <v>40778</v>
      </c>
      <c r="B615" s="37">
        <v>2129.27</v>
      </c>
      <c r="C615" s="35">
        <v>518.82000000000005</v>
      </c>
      <c r="D615" s="36">
        <f t="shared" si="12"/>
        <v>4.1345312094995368E-2</v>
      </c>
      <c r="E615" s="36">
        <f t="shared" si="12"/>
        <v>4.145171327057029E-2</v>
      </c>
    </row>
    <row r="616" spans="1:5">
      <c r="A616" s="34">
        <v>40777</v>
      </c>
      <c r="B616" s="37">
        <v>2044.73</v>
      </c>
      <c r="C616" s="35">
        <v>498.17</v>
      </c>
      <c r="D616" s="36">
        <f t="shared" si="12"/>
        <v>3.1939633601867357E-3</v>
      </c>
      <c r="E616" s="36">
        <f t="shared" si="12"/>
        <v>1.4768190336511111E-2</v>
      </c>
    </row>
    <row r="617" spans="1:5">
      <c r="A617" s="34">
        <v>40774</v>
      </c>
      <c r="B617" s="37">
        <v>2038.22</v>
      </c>
      <c r="C617" s="35">
        <v>490.92</v>
      </c>
      <c r="D617" s="36">
        <f t="shared" si="12"/>
        <v>-1.679184575235293E-2</v>
      </c>
      <c r="E617" s="36">
        <f t="shared" si="12"/>
        <v>-2.7650134685469729E-2</v>
      </c>
    </row>
    <row r="618" spans="1:5">
      <c r="A618" s="34">
        <v>40773</v>
      </c>
      <c r="B618" s="37">
        <v>2073.0300000000002</v>
      </c>
      <c r="C618" s="35">
        <v>504.88</v>
      </c>
      <c r="D618" s="36">
        <f t="shared" si="12"/>
        <v>-4.9774937890191606E-2</v>
      </c>
      <c r="E618" s="36">
        <f t="shared" si="12"/>
        <v>-5.3024477164025141E-2</v>
      </c>
    </row>
    <row r="619" spans="1:5">
      <c r="A619" s="34">
        <v>40772</v>
      </c>
      <c r="B619" s="37">
        <v>2181.62</v>
      </c>
      <c r="C619" s="35">
        <v>533.15</v>
      </c>
      <c r="D619" s="36">
        <f t="shared" si="12"/>
        <v>-5.7650152442498825E-3</v>
      </c>
      <c r="E619" s="36">
        <f t="shared" si="12"/>
        <v>-1.085343228200375E-2</v>
      </c>
    </row>
    <row r="620" spans="1:5">
      <c r="A620" s="34">
        <v>40771</v>
      </c>
      <c r="B620" s="37">
        <v>2194.27</v>
      </c>
      <c r="C620" s="35">
        <v>539</v>
      </c>
      <c r="D620" s="36">
        <f t="shared" si="12"/>
        <v>-8.9651870720647286E-3</v>
      </c>
      <c r="E620" s="36">
        <f t="shared" si="12"/>
        <v>-3.2715395797067615E-2</v>
      </c>
    </row>
    <row r="621" spans="1:5">
      <c r="A621" s="34">
        <v>40770</v>
      </c>
      <c r="B621" s="37">
        <v>2214.12</v>
      </c>
      <c r="C621" s="35">
        <v>557.23</v>
      </c>
      <c r="D621" s="36">
        <f t="shared" si="12"/>
        <v>1.4697188423729912E-2</v>
      </c>
      <c r="E621" s="36">
        <f t="shared" si="12"/>
        <v>-1.1600475371161934E-2</v>
      </c>
    </row>
    <row r="622" spans="1:5">
      <c r="A622" s="34">
        <v>40767</v>
      </c>
      <c r="B622" s="37">
        <v>2182.0500000000002</v>
      </c>
      <c r="C622" s="35">
        <v>563.77</v>
      </c>
      <c r="D622" s="36">
        <f t="shared" si="12"/>
        <v>6.9125593543355457E-3</v>
      </c>
      <c r="E622" s="36">
        <f t="shared" si="12"/>
        <v>2.9174746055182776E-3</v>
      </c>
    </row>
    <row r="623" spans="1:5">
      <c r="A623" s="34">
        <v>40766</v>
      </c>
      <c r="B623" s="37">
        <v>2167.0700000000002</v>
      </c>
      <c r="C623" s="35">
        <v>562.13</v>
      </c>
      <c r="D623" s="36">
        <f t="shared" si="12"/>
        <v>4.5333294743595376E-2</v>
      </c>
      <c r="E623" s="36">
        <f t="shared" si="12"/>
        <v>2.3897561064461392E-2</v>
      </c>
    </row>
    <row r="624" spans="1:5">
      <c r="A624" s="34">
        <v>40765</v>
      </c>
      <c r="B624" s="37">
        <v>2073.09</v>
      </c>
      <c r="C624" s="35">
        <v>549.01</v>
      </c>
      <c r="D624" s="36">
        <f t="shared" si="12"/>
        <v>-4.0587007529653385E-2</v>
      </c>
      <c r="E624" s="36">
        <f t="shared" si="12"/>
        <v>-4.255244938176872E-2</v>
      </c>
    </row>
    <row r="625" spans="1:5">
      <c r="A625" s="34">
        <v>40764</v>
      </c>
      <c r="B625" s="37">
        <v>2160.79</v>
      </c>
      <c r="C625" s="35">
        <v>573.41</v>
      </c>
      <c r="D625" s="36">
        <f t="shared" si="12"/>
        <v>4.877954074426416E-2</v>
      </c>
      <c r="E625" s="36">
        <f t="shared" si="12"/>
        <v>5.0162997692392297E-2</v>
      </c>
    </row>
    <row r="626" spans="1:5">
      <c r="A626" s="34">
        <v>40763</v>
      </c>
      <c r="B626" s="37">
        <v>2060.29</v>
      </c>
      <c r="C626" s="35">
        <v>546.02</v>
      </c>
      <c r="D626" s="36">
        <f t="shared" si="12"/>
        <v>-6.1106098305671819E-2</v>
      </c>
      <c r="E626" s="36">
        <f t="shared" si="12"/>
        <v>-5.702542138712352E-2</v>
      </c>
    </row>
    <row r="627" spans="1:5">
      <c r="A627" s="34">
        <v>40760</v>
      </c>
      <c r="B627" s="37">
        <v>2194.38</v>
      </c>
      <c r="C627" s="35">
        <v>579.04</v>
      </c>
      <c r="D627" s="36">
        <f t="shared" si="12"/>
        <v>-5.8082638637185768E-3</v>
      </c>
      <c r="E627" s="36">
        <f t="shared" si="12"/>
        <v>2.6319434824768617E-3</v>
      </c>
    </row>
    <row r="628" spans="1:5">
      <c r="A628" s="34">
        <v>40759</v>
      </c>
      <c r="B628" s="37">
        <v>2207.1999999999998</v>
      </c>
      <c r="C628" s="35">
        <v>577.52</v>
      </c>
      <c r="D628" s="36">
        <f t="shared" si="12"/>
        <v>-4.5650688781466608E-2</v>
      </c>
      <c r="E628" s="36">
        <f t="shared" si="12"/>
        <v>-3.933995375684074E-2</v>
      </c>
    </row>
    <row r="629" spans="1:5">
      <c r="A629" s="34">
        <v>40758</v>
      </c>
      <c r="B629" s="37">
        <v>2312.7800000000002</v>
      </c>
      <c r="C629" s="35">
        <v>601.16999999999996</v>
      </c>
      <c r="D629" s="36">
        <f t="shared" si="12"/>
        <v>8.6922389166321778E-3</v>
      </c>
      <c r="E629" s="36">
        <f t="shared" si="12"/>
        <v>1.480418636056724E-2</v>
      </c>
    </row>
    <row r="630" spans="1:5">
      <c r="A630" s="34">
        <v>40757</v>
      </c>
      <c r="B630" s="37">
        <v>2292.85</v>
      </c>
      <c r="C630" s="35">
        <v>592.4</v>
      </c>
      <c r="D630" s="36">
        <f t="shared" si="12"/>
        <v>-2.5997748560990797E-2</v>
      </c>
      <c r="E630" s="36">
        <f t="shared" si="12"/>
        <v>-2.3682779306821389E-2</v>
      </c>
    </row>
    <row r="631" spans="1:5">
      <c r="A631" s="34">
        <v>40756</v>
      </c>
      <c r="B631" s="37">
        <v>2354.0500000000002</v>
      </c>
      <c r="C631" s="35">
        <v>606.77</v>
      </c>
      <c r="D631" s="36">
        <f t="shared" si="12"/>
        <v>-3.7074500277211042E-3</v>
      </c>
      <c r="E631" s="36">
        <f t="shared" si="12"/>
        <v>5.1019563020755498E-3</v>
      </c>
    </row>
    <row r="632" spans="1:5">
      <c r="A632" s="34">
        <v>40753</v>
      </c>
      <c r="B632" s="37">
        <v>2362.81</v>
      </c>
      <c r="C632" s="35">
        <v>603.69000000000005</v>
      </c>
      <c r="D632" s="36">
        <f t="shared" si="12"/>
        <v>-3.7777693452569761E-3</v>
      </c>
      <c r="E632" s="36">
        <f t="shared" si="12"/>
        <v>-1.1866959112187825E-2</v>
      </c>
    </row>
    <row r="633" spans="1:5">
      <c r="A633" s="34">
        <v>40752</v>
      </c>
      <c r="B633" s="37">
        <v>2371.77</v>
      </c>
      <c r="C633" s="35">
        <v>610.94000000000005</v>
      </c>
      <c r="D633" s="36">
        <f t="shared" si="12"/>
        <v>1.947481370080606E-3</v>
      </c>
      <c r="E633" s="36">
        <f t="shared" si="12"/>
        <v>6.1262804255459713E-3</v>
      </c>
    </row>
    <row r="634" spans="1:5">
      <c r="A634" s="34">
        <v>40751</v>
      </c>
      <c r="B634" s="37">
        <v>2367.16</v>
      </c>
      <c r="C634" s="35">
        <v>607.22</v>
      </c>
      <c r="D634" s="36">
        <f t="shared" si="12"/>
        <v>-2.5639548045853999E-2</v>
      </c>
      <c r="E634" s="36">
        <f t="shared" si="12"/>
        <v>-2.4577523613699137E-2</v>
      </c>
    </row>
    <row r="635" spans="1:5">
      <c r="A635" s="34">
        <v>40750</v>
      </c>
      <c r="B635" s="37">
        <v>2429.4499999999998</v>
      </c>
      <c r="C635" s="35">
        <v>622.52</v>
      </c>
      <c r="D635" s="36">
        <f t="shared" si="12"/>
        <v>2.1863333539589025E-3</v>
      </c>
      <c r="E635" s="36">
        <f t="shared" si="12"/>
        <v>5.7190862386506947E-3</v>
      </c>
    </row>
    <row r="636" spans="1:5">
      <c r="A636" s="34">
        <v>40749</v>
      </c>
      <c r="B636" s="37">
        <v>2424.15</v>
      </c>
      <c r="C636" s="35">
        <v>618.98</v>
      </c>
      <c r="D636" s="36">
        <f t="shared" si="12"/>
        <v>-2.2020991973656923E-3</v>
      </c>
      <c r="E636" s="36">
        <f t="shared" si="12"/>
        <v>1.2131407405011618E-3</v>
      </c>
    </row>
    <row r="637" spans="1:5">
      <c r="A637" s="34">
        <v>40746</v>
      </c>
      <c r="B637" s="37">
        <v>2429.5</v>
      </c>
      <c r="C637" s="35">
        <v>618.23</v>
      </c>
      <c r="D637" s="36">
        <f t="shared" si="12"/>
        <v>1.0506438625095704E-2</v>
      </c>
      <c r="E637" s="36">
        <f t="shared" si="12"/>
        <v>1.8517603255407744E-2</v>
      </c>
    </row>
    <row r="638" spans="1:5">
      <c r="A638" s="34">
        <v>40745</v>
      </c>
      <c r="B638" s="37">
        <v>2404.2399999999998</v>
      </c>
      <c r="C638" s="35">
        <v>606.99</v>
      </c>
      <c r="D638" s="36">
        <f t="shared" si="12"/>
        <v>6.8849987436132576E-3</v>
      </c>
      <c r="E638" s="36">
        <f t="shared" si="12"/>
        <v>1.9551524313428992E-2</v>
      </c>
    </row>
    <row r="639" spans="1:5">
      <c r="A639" s="34">
        <v>40744</v>
      </c>
      <c r="B639" s="37">
        <v>2387.8000000000002</v>
      </c>
      <c r="C639" s="35">
        <v>595.35</v>
      </c>
      <c r="D639" s="36">
        <f t="shared" si="12"/>
        <v>-4.3241304828264271E-3</v>
      </c>
      <c r="E639" s="36">
        <f t="shared" si="12"/>
        <v>-1.1949215832710913E-2</v>
      </c>
    </row>
    <row r="640" spans="1:5">
      <c r="A640" s="34">
        <v>40743</v>
      </c>
      <c r="B640" s="37">
        <v>2398.17</v>
      </c>
      <c r="C640" s="35">
        <v>602.54999999999995</v>
      </c>
      <c r="D640" s="36">
        <f t="shared" si="12"/>
        <v>2.3105703473961237E-2</v>
      </c>
      <c r="E640" s="36">
        <f t="shared" si="12"/>
        <v>1.2791205835882336E-2</v>
      </c>
    </row>
    <row r="641" spans="1:5">
      <c r="A641" s="34">
        <v>40742</v>
      </c>
      <c r="B641" s="37">
        <v>2344.0100000000002</v>
      </c>
      <c r="C641" s="35">
        <v>594.94000000000005</v>
      </c>
      <c r="D641" s="36">
        <f t="shared" si="12"/>
        <v>-5.3719867440074065E-3</v>
      </c>
      <c r="E641" s="36">
        <f t="shared" si="12"/>
        <v>-4.4844550048525056E-3</v>
      </c>
    </row>
    <row r="642" spans="1:5">
      <c r="A642" s="34">
        <v>40739</v>
      </c>
      <c r="B642" s="37">
        <v>2356.67</v>
      </c>
      <c r="C642" s="35">
        <v>597.62</v>
      </c>
      <c r="D642" s="36">
        <f t="shared" si="12"/>
        <v>1.3595348077038993E-2</v>
      </c>
      <c r="E642" s="36">
        <f t="shared" si="12"/>
        <v>0.12984459485007749</v>
      </c>
    </row>
    <row r="643" spans="1:5">
      <c r="A643" s="34">
        <v>40738</v>
      </c>
      <c r="B643" s="37">
        <v>2325.06</v>
      </c>
      <c r="C643" s="35">
        <v>528.94000000000005</v>
      </c>
      <c r="D643" s="36">
        <f t="shared" si="12"/>
        <v>-1.1634777655445627E-2</v>
      </c>
      <c r="E643" s="36">
        <f t="shared" si="12"/>
        <v>-1.7315052205253867E-2</v>
      </c>
    </row>
    <row r="644" spans="1:5">
      <c r="A644" s="34">
        <v>40737</v>
      </c>
      <c r="B644" s="37">
        <v>2352.4299999999998</v>
      </c>
      <c r="C644" s="35">
        <v>538.26</v>
      </c>
      <c r="D644" s="36">
        <f t="shared" si="12"/>
        <v>3.6863370865136691E-3</v>
      </c>
      <c r="E644" s="36">
        <f t="shared" si="12"/>
        <v>7.9586524596917396E-3</v>
      </c>
    </row>
    <row r="645" spans="1:5">
      <c r="A645" s="34">
        <v>40736</v>
      </c>
      <c r="B645" s="37">
        <v>2343.79</v>
      </c>
      <c r="C645" s="35">
        <v>534.01</v>
      </c>
      <c r="D645" s="36">
        <f t="shared" si="12"/>
        <v>-7.7095681625740653E-3</v>
      </c>
      <c r="E645" s="36">
        <f t="shared" si="12"/>
        <v>1.2763617053557885E-2</v>
      </c>
    </row>
    <row r="646" spans="1:5">
      <c r="A646" s="34">
        <v>40735</v>
      </c>
      <c r="B646" s="37">
        <v>2362</v>
      </c>
      <c r="C646" s="35">
        <v>527.28</v>
      </c>
      <c r="D646" s="36">
        <f t="shared" si="12"/>
        <v>-1.8242729301838345E-2</v>
      </c>
      <c r="E646" s="36">
        <f t="shared" si="12"/>
        <v>-8.8535498787571942E-3</v>
      </c>
    </row>
    <row r="647" spans="1:5">
      <c r="A647" s="34">
        <v>40732</v>
      </c>
      <c r="B647" s="37">
        <v>2405.89</v>
      </c>
      <c r="C647" s="35">
        <v>531.99</v>
      </c>
      <c r="D647" s="36">
        <f t="shared" si="12"/>
        <v>-2.9010854203880276E-3</v>
      </c>
      <c r="E647" s="36">
        <f t="shared" si="12"/>
        <v>-2.6728869374313957E-2</v>
      </c>
    </row>
    <row r="648" spans="1:5">
      <c r="A648" s="34">
        <v>40731</v>
      </c>
      <c r="B648" s="37">
        <v>2412.89</v>
      </c>
      <c r="C648" s="35">
        <v>546.6</v>
      </c>
      <c r="D648" s="36">
        <f t="shared" si="12"/>
        <v>1.4424572644182732E-2</v>
      </c>
      <c r="E648" s="36">
        <f t="shared" si="12"/>
        <v>2.0995218170950514E-2</v>
      </c>
    </row>
    <row r="649" spans="1:5">
      <c r="A649" s="34">
        <v>40730</v>
      </c>
      <c r="B649" s="37">
        <v>2378.58</v>
      </c>
      <c r="C649" s="35">
        <v>535.36</v>
      </c>
      <c r="D649" s="36">
        <f t="shared" si="12"/>
        <v>3.1081177963991902E-3</v>
      </c>
      <c r="E649" s="36">
        <f t="shared" si="12"/>
        <v>5.4841860115693031E-3</v>
      </c>
    </row>
    <row r="650" spans="1:5">
      <c r="A650" s="34">
        <v>40729</v>
      </c>
      <c r="B650" s="37">
        <v>2371.21</v>
      </c>
      <c r="C650" s="35">
        <v>532.44000000000005</v>
      </c>
      <c r="D650" s="36">
        <f t="shared" si="12"/>
        <v>4.1585676233066859E-3</v>
      </c>
      <c r="E650" s="36">
        <f t="shared" si="12"/>
        <v>2.189893096366835E-2</v>
      </c>
    </row>
    <row r="651" spans="1:5">
      <c r="A651" s="34">
        <v>40725</v>
      </c>
      <c r="B651" s="37">
        <v>2361.39</v>
      </c>
      <c r="C651" s="35">
        <v>521.03</v>
      </c>
      <c r="D651" s="36">
        <f t="shared" si="12"/>
        <v>1.5621035065610744E-2</v>
      </c>
      <c r="E651" s="36">
        <f t="shared" si="12"/>
        <v>2.8930842450333616E-2</v>
      </c>
    </row>
    <row r="652" spans="1:5">
      <c r="A652" s="34">
        <v>40724</v>
      </c>
      <c r="B652" s="37">
        <v>2325.0700000000002</v>
      </c>
      <c r="C652" s="35">
        <v>506.38</v>
      </c>
      <c r="D652" s="36">
        <f t="shared" si="12"/>
        <v>1.3354079226649107E-2</v>
      </c>
      <c r="E652" s="36">
        <f t="shared" si="12"/>
        <v>1.7706051409851931E-2</v>
      </c>
    </row>
    <row r="653" spans="1:5">
      <c r="A653" s="34">
        <v>40723</v>
      </c>
      <c r="B653" s="37">
        <v>2294.4299999999998</v>
      </c>
      <c r="C653" s="35">
        <v>497.57</v>
      </c>
      <c r="D653" s="36">
        <f t="shared" ref="D653:E716" si="13">(B653/B654)-1</f>
        <v>3.7974406649894377E-3</v>
      </c>
      <c r="E653" s="36">
        <f t="shared" si="13"/>
        <v>7.9408487794996319E-3</v>
      </c>
    </row>
    <row r="654" spans="1:5">
      <c r="A654" s="34">
        <v>40722</v>
      </c>
      <c r="B654" s="37">
        <v>2285.75</v>
      </c>
      <c r="C654" s="35">
        <v>493.65</v>
      </c>
      <c r="D654" s="36">
        <f t="shared" si="13"/>
        <v>1.4878520939153983E-2</v>
      </c>
      <c r="E654" s="36">
        <f t="shared" si="13"/>
        <v>2.2473073736536842E-2</v>
      </c>
    </row>
    <row r="655" spans="1:5">
      <c r="A655" s="34">
        <v>40721</v>
      </c>
      <c r="B655" s="37">
        <v>2252.2399999999998</v>
      </c>
      <c r="C655" s="35">
        <v>482.8</v>
      </c>
      <c r="D655" s="36">
        <f t="shared" si="13"/>
        <v>1.5867861041198639E-2</v>
      </c>
      <c r="E655" s="36">
        <f t="shared" si="13"/>
        <v>1.6677897574123968E-2</v>
      </c>
    </row>
    <row r="656" spans="1:5">
      <c r="A656" s="34">
        <v>40718</v>
      </c>
      <c r="B656" s="37">
        <v>2217.06</v>
      </c>
      <c r="C656" s="35">
        <v>474.88</v>
      </c>
      <c r="D656" s="36">
        <f t="shared" si="13"/>
        <v>-1.6846633112347909E-2</v>
      </c>
      <c r="E656" s="36">
        <f t="shared" si="13"/>
        <v>-1.1119903377618701E-2</v>
      </c>
    </row>
    <row r="657" spans="1:5">
      <c r="A657" s="34">
        <v>40717</v>
      </c>
      <c r="B657" s="37">
        <v>2255.0500000000002</v>
      </c>
      <c r="C657" s="35">
        <v>480.22</v>
      </c>
      <c r="D657" s="36">
        <f t="shared" si="13"/>
        <v>8.6324499608634309E-3</v>
      </c>
      <c r="E657" s="36">
        <f t="shared" si="13"/>
        <v>-1.3942218845608867E-2</v>
      </c>
    </row>
    <row r="658" spans="1:5">
      <c r="A658" s="34">
        <v>40716</v>
      </c>
      <c r="B658" s="37">
        <v>2235.75</v>
      </c>
      <c r="C658" s="35">
        <v>487.01</v>
      </c>
      <c r="D658" s="36">
        <f t="shared" si="13"/>
        <v>-7.1364496274125555E-3</v>
      </c>
      <c r="E658" s="36">
        <f t="shared" si="13"/>
        <v>-1.2150101419878268E-2</v>
      </c>
    </row>
    <row r="659" spans="1:5">
      <c r="A659" s="34">
        <v>40715</v>
      </c>
      <c r="B659" s="37">
        <v>2251.8200000000002</v>
      </c>
      <c r="C659" s="35">
        <v>493</v>
      </c>
      <c r="D659" s="36">
        <f t="shared" si="13"/>
        <v>2.1530058611116232E-2</v>
      </c>
      <c r="E659" s="36">
        <f t="shared" si="13"/>
        <v>1.7375871889058647E-2</v>
      </c>
    </row>
    <row r="660" spans="1:5">
      <c r="A660" s="34">
        <v>40714</v>
      </c>
      <c r="B660" s="37">
        <v>2204.36</v>
      </c>
      <c r="C660" s="35">
        <v>484.58</v>
      </c>
      <c r="D660" s="36">
        <f t="shared" si="13"/>
        <v>5.1984532321611709E-3</v>
      </c>
      <c r="E660" s="36">
        <f t="shared" si="13"/>
        <v>-9.0717908539850178E-4</v>
      </c>
    </row>
    <row r="661" spans="1:5">
      <c r="A661" s="34">
        <v>40711</v>
      </c>
      <c r="B661" s="37">
        <v>2192.96</v>
      </c>
      <c r="C661" s="35">
        <v>485.02</v>
      </c>
      <c r="D661" s="36">
        <f t="shared" si="13"/>
        <v>-3.1682826271743902E-3</v>
      </c>
      <c r="E661" s="36">
        <f t="shared" si="13"/>
        <v>-3.0677298798888919E-2</v>
      </c>
    </row>
    <row r="662" spans="1:5">
      <c r="A662" s="34">
        <v>40710</v>
      </c>
      <c r="B662" s="37">
        <v>2199.9299999999998</v>
      </c>
      <c r="C662" s="35">
        <v>500.37</v>
      </c>
      <c r="D662" s="36">
        <f t="shared" si="13"/>
        <v>-4.1104386127723824E-3</v>
      </c>
      <c r="E662" s="36">
        <f t="shared" si="13"/>
        <v>-5.1297345660602511E-3</v>
      </c>
    </row>
    <row r="663" spans="1:5">
      <c r="A663" s="34">
        <v>40709</v>
      </c>
      <c r="B663" s="37">
        <v>2209.0100000000002</v>
      </c>
      <c r="C663" s="35">
        <v>502.95</v>
      </c>
      <c r="D663" s="36">
        <f t="shared" si="13"/>
        <v>-1.8366113565061237E-2</v>
      </c>
      <c r="E663" s="36">
        <f t="shared" si="13"/>
        <v>-1.0661526053858394E-2</v>
      </c>
    </row>
    <row r="664" spans="1:5">
      <c r="A664" s="34">
        <v>40708</v>
      </c>
      <c r="B664" s="37">
        <v>2250.34</v>
      </c>
      <c r="C664" s="35">
        <v>508.37</v>
      </c>
      <c r="D664" s="36">
        <f t="shared" si="13"/>
        <v>1.2626671706535531E-2</v>
      </c>
      <c r="E664" s="36">
        <f t="shared" si="13"/>
        <v>7.2117765934260891E-3</v>
      </c>
    </row>
    <row r="665" spans="1:5">
      <c r="A665" s="34">
        <v>40707</v>
      </c>
      <c r="B665" s="37">
        <v>2222.2800000000002</v>
      </c>
      <c r="C665" s="35">
        <v>504.73</v>
      </c>
      <c r="D665" s="36">
        <f t="shared" si="13"/>
        <v>5.3577297633156107E-4</v>
      </c>
      <c r="E665" s="36">
        <f t="shared" si="13"/>
        <v>-9.3815626778669392E-3</v>
      </c>
    </row>
    <row r="666" spans="1:5">
      <c r="A666" s="34">
        <v>40704</v>
      </c>
      <c r="B666" s="37">
        <v>2221.09</v>
      </c>
      <c r="C666" s="35">
        <v>509.51</v>
      </c>
      <c r="D666" s="36">
        <f t="shared" si="13"/>
        <v>-1.5757871180732463E-2</v>
      </c>
      <c r="E666" s="36">
        <f t="shared" si="13"/>
        <v>-1.39724807926771E-2</v>
      </c>
    </row>
    <row r="667" spans="1:5">
      <c r="A667" s="34">
        <v>40703</v>
      </c>
      <c r="B667" s="37">
        <v>2256.65</v>
      </c>
      <c r="C667" s="35">
        <v>516.73</v>
      </c>
      <c r="D667" s="36">
        <f t="shared" si="13"/>
        <v>1.6689674151868505E-3</v>
      </c>
      <c r="E667" s="36">
        <f t="shared" si="13"/>
        <v>-4.6998093110155459E-3</v>
      </c>
    </row>
    <row r="668" spans="1:5">
      <c r="A668" s="34">
        <v>40702</v>
      </c>
      <c r="B668" s="37">
        <v>2252.89</v>
      </c>
      <c r="C668" s="35">
        <v>519.16999999999996</v>
      </c>
      <c r="D668" s="36">
        <f t="shared" si="13"/>
        <v>-7.0825400183344156E-3</v>
      </c>
      <c r="E668" s="36">
        <f t="shared" si="13"/>
        <v>2.6973392674789487E-4</v>
      </c>
    </row>
    <row r="669" spans="1:5">
      <c r="A669" s="34">
        <v>40701</v>
      </c>
      <c r="B669" s="37">
        <v>2268.96</v>
      </c>
      <c r="C669" s="35">
        <v>519.03</v>
      </c>
      <c r="D669" s="36">
        <f t="shared" si="13"/>
        <v>-2.4269283528542962E-3</v>
      </c>
      <c r="E669" s="36">
        <f t="shared" si="13"/>
        <v>-3.8959045023605476E-3</v>
      </c>
    </row>
    <row r="670" spans="1:5">
      <c r="A670" s="34">
        <v>40700</v>
      </c>
      <c r="B670" s="37">
        <v>2274.48</v>
      </c>
      <c r="C670" s="35">
        <v>521.05999999999995</v>
      </c>
      <c r="D670" s="36">
        <f t="shared" si="13"/>
        <v>-7.7781800890803776E-3</v>
      </c>
      <c r="E670" s="36">
        <f t="shared" si="13"/>
        <v>-3.8617419897531979E-3</v>
      </c>
    </row>
    <row r="671" spans="1:5">
      <c r="A671" s="34">
        <v>40697</v>
      </c>
      <c r="B671" s="37">
        <v>2292.31</v>
      </c>
      <c r="C671" s="35">
        <v>523.08000000000004</v>
      </c>
      <c r="D671" s="36">
        <f t="shared" si="13"/>
        <v>-1.4780590535952154E-2</v>
      </c>
      <c r="E671" s="36">
        <f t="shared" si="13"/>
        <v>-9.4307465060786688E-3</v>
      </c>
    </row>
    <row r="672" spans="1:5">
      <c r="A672" s="34">
        <v>40696</v>
      </c>
      <c r="B672" s="37">
        <v>2326.6999999999998</v>
      </c>
      <c r="C672" s="35">
        <v>528.05999999999995</v>
      </c>
      <c r="D672" s="36">
        <f t="shared" si="13"/>
        <v>1.8170231821155181E-3</v>
      </c>
      <c r="E672" s="36">
        <f t="shared" si="13"/>
        <v>4.6803652968034903E-3</v>
      </c>
    </row>
    <row r="673" spans="1:5">
      <c r="A673" s="34">
        <v>40695</v>
      </c>
      <c r="B673" s="37">
        <v>2322.48</v>
      </c>
      <c r="C673" s="35">
        <v>525.6</v>
      </c>
      <c r="D673" s="36">
        <f t="shared" si="13"/>
        <v>-2.1099749635411835E-2</v>
      </c>
      <c r="E673" s="36">
        <f t="shared" si="13"/>
        <v>-6.464783940115626E-3</v>
      </c>
    </row>
    <row r="674" spans="1:5">
      <c r="A674" s="34">
        <v>40694</v>
      </c>
      <c r="B674" s="37">
        <v>2372.54</v>
      </c>
      <c r="C674" s="35">
        <v>529.02</v>
      </c>
      <c r="D674" s="36">
        <f t="shared" si="13"/>
        <v>1.5602994747633714E-2</v>
      </c>
      <c r="E674" s="36">
        <f t="shared" si="13"/>
        <v>1.558840468420053E-2</v>
      </c>
    </row>
    <row r="675" spans="1:5">
      <c r="A675" s="34">
        <v>40690</v>
      </c>
      <c r="B675" s="37">
        <v>2336.09</v>
      </c>
      <c r="C675" s="35">
        <v>520.9</v>
      </c>
      <c r="D675" s="36">
        <f t="shared" si="13"/>
        <v>4.3681452150323707E-3</v>
      </c>
      <c r="E675" s="36">
        <f t="shared" si="13"/>
        <v>5.3461486499526423E-3</v>
      </c>
    </row>
    <row r="676" spans="1:5">
      <c r="A676" s="34">
        <v>40689</v>
      </c>
      <c r="B676" s="37">
        <v>2325.9299999999998</v>
      </c>
      <c r="C676" s="35">
        <v>518.13</v>
      </c>
      <c r="D676" s="36">
        <f t="shared" si="13"/>
        <v>6.4821826521559434E-3</v>
      </c>
      <c r="E676" s="36">
        <f t="shared" si="13"/>
        <v>-2.9634190928857773E-3</v>
      </c>
    </row>
    <row r="677" spans="1:5">
      <c r="A677" s="34">
        <v>40688</v>
      </c>
      <c r="B677" s="37">
        <v>2310.9499999999998</v>
      </c>
      <c r="C677" s="35">
        <v>519.66999999999996</v>
      </c>
      <c r="D677" s="36">
        <f t="shared" si="13"/>
        <v>3.2124329838725263E-3</v>
      </c>
      <c r="E677" s="36">
        <f t="shared" si="13"/>
        <v>2.7206421487284693E-3</v>
      </c>
    </row>
    <row r="678" spans="1:5">
      <c r="A678" s="34">
        <v>40687</v>
      </c>
      <c r="B678" s="37">
        <v>2303.5500000000002</v>
      </c>
      <c r="C678" s="35">
        <v>518.26</v>
      </c>
      <c r="D678" s="36">
        <f t="shared" si="13"/>
        <v>-5.7105120037292956E-3</v>
      </c>
      <c r="E678" s="36">
        <f t="shared" si="13"/>
        <v>-2.5077644244675401E-4</v>
      </c>
    </row>
    <row r="679" spans="1:5">
      <c r="A679" s="34">
        <v>40686</v>
      </c>
      <c r="B679" s="37">
        <v>2316.7800000000002</v>
      </c>
      <c r="C679" s="35">
        <v>518.39</v>
      </c>
      <c r="D679" s="36">
        <f t="shared" si="13"/>
        <v>-1.4735714012324208E-2</v>
      </c>
      <c r="E679" s="36">
        <f t="shared" si="13"/>
        <v>-1.0762742591073016E-2</v>
      </c>
    </row>
    <row r="680" spans="1:5">
      <c r="A680" s="34">
        <v>40683</v>
      </c>
      <c r="B680" s="37">
        <v>2351.4299999999998</v>
      </c>
      <c r="C680" s="35">
        <v>524.03</v>
      </c>
      <c r="D680" s="36">
        <f t="shared" si="13"/>
        <v>-7.697274304017121E-3</v>
      </c>
      <c r="E680" s="36">
        <f t="shared" si="13"/>
        <v>-1.3590588235294132E-2</v>
      </c>
    </row>
    <row r="681" spans="1:5">
      <c r="A681" s="34">
        <v>40682</v>
      </c>
      <c r="B681" s="37">
        <v>2369.67</v>
      </c>
      <c r="C681" s="35">
        <v>531.25</v>
      </c>
      <c r="D681" s="36">
        <f t="shared" si="13"/>
        <v>2.8439027486828472E-3</v>
      </c>
      <c r="E681" s="36">
        <f t="shared" si="13"/>
        <v>2.717955493478863E-3</v>
      </c>
    </row>
    <row r="682" spans="1:5">
      <c r="A682" s="34">
        <v>40681</v>
      </c>
      <c r="B682" s="37">
        <v>2362.9499999999998</v>
      </c>
      <c r="C682" s="35">
        <v>529.80999999999995</v>
      </c>
      <c r="D682" s="36">
        <f t="shared" si="13"/>
        <v>8.2952494335417626E-3</v>
      </c>
      <c r="E682" s="36">
        <f t="shared" si="13"/>
        <v>-1.2253515816462723E-3</v>
      </c>
    </row>
    <row r="683" spans="1:5">
      <c r="A683" s="34">
        <v>40680</v>
      </c>
      <c r="B683" s="37">
        <v>2343.5100000000002</v>
      </c>
      <c r="C683" s="35">
        <v>530.46</v>
      </c>
      <c r="D683" s="36">
        <f t="shared" si="13"/>
        <v>2.4210278674852148E-3</v>
      </c>
      <c r="E683" s="36">
        <f t="shared" si="13"/>
        <v>2.3224412638401359E-2</v>
      </c>
    </row>
    <row r="684" spans="1:5">
      <c r="A684" s="34">
        <v>40679</v>
      </c>
      <c r="B684" s="37">
        <v>2337.85</v>
      </c>
      <c r="C684" s="35">
        <v>518.41999999999996</v>
      </c>
      <c r="D684" s="36">
        <f t="shared" si="13"/>
        <v>-1.7396311427178346E-2</v>
      </c>
      <c r="E684" s="36">
        <f t="shared" si="13"/>
        <v>-2.1017845340383312E-2</v>
      </c>
    </row>
    <row r="685" spans="1:5">
      <c r="A685" s="34">
        <v>40676</v>
      </c>
      <c r="B685" s="37">
        <v>2379.2399999999998</v>
      </c>
      <c r="C685" s="35">
        <v>529.54999999999995</v>
      </c>
      <c r="D685" s="36">
        <f t="shared" si="13"/>
        <v>-1.1898384062394962E-2</v>
      </c>
      <c r="E685" s="36">
        <f t="shared" si="13"/>
        <v>-1.027941313895897E-2</v>
      </c>
    </row>
    <row r="686" spans="1:5">
      <c r="A686" s="34">
        <v>40675</v>
      </c>
      <c r="B686" s="37">
        <v>2407.89</v>
      </c>
      <c r="C686" s="35">
        <v>535.04999999999995</v>
      </c>
      <c r="D686" s="36">
        <f t="shared" si="13"/>
        <v>6.1886773530346328E-3</v>
      </c>
      <c r="E686" s="36">
        <f t="shared" si="13"/>
        <v>-7.4703520403418544E-4</v>
      </c>
    </row>
    <row r="687" spans="1:5">
      <c r="A687" s="34">
        <v>40674</v>
      </c>
      <c r="B687" s="37">
        <v>2393.08</v>
      </c>
      <c r="C687" s="35">
        <v>535.45000000000005</v>
      </c>
      <c r="D687" s="36">
        <f t="shared" si="13"/>
        <v>-7.5766686710763143E-3</v>
      </c>
      <c r="E687" s="36">
        <f t="shared" si="13"/>
        <v>-1.3286404009877129E-2</v>
      </c>
    </row>
    <row r="688" spans="1:5">
      <c r="A688" s="34">
        <v>40673</v>
      </c>
      <c r="B688" s="37">
        <v>2411.35</v>
      </c>
      <c r="C688" s="35">
        <v>542.66</v>
      </c>
      <c r="D688" s="36">
        <f t="shared" si="13"/>
        <v>8.5237372279869383E-3</v>
      </c>
      <c r="E688" s="36">
        <f t="shared" si="13"/>
        <v>9.2620145811634913E-3</v>
      </c>
    </row>
    <row r="689" spans="1:5">
      <c r="A689" s="34">
        <v>40672</v>
      </c>
      <c r="B689" s="37">
        <v>2390.9699999999998</v>
      </c>
      <c r="C689" s="35">
        <v>537.67999999999995</v>
      </c>
      <c r="D689" s="36">
        <f t="shared" si="13"/>
        <v>3.2687417652044193E-3</v>
      </c>
      <c r="E689" s="36">
        <f t="shared" si="13"/>
        <v>4.4461049878572467E-3</v>
      </c>
    </row>
    <row r="690" spans="1:5">
      <c r="A690" s="34">
        <v>40669</v>
      </c>
      <c r="B690" s="37">
        <v>2383.1799999999998</v>
      </c>
      <c r="C690" s="35">
        <v>535.29999999999995</v>
      </c>
      <c r="D690" s="36">
        <f t="shared" si="13"/>
        <v>3.3554927774805954E-3</v>
      </c>
      <c r="E690" s="36">
        <f t="shared" si="13"/>
        <v>1.9278641885187575E-3</v>
      </c>
    </row>
    <row r="691" spans="1:5">
      <c r="A691" s="34">
        <v>40668</v>
      </c>
      <c r="B691" s="37">
        <v>2375.21</v>
      </c>
      <c r="C691" s="35">
        <v>534.27</v>
      </c>
      <c r="D691" s="36">
        <f t="shared" si="13"/>
        <v>-5.1518108824676334E-3</v>
      </c>
      <c r="E691" s="36">
        <f t="shared" si="13"/>
        <v>-2.8369323802235336E-3</v>
      </c>
    </row>
    <row r="692" spans="1:5">
      <c r="A692" s="34">
        <v>40667</v>
      </c>
      <c r="B692" s="37">
        <v>2387.5100000000002</v>
      </c>
      <c r="C692" s="35">
        <v>535.79</v>
      </c>
      <c r="D692" s="36">
        <f t="shared" si="13"/>
        <v>-2.2107990638582375E-3</v>
      </c>
      <c r="E692" s="36">
        <f t="shared" si="13"/>
        <v>3.5587855176160144E-3</v>
      </c>
    </row>
    <row r="693" spans="1:5">
      <c r="A693" s="34">
        <v>40666</v>
      </c>
      <c r="B693" s="37">
        <v>2392.8000000000002</v>
      </c>
      <c r="C693" s="35">
        <v>533.89</v>
      </c>
      <c r="D693" s="36">
        <f t="shared" si="13"/>
        <v>-4.758260406614867E-3</v>
      </c>
      <c r="E693" s="36">
        <f t="shared" si="13"/>
        <v>-8.6712715389185568E-3</v>
      </c>
    </row>
    <row r="694" spans="1:5">
      <c r="A694" s="34">
        <v>40665</v>
      </c>
      <c r="B694" s="37">
        <v>2404.2399999999998</v>
      </c>
      <c r="C694" s="35">
        <v>538.55999999999995</v>
      </c>
      <c r="D694" s="36">
        <f t="shared" si="13"/>
        <v>6.6553525672974345E-5</v>
      </c>
      <c r="E694" s="36">
        <f t="shared" si="13"/>
        <v>-1.0181951847087034E-2</v>
      </c>
    </row>
    <row r="695" spans="1:5">
      <c r="A695" s="34">
        <v>40662</v>
      </c>
      <c r="B695" s="37">
        <v>2404.08</v>
      </c>
      <c r="C695" s="35">
        <v>544.1</v>
      </c>
      <c r="D695" s="36">
        <f t="shared" si="13"/>
        <v>-2.4150379683804957E-3</v>
      </c>
      <c r="E695" s="36">
        <f t="shared" si="13"/>
        <v>1.1394687436102391E-2</v>
      </c>
    </row>
    <row r="696" spans="1:5">
      <c r="A696" s="34">
        <v>40661</v>
      </c>
      <c r="B696" s="37">
        <v>2409.9</v>
      </c>
      <c r="C696" s="35">
        <v>537.97</v>
      </c>
      <c r="D696" s="36">
        <f t="shared" si="13"/>
        <v>-1.5288429269263437E-3</v>
      </c>
      <c r="E696" s="36">
        <f t="shared" si="13"/>
        <v>3.9050877714963406E-4</v>
      </c>
    </row>
    <row r="697" spans="1:5">
      <c r="A697" s="34">
        <v>40660</v>
      </c>
      <c r="B697" s="37">
        <v>2413.59</v>
      </c>
      <c r="C697" s="35">
        <v>537.76</v>
      </c>
      <c r="D697" s="36">
        <f t="shared" si="13"/>
        <v>7.3287897063059049E-3</v>
      </c>
      <c r="E697" s="36">
        <f t="shared" si="13"/>
        <v>9.2714237453548343E-3</v>
      </c>
    </row>
    <row r="698" spans="1:5">
      <c r="A698" s="34">
        <v>40659</v>
      </c>
      <c r="B698" s="37">
        <v>2396.0300000000002</v>
      </c>
      <c r="C698" s="35">
        <v>532.82000000000005</v>
      </c>
      <c r="D698" s="36">
        <f t="shared" si="13"/>
        <v>5.1641971372478057E-3</v>
      </c>
      <c r="E698" s="36">
        <f t="shared" si="13"/>
        <v>1.4798590610418216E-2</v>
      </c>
    </row>
    <row r="699" spans="1:5">
      <c r="A699" s="34">
        <v>40658</v>
      </c>
      <c r="B699" s="37">
        <v>2383.7199999999998</v>
      </c>
      <c r="C699" s="35">
        <v>525.04999999999995</v>
      </c>
      <c r="D699" s="36">
        <f t="shared" si="13"/>
        <v>2.7005426323978288E-3</v>
      </c>
      <c r="E699" s="36">
        <f t="shared" si="13"/>
        <v>-9.5219958103354152E-5</v>
      </c>
    </row>
    <row r="700" spans="1:5">
      <c r="A700" s="34">
        <v>40654</v>
      </c>
      <c r="B700" s="37">
        <v>2377.3000000000002</v>
      </c>
      <c r="C700" s="35">
        <v>525.1</v>
      </c>
      <c r="D700" s="36">
        <f t="shared" si="13"/>
        <v>8.2875271444082799E-3</v>
      </c>
      <c r="E700" s="36">
        <f t="shared" si="13"/>
        <v>-1.1983337454586351E-3</v>
      </c>
    </row>
    <row r="701" spans="1:5">
      <c r="A701" s="34">
        <v>40653</v>
      </c>
      <c r="B701" s="37">
        <v>2357.7600000000002</v>
      </c>
      <c r="C701" s="35">
        <v>525.73</v>
      </c>
      <c r="D701" s="36">
        <f t="shared" si="13"/>
        <v>2.2104501098939355E-2</v>
      </c>
      <c r="E701" s="36">
        <f t="shared" si="13"/>
        <v>8.0532280022242997E-3</v>
      </c>
    </row>
    <row r="702" spans="1:5">
      <c r="A702" s="34">
        <v>40652</v>
      </c>
      <c r="B702" s="37">
        <v>2306.77</v>
      </c>
      <c r="C702" s="35">
        <v>521.53</v>
      </c>
      <c r="D702" s="36">
        <f t="shared" si="13"/>
        <v>6.2948777231996988E-3</v>
      </c>
      <c r="E702" s="36">
        <f t="shared" si="13"/>
        <v>-1.0078961354491045E-2</v>
      </c>
    </row>
    <row r="703" spans="1:5">
      <c r="A703" s="34">
        <v>40651</v>
      </c>
      <c r="B703" s="37">
        <v>2292.34</v>
      </c>
      <c r="C703" s="35">
        <v>526.84</v>
      </c>
      <c r="D703" s="36">
        <f t="shared" si="13"/>
        <v>-6.6043214103085335E-3</v>
      </c>
      <c r="E703" s="36">
        <f t="shared" si="13"/>
        <v>-7.2734124740908568E-3</v>
      </c>
    </row>
    <row r="704" spans="1:5">
      <c r="A704" s="34">
        <v>40648</v>
      </c>
      <c r="B704" s="37">
        <v>2307.58</v>
      </c>
      <c r="C704" s="35">
        <v>530.70000000000005</v>
      </c>
      <c r="D704" s="36">
        <f t="shared" si="13"/>
        <v>-1.5878853434289075E-3</v>
      </c>
      <c r="E704" s="36">
        <f t="shared" si="13"/>
        <v>-8.2643342379561169E-2</v>
      </c>
    </row>
    <row r="705" spans="1:5">
      <c r="A705" s="34">
        <v>40647</v>
      </c>
      <c r="B705" s="37">
        <v>2311.25</v>
      </c>
      <c r="C705" s="35">
        <v>578.51</v>
      </c>
      <c r="D705" s="36">
        <f t="shared" si="13"/>
        <v>-2.3223389147166706E-3</v>
      </c>
      <c r="E705" s="36">
        <f t="shared" si="13"/>
        <v>3.8696466995211676E-3</v>
      </c>
    </row>
    <row r="706" spans="1:5">
      <c r="A706" s="34">
        <v>40646</v>
      </c>
      <c r="B706" s="37">
        <v>2316.63</v>
      </c>
      <c r="C706" s="35">
        <v>576.28</v>
      </c>
      <c r="D706" s="36">
        <f t="shared" si="13"/>
        <v>7.9754601226993405E-3</v>
      </c>
      <c r="E706" s="36">
        <f t="shared" si="13"/>
        <v>9.936734371987832E-3</v>
      </c>
    </row>
    <row r="707" spans="1:5">
      <c r="A707" s="34">
        <v>40645</v>
      </c>
      <c r="B707" s="37">
        <v>2298.3000000000002</v>
      </c>
      <c r="C707" s="35">
        <v>570.61</v>
      </c>
      <c r="D707" s="36">
        <f t="shared" si="13"/>
        <v>-6.9993519118599634E-3</v>
      </c>
      <c r="E707" s="36">
        <f t="shared" si="13"/>
        <v>-1.1708263332005475E-2</v>
      </c>
    </row>
    <row r="708" spans="1:5">
      <c r="A708" s="34">
        <v>40644</v>
      </c>
      <c r="B708" s="37">
        <v>2314.5</v>
      </c>
      <c r="C708" s="35">
        <v>577.37</v>
      </c>
      <c r="D708" s="36">
        <f t="shared" si="13"/>
        <v>-2.8778466124987911E-3</v>
      </c>
      <c r="E708" s="36">
        <f t="shared" si="13"/>
        <v>-1.3664037636639259E-3</v>
      </c>
    </row>
    <row r="709" spans="1:5">
      <c r="A709" s="34">
        <v>40641</v>
      </c>
      <c r="B709" s="37">
        <v>2321.1799999999998</v>
      </c>
      <c r="C709" s="35">
        <v>578.16</v>
      </c>
      <c r="D709" s="36">
        <f t="shared" si="13"/>
        <v>-5.0152601076781655E-3</v>
      </c>
      <c r="E709" s="36">
        <f t="shared" si="13"/>
        <v>-3.1724137931035123E-3</v>
      </c>
    </row>
    <row r="710" spans="1:5">
      <c r="A710" s="34">
        <v>40640</v>
      </c>
      <c r="B710" s="37">
        <v>2332.88</v>
      </c>
      <c r="C710" s="35">
        <v>580</v>
      </c>
      <c r="D710" s="36">
        <f t="shared" si="13"/>
        <v>2.315271358377391E-4</v>
      </c>
      <c r="E710" s="36">
        <f t="shared" si="13"/>
        <v>1.0136194224807715E-2</v>
      </c>
    </row>
    <row r="711" spans="1:5">
      <c r="A711" s="34">
        <v>40639</v>
      </c>
      <c r="B711" s="37">
        <v>2332.34</v>
      </c>
      <c r="C711" s="35">
        <v>574.17999999999995</v>
      </c>
      <c r="D711" s="36">
        <f t="shared" si="13"/>
        <v>1.9202103210231858E-3</v>
      </c>
      <c r="E711" s="36">
        <f t="shared" si="13"/>
        <v>8.9441037445745497E-3</v>
      </c>
    </row>
    <row r="712" spans="1:5">
      <c r="A712" s="34">
        <v>40638</v>
      </c>
      <c r="B712" s="37">
        <v>2327.87</v>
      </c>
      <c r="C712" s="35">
        <v>569.09</v>
      </c>
      <c r="D712" s="36">
        <f t="shared" si="13"/>
        <v>-2.8570939028673692E-3</v>
      </c>
      <c r="E712" s="36">
        <f t="shared" si="13"/>
        <v>-3.1632861421181491E-2</v>
      </c>
    </row>
    <row r="713" spans="1:5">
      <c r="A713" s="34">
        <v>40637</v>
      </c>
      <c r="B713" s="37">
        <v>2334.54</v>
      </c>
      <c r="C713" s="35">
        <v>587.67999999999995</v>
      </c>
      <c r="D713" s="36">
        <f t="shared" si="13"/>
        <v>-3.5767333071552443E-3</v>
      </c>
      <c r="E713" s="36">
        <f t="shared" si="13"/>
        <v>-6.9618114227779637E-3</v>
      </c>
    </row>
    <row r="714" spans="1:5">
      <c r="A714" s="34">
        <v>40634</v>
      </c>
      <c r="B714" s="37">
        <v>2342.92</v>
      </c>
      <c r="C714" s="35">
        <v>591.79999999999995</v>
      </c>
      <c r="D714" s="36">
        <f t="shared" si="13"/>
        <v>1.6802123993691076E-3</v>
      </c>
      <c r="E714" s="36">
        <f t="shared" si="13"/>
        <v>8.5895425727724461E-3</v>
      </c>
    </row>
    <row r="715" spans="1:5">
      <c r="A715" s="34">
        <v>40633</v>
      </c>
      <c r="B715" s="37">
        <v>2338.9899999999998</v>
      </c>
      <c r="C715" s="35">
        <v>586.76</v>
      </c>
      <c r="D715" s="36">
        <f t="shared" si="13"/>
        <v>1.0571276941775398E-3</v>
      </c>
      <c r="E715" s="36">
        <f t="shared" si="13"/>
        <v>8.4559329025160057E-3</v>
      </c>
    </row>
    <row r="716" spans="1:5">
      <c r="A716" s="34">
        <v>40632</v>
      </c>
      <c r="B716" s="37">
        <v>2336.52</v>
      </c>
      <c r="C716" s="35">
        <v>581.84</v>
      </c>
      <c r="D716" s="36">
        <f t="shared" si="13"/>
        <v>4.7214840424159021E-3</v>
      </c>
      <c r="E716" s="36">
        <f t="shared" si="13"/>
        <v>1.8909115912890684E-4</v>
      </c>
    </row>
    <row r="717" spans="1:5">
      <c r="A717" s="34">
        <v>40631</v>
      </c>
      <c r="B717" s="37">
        <v>2325.54</v>
      </c>
      <c r="C717" s="35">
        <v>581.73</v>
      </c>
      <c r="D717" s="36">
        <f t="shared" ref="D717:E775" si="14">(B717/B718)-1</f>
        <v>9.7433893447962383E-3</v>
      </c>
      <c r="E717" s="36">
        <f t="shared" si="14"/>
        <v>1.1071329254727535E-2</v>
      </c>
    </row>
    <row r="718" spans="1:5">
      <c r="A718" s="34">
        <v>40630</v>
      </c>
      <c r="B718" s="37">
        <v>2303.1</v>
      </c>
      <c r="C718" s="35">
        <v>575.36</v>
      </c>
      <c r="D718" s="36">
        <f t="shared" si="14"/>
        <v>-5.7244987825727511E-3</v>
      </c>
      <c r="E718" s="36">
        <f t="shared" si="14"/>
        <v>-7.5551109117880655E-3</v>
      </c>
    </row>
    <row r="719" spans="1:5">
      <c r="A719" s="34">
        <v>40627</v>
      </c>
      <c r="B719" s="37">
        <v>2316.36</v>
      </c>
      <c r="C719" s="35">
        <v>579.74</v>
      </c>
      <c r="D719" s="36">
        <f t="shared" si="14"/>
        <v>1.8468139216034629E-3</v>
      </c>
      <c r="E719" s="36">
        <f t="shared" si="14"/>
        <v>-1.2182862205864731E-2</v>
      </c>
    </row>
    <row r="720" spans="1:5">
      <c r="A720" s="34">
        <v>40626</v>
      </c>
      <c r="B720" s="37">
        <v>2312.09</v>
      </c>
      <c r="C720" s="35">
        <v>586.89</v>
      </c>
      <c r="D720" s="36">
        <f t="shared" si="14"/>
        <v>1.8317551200176307E-2</v>
      </c>
      <c r="E720" s="36">
        <f t="shared" si="14"/>
        <v>8.124914112958681E-3</v>
      </c>
    </row>
    <row r="721" spans="1:5">
      <c r="A721" s="34">
        <v>40625</v>
      </c>
      <c r="B721" s="37">
        <v>2270.5</v>
      </c>
      <c r="C721" s="35">
        <v>582.16</v>
      </c>
      <c r="D721" s="36">
        <f t="shared" si="14"/>
        <v>5.553685627734728E-3</v>
      </c>
      <c r="E721" s="36">
        <f t="shared" si="14"/>
        <v>8.3835654403101589E-3</v>
      </c>
    </row>
    <row r="722" spans="1:5">
      <c r="A722" s="34">
        <v>40624</v>
      </c>
      <c r="B722" s="37">
        <v>2257.96</v>
      </c>
      <c r="C722" s="35">
        <v>577.32000000000005</v>
      </c>
      <c r="D722" s="36">
        <f t="shared" si="14"/>
        <v>-2.0948424448666847E-3</v>
      </c>
      <c r="E722" s="36">
        <f t="shared" si="14"/>
        <v>1.4223764093670432E-3</v>
      </c>
    </row>
    <row r="723" spans="1:5">
      <c r="A723" s="34">
        <v>40623</v>
      </c>
      <c r="B723" s="37">
        <v>2262.6999999999998</v>
      </c>
      <c r="C723" s="35">
        <v>576.5</v>
      </c>
      <c r="D723" s="36">
        <f t="shared" si="14"/>
        <v>1.8743218358718838E-2</v>
      </c>
      <c r="E723" s="36">
        <f t="shared" si="14"/>
        <v>2.7519338395180615E-2</v>
      </c>
    </row>
    <row r="724" spans="1:5">
      <c r="A724" s="34">
        <v>40620</v>
      </c>
      <c r="B724" s="37">
        <v>2221.0700000000002</v>
      </c>
      <c r="C724" s="35">
        <v>561.05999999999995</v>
      </c>
      <c r="D724" s="36">
        <f t="shared" si="14"/>
        <v>-1.8739551688804479E-3</v>
      </c>
      <c r="E724" s="36">
        <f t="shared" si="14"/>
        <v>-5.3441641727247635E-4</v>
      </c>
    </row>
    <row r="725" spans="1:5">
      <c r="A725" s="34">
        <v>40619</v>
      </c>
      <c r="B725" s="37">
        <v>2225.2399999999998</v>
      </c>
      <c r="C725" s="35">
        <v>561.36</v>
      </c>
      <c r="D725" s="36">
        <f t="shared" si="14"/>
        <v>1.010908001470745E-2</v>
      </c>
      <c r="E725" s="36">
        <f t="shared" si="14"/>
        <v>7.6467420570813793E-3</v>
      </c>
    </row>
    <row r="726" spans="1:5">
      <c r="A726" s="34">
        <v>40618</v>
      </c>
      <c r="B726" s="37">
        <v>2202.9699999999998</v>
      </c>
      <c r="C726" s="35">
        <v>557.1</v>
      </c>
      <c r="D726" s="36">
        <f t="shared" si="14"/>
        <v>-2.507058708986476E-2</v>
      </c>
      <c r="E726" s="36">
        <f t="shared" si="14"/>
        <v>-2.1876536273614633E-2</v>
      </c>
    </row>
    <row r="727" spans="1:5">
      <c r="A727" s="34">
        <v>40617</v>
      </c>
      <c r="B727" s="37">
        <v>2259.62</v>
      </c>
      <c r="C727" s="35">
        <v>569.55999999999995</v>
      </c>
      <c r="D727" s="36">
        <f t="shared" si="14"/>
        <v>-1.3576517426835188E-2</v>
      </c>
      <c r="E727" s="36">
        <f t="shared" si="14"/>
        <v>-7.5439919998609994E-4</v>
      </c>
    </row>
    <row r="728" spans="1:5">
      <c r="A728" s="34">
        <v>40616</v>
      </c>
      <c r="B728" s="37">
        <v>2290.7199999999998</v>
      </c>
      <c r="C728" s="35">
        <v>569.99</v>
      </c>
      <c r="D728" s="36">
        <f t="shared" si="14"/>
        <v>-3.7142384941243334E-3</v>
      </c>
      <c r="E728" s="36">
        <f t="shared" si="14"/>
        <v>-1.1652303584123835E-2</v>
      </c>
    </row>
    <row r="729" spans="1:5">
      <c r="A729" s="34">
        <v>40613</v>
      </c>
      <c r="B729" s="37">
        <v>2299.2600000000002</v>
      </c>
      <c r="C729" s="35">
        <v>576.71</v>
      </c>
      <c r="D729" s="36">
        <f t="shared" si="14"/>
        <v>6.5534586239051063E-3</v>
      </c>
      <c r="E729" s="36">
        <f t="shared" si="14"/>
        <v>-6.186455281750658E-3</v>
      </c>
    </row>
    <row r="730" spans="1:5">
      <c r="A730" s="34">
        <v>40612</v>
      </c>
      <c r="B730" s="37">
        <v>2284.29</v>
      </c>
      <c r="C730" s="35">
        <v>580.29999999999995</v>
      </c>
      <c r="D730" s="36">
        <f t="shared" si="14"/>
        <v>-1.6532554925538956E-2</v>
      </c>
      <c r="E730" s="36">
        <f t="shared" si="14"/>
        <v>-1.9382530374976836E-2</v>
      </c>
    </row>
    <row r="731" spans="1:5">
      <c r="A731" s="34">
        <v>40611</v>
      </c>
      <c r="B731" s="37">
        <v>2322.69</v>
      </c>
      <c r="C731" s="35">
        <v>591.77</v>
      </c>
      <c r="D731" s="36">
        <f t="shared" si="14"/>
        <v>-6.3570832709460845E-3</v>
      </c>
      <c r="E731" s="36">
        <f t="shared" si="14"/>
        <v>-9.1168475966973972E-4</v>
      </c>
    </row>
    <row r="732" spans="1:5">
      <c r="A732" s="34">
        <v>40610</v>
      </c>
      <c r="B732" s="37">
        <v>2337.5500000000002</v>
      </c>
      <c r="C732" s="35">
        <v>592.30999999999995</v>
      </c>
      <c r="D732" s="36">
        <f t="shared" si="14"/>
        <v>4.0720425073128563E-3</v>
      </c>
      <c r="E732" s="36">
        <f t="shared" si="14"/>
        <v>1.0986039279314852E-3</v>
      </c>
    </row>
    <row r="733" spans="1:5">
      <c r="A733" s="34">
        <v>40609</v>
      </c>
      <c r="B733" s="37">
        <v>2328.0700000000002</v>
      </c>
      <c r="C733" s="35">
        <v>591.66</v>
      </c>
      <c r="D733" s="36">
        <f t="shared" si="14"/>
        <v>-1.3512940897303261E-2</v>
      </c>
      <c r="E733" s="36">
        <f t="shared" si="14"/>
        <v>-1.491791815124377E-2</v>
      </c>
    </row>
    <row r="734" spans="1:5">
      <c r="A734" s="34">
        <v>40606</v>
      </c>
      <c r="B734" s="37">
        <v>2359.96</v>
      </c>
      <c r="C734" s="35">
        <v>600.62</v>
      </c>
      <c r="D734" s="36">
        <f t="shared" si="14"/>
        <v>-4.9752082841435508E-3</v>
      </c>
      <c r="E734" s="36">
        <f t="shared" si="14"/>
        <v>-1.4666316687446557E-2</v>
      </c>
    </row>
    <row r="735" spans="1:5">
      <c r="A735" s="34">
        <v>40605</v>
      </c>
      <c r="B735" s="37">
        <v>2371.7600000000002</v>
      </c>
      <c r="C735" s="35">
        <v>609.55999999999995</v>
      </c>
      <c r="D735" s="36">
        <f t="shared" si="14"/>
        <v>1.9335817463694394E-2</v>
      </c>
      <c r="E735" s="36">
        <f t="shared" si="14"/>
        <v>1.459744669518459E-2</v>
      </c>
    </row>
    <row r="736" spans="1:5">
      <c r="A736" s="34">
        <v>40604</v>
      </c>
      <c r="B736" s="37">
        <v>2326.77</v>
      </c>
      <c r="C736" s="35">
        <v>600.79</v>
      </c>
      <c r="D736" s="36">
        <f t="shared" si="14"/>
        <v>4.971363907293247E-3</v>
      </c>
      <c r="E736" s="36">
        <f t="shared" si="14"/>
        <v>4.9936746787437869E-5</v>
      </c>
    </row>
    <row r="737" spans="1:5">
      <c r="A737" s="34">
        <v>40603</v>
      </c>
      <c r="B737" s="37">
        <v>2315.2600000000002</v>
      </c>
      <c r="C737" s="35">
        <v>600.76</v>
      </c>
      <c r="D737" s="36">
        <f t="shared" si="14"/>
        <v>-1.5197852819450297E-2</v>
      </c>
      <c r="E737" s="36">
        <f t="shared" si="14"/>
        <v>-2.060645582001952E-2</v>
      </c>
    </row>
    <row r="738" spans="1:5">
      <c r="A738" s="34">
        <v>40602</v>
      </c>
      <c r="B738" s="37">
        <v>2350.9899999999998</v>
      </c>
      <c r="C738" s="35">
        <v>613.4</v>
      </c>
      <c r="D738" s="36">
        <f t="shared" si="14"/>
        <v>2.0031624394256653E-3</v>
      </c>
      <c r="E738" s="36">
        <f t="shared" si="14"/>
        <v>5.5078355517670374E-3</v>
      </c>
    </row>
    <row r="739" spans="1:5">
      <c r="A739" s="34">
        <v>40599</v>
      </c>
      <c r="B739" s="37">
        <v>2346.29</v>
      </c>
      <c r="C739" s="35">
        <v>610.04</v>
      </c>
      <c r="D739" s="36">
        <f t="shared" si="14"/>
        <v>1.4256627948696865E-2</v>
      </c>
      <c r="E739" s="36">
        <f t="shared" si="14"/>
        <v>2.0038763509737656E-3</v>
      </c>
    </row>
    <row r="740" spans="1:5">
      <c r="A740" s="34">
        <v>40598</v>
      </c>
      <c r="B740" s="37">
        <v>2313.31</v>
      </c>
      <c r="C740" s="35">
        <v>608.82000000000005</v>
      </c>
      <c r="D740" s="36">
        <f t="shared" si="14"/>
        <v>5.3760636957069785E-3</v>
      </c>
      <c r="E740" s="36">
        <f t="shared" si="14"/>
        <v>-4.0895112216188245E-3</v>
      </c>
    </row>
    <row r="741" spans="1:5">
      <c r="A741" s="34">
        <v>40597</v>
      </c>
      <c r="B741" s="37">
        <v>2300.94</v>
      </c>
      <c r="C741" s="35">
        <v>611.32000000000005</v>
      </c>
      <c r="D741" s="36">
        <f t="shared" si="14"/>
        <v>-9.4366427593570723E-3</v>
      </c>
      <c r="E741" s="36">
        <f t="shared" si="14"/>
        <v>1.8190459022304761E-3</v>
      </c>
    </row>
    <row r="742" spans="1:5">
      <c r="A742" s="34">
        <v>40596</v>
      </c>
      <c r="B742" s="37">
        <v>2322.86</v>
      </c>
      <c r="C742" s="35">
        <v>610.21</v>
      </c>
      <c r="D742" s="36">
        <f t="shared" si="14"/>
        <v>-2.9095453652501213E-2</v>
      </c>
      <c r="E742" s="36">
        <f t="shared" si="14"/>
        <v>-3.1535678009141699E-2</v>
      </c>
    </row>
    <row r="743" spans="1:5">
      <c r="A743" s="34">
        <v>40592</v>
      </c>
      <c r="B743" s="37">
        <v>2392.4699999999998</v>
      </c>
      <c r="C743" s="35">
        <v>630.08000000000004</v>
      </c>
      <c r="D743" s="36">
        <f t="shared" si="14"/>
        <v>-2.1271537431650778E-3</v>
      </c>
      <c r="E743" s="36">
        <f t="shared" si="14"/>
        <v>7.7087931420529721E-3</v>
      </c>
    </row>
    <row r="744" spans="1:5">
      <c r="A744" s="34">
        <v>40591</v>
      </c>
      <c r="B744" s="37">
        <v>2397.5700000000002</v>
      </c>
      <c r="C744" s="35">
        <v>625.26</v>
      </c>
      <c r="D744" s="36">
        <f t="shared" si="14"/>
        <v>-1.5429910673325775E-4</v>
      </c>
      <c r="E744" s="36">
        <f t="shared" si="14"/>
        <v>1.6660792669249691E-3</v>
      </c>
    </row>
    <row r="745" spans="1:5">
      <c r="A745" s="34">
        <v>40590</v>
      </c>
      <c r="B745" s="37">
        <v>2397.94</v>
      </c>
      <c r="C745" s="35">
        <v>624.22</v>
      </c>
      <c r="D745" s="36">
        <f t="shared" si="14"/>
        <v>6.7256666890576078E-3</v>
      </c>
      <c r="E745" s="36">
        <f t="shared" si="14"/>
        <v>1.1215252743745907E-4</v>
      </c>
    </row>
    <row r="746" spans="1:5">
      <c r="A746" s="34">
        <v>40589</v>
      </c>
      <c r="B746" s="37">
        <v>2381.92</v>
      </c>
      <c r="C746" s="35">
        <v>624.15</v>
      </c>
      <c r="D746" s="36">
        <f t="shared" si="14"/>
        <v>-1.5425888665324683E-3</v>
      </c>
      <c r="E746" s="36">
        <f t="shared" si="14"/>
        <v>-6.3679057549947959E-3</v>
      </c>
    </row>
    <row r="747" spans="1:5">
      <c r="A747" s="34">
        <v>40588</v>
      </c>
      <c r="B747" s="37">
        <v>2385.6</v>
      </c>
      <c r="C747" s="35">
        <v>628.15</v>
      </c>
      <c r="D747" s="36">
        <f t="shared" si="14"/>
        <v>2.71105226656565E-3</v>
      </c>
      <c r="E747" s="36">
        <f t="shared" si="14"/>
        <v>5.8446757405923311E-3</v>
      </c>
    </row>
    <row r="748" spans="1:5">
      <c r="A748" s="34">
        <v>40585</v>
      </c>
      <c r="B748" s="37">
        <v>2379.15</v>
      </c>
      <c r="C748" s="35">
        <v>624.5</v>
      </c>
      <c r="D748" s="36">
        <f t="shared" si="14"/>
        <v>6.2596485291941395E-3</v>
      </c>
      <c r="E748" s="36">
        <f t="shared" si="14"/>
        <v>1.3075076244241091E-2</v>
      </c>
    </row>
    <row r="749" spans="1:5">
      <c r="A749" s="34">
        <v>40584</v>
      </c>
      <c r="B749" s="37">
        <v>2364.35</v>
      </c>
      <c r="C749" s="35">
        <v>616.44000000000005</v>
      </c>
      <c r="D749" s="36">
        <f t="shared" si="14"/>
        <v>1.4400982655287109E-3</v>
      </c>
      <c r="E749" s="36">
        <f t="shared" si="14"/>
        <v>-9.7323600973142632E-5</v>
      </c>
    </row>
    <row r="750" spans="1:5">
      <c r="A750" s="34">
        <v>40583</v>
      </c>
      <c r="B750" s="37">
        <v>2360.9499999999998</v>
      </c>
      <c r="C750" s="35">
        <v>616.5</v>
      </c>
      <c r="D750" s="36">
        <f t="shared" si="14"/>
        <v>-1.1253971678916175E-3</v>
      </c>
      <c r="E750" s="36">
        <f t="shared" si="14"/>
        <v>-3.0402018176525214E-3</v>
      </c>
    </row>
    <row r="751" spans="1:5">
      <c r="A751" s="34">
        <v>40582</v>
      </c>
      <c r="B751" s="37">
        <v>2363.61</v>
      </c>
      <c r="C751" s="35">
        <v>618.38</v>
      </c>
      <c r="D751" s="36">
        <f t="shared" si="14"/>
        <v>6.1340030648733279E-3</v>
      </c>
      <c r="E751" s="36">
        <f t="shared" si="14"/>
        <v>6.6580930830715257E-3</v>
      </c>
    </row>
    <row r="752" spans="1:5">
      <c r="A752" s="34">
        <v>40581</v>
      </c>
      <c r="B752" s="37">
        <v>2349.1999999999998</v>
      </c>
      <c r="C752" s="35">
        <v>614.29</v>
      </c>
      <c r="D752" s="36">
        <f t="shared" si="14"/>
        <v>4.7044735266443816E-3</v>
      </c>
      <c r="E752" s="36">
        <f t="shared" si="14"/>
        <v>5.4175259419293464E-3</v>
      </c>
    </row>
    <row r="753" spans="1:5">
      <c r="A753" s="34">
        <v>40578</v>
      </c>
      <c r="B753" s="37">
        <v>2338.1999999999998</v>
      </c>
      <c r="C753" s="35">
        <v>610.98</v>
      </c>
      <c r="D753" s="36">
        <f t="shared" si="14"/>
        <v>6.5129333166884518E-3</v>
      </c>
      <c r="E753" s="36">
        <f t="shared" si="14"/>
        <v>1.3603212324839742E-3</v>
      </c>
    </row>
    <row r="754" spans="1:5">
      <c r="A754" s="34">
        <v>40577</v>
      </c>
      <c r="B754" s="37">
        <v>2323.0700000000002</v>
      </c>
      <c r="C754" s="35">
        <v>610.15</v>
      </c>
      <c r="D754" s="36">
        <f t="shared" si="14"/>
        <v>8.5304749061854146E-4</v>
      </c>
      <c r="E754" s="36">
        <f t="shared" si="14"/>
        <v>-3.0228758169934533E-3</v>
      </c>
    </row>
    <row r="755" spans="1:5">
      <c r="A755" s="34">
        <v>40576</v>
      </c>
      <c r="B755" s="37">
        <v>2321.09</v>
      </c>
      <c r="C755" s="35">
        <v>612</v>
      </c>
      <c r="D755" s="36">
        <f t="shared" si="14"/>
        <v>-1.6602507580806281E-3</v>
      </c>
      <c r="E755" s="36">
        <f t="shared" si="14"/>
        <v>1.5710919088767206E-3</v>
      </c>
    </row>
    <row r="756" spans="1:5">
      <c r="A756" s="34">
        <v>40575</v>
      </c>
      <c r="B756" s="37">
        <v>2324.9499999999998</v>
      </c>
      <c r="C756" s="35">
        <v>611.04</v>
      </c>
      <c r="D756" s="36">
        <f t="shared" si="14"/>
        <v>1.8861392430025603E-2</v>
      </c>
      <c r="E756" s="36">
        <f t="shared" si="14"/>
        <v>1.7789326404157313E-2</v>
      </c>
    </row>
    <row r="757" spans="1:5">
      <c r="A757" s="34">
        <v>40574</v>
      </c>
      <c r="B757" s="37">
        <v>2281.91</v>
      </c>
      <c r="C757" s="35">
        <v>600.36</v>
      </c>
      <c r="D757" s="36">
        <f t="shared" si="14"/>
        <v>5.0208983884676428E-3</v>
      </c>
      <c r="E757" s="36">
        <f t="shared" si="14"/>
        <v>-1.0482703539160809E-3</v>
      </c>
    </row>
    <row r="758" spans="1:5">
      <c r="A758" s="34">
        <v>40571</v>
      </c>
      <c r="B758" s="37">
        <v>2270.5100000000002</v>
      </c>
      <c r="C758" s="35">
        <v>600.99</v>
      </c>
      <c r="D758" s="36">
        <f t="shared" si="14"/>
        <v>-2.5561463818683516E-2</v>
      </c>
      <c r="E758" s="36">
        <f t="shared" si="14"/>
        <v>-2.5616498321957115E-2</v>
      </c>
    </row>
    <row r="759" spans="1:5">
      <c r="A759" s="34">
        <v>40570</v>
      </c>
      <c r="B759" s="37">
        <v>2330.0700000000002</v>
      </c>
      <c r="C759" s="35">
        <v>616.79</v>
      </c>
      <c r="D759" s="36">
        <f t="shared" si="14"/>
        <v>6.8620121943314683E-3</v>
      </c>
      <c r="E759" s="36">
        <f t="shared" si="14"/>
        <v>4.7039740470400382E-4</v>
      </c>
    </row>
    <row r="760" spans="1:5">
      <c r="A760" s="34">
        <v>40569</v>
      </c>
      <c r="B760" s="37">
        <v>2314.19</v>
      </c>
      <c r="C760" s="35">
        <v>616.5</v>
      </c>
      <c r="D760" s="36">
        <f t="shared" si="14"/>
        <v>4.4096648047116105E-3</v>
      </c>
      <c r="E760" s="36">
        <f t="shared" si="14"/>
        <v>-5.5007985030084416E-3</v>
      </c>
    </row>
    <row r="761" spans="1:5">
      <c r="A761" s="34">
        <v>40568</v>
      </c>
      <c r="B761" s="37">
        <v>2304.0300000000002</v>
      </c>
      <c r="C761" s="35">
        <v>619.91</v>
      </c>
      <c r="D761" s="36">
        <f t="shared" si="14"/>
        <v>1.5823403857608831E-3</v>
      </c>
      <c r="E761" s="36">
        <f t="shared" si="14"/>
        <v>1.4449826536623522E-2</v>
      </c>
    </row>
    <row r="762" spans="1:5">
      <c r="A762" s="34">
        <v>40567</v>
      </c>
      <c r="B762" s="37">
        <v>2300.39</v>
      </c>
      <c r="C762" s="35">
        <v>611.08000000000004</v>
      </c>
      <c r="D762" s="36">
        <f t="shared" si="14"/>
        <v>1.4138216830076766E-2</v>
      </c>
      <c r="E762" s="36">
        <f t="shared" si="14"/>
        <v>-1.2258307046074668E-3</v>
      </c>
    </row>
    <row r="763" spans="1:5">
      <c r="A763" s="34">
        <v>40564</v>
      </c>
      <c r="B763" s="37">
        <v>2268.3200000000002</v>
      </c>
      <c r="C763" s="35">
        <v>611.83000000000004</v>
      </c>
      <c r="D763" s="36">
        <f t="shared" si="14"/>
        <v>-7.768756998880022E-3</v>
      </c>
      <c r="E763" s="36">
        <f t="shared" si="14"/>
        <v>-2.3836495046029582E-2</v>
      </c>
    </row>
    <row r="764" spans="1:5">
      <c r="A764" s="34">
        <v>40563</v>
      </c>
      <c r="B764" s="37">
        <v>2286.08</v>
      </c>
      <c r="C764" s="35">
        <v>626.77</v>
      </c>
      <c r="D764" s="36">
        <f t="shared" si="14"/>
        <v>-7.4848479585989391E-3</v>
      </c>
      <c r="E764" s="36">
        <f t="shared" si="14"/>
        <v>-7.8828650573803394E-3</v>
      </c>
    </row>
    <row r="765" spans="1:5">
      <c r="A765" s="34">
        <v>40562</v>
      </c>
      <c r="B765" s="37">
        <v>2303.3200000000002</v>
      </c>
      <c r="C765" s="35">
        <v>631.75</v>
      </c>
      <c r="D765" s="36">
        <f t="shared" si="14"/>
        <v>-1.0937010207017317E-2</v>
      </c>
      <c r="E765" s="36">
        <f t="shared" si="14"/>
        <v>-1.2319622281631526E-2</v>
      </c>
    </row>
    <row r="766" spans="1:5">
      <c r="A766" s="34">
        <v>40561</v>
      </c>
      <c r="B766" s="37">
        <v>2328.79</v>
      </c>
      <c r="C766" s="35">
        <v>639.63</v>
      </c>
      <c r="D766" s="36">
        <f t="shared" si="14"/>
        <v>2.3069341447774505E-3</v>
      </c>
      <c r="E766" s="36">
        <f t="shared" si="14"/>
        <v>2.4752475247524774E-2</v>
      </c>
    </row>
    <row r="767" spans="1:5">
      <c r="A767" s="34">
        <v>40557</v>
      </c>
      <c r="B767" s="37">
        <v>2323.4299999999998</v>
      </c>
      <c r="C767" s="35">
        <v>624.17999999999995</v>
      </c>
      <c r="D767" s="36">
        <f t="shared" si="14"/>
        <v>7.7639414798331696E-3</v>
      </c>
      <c r="E767" s="36">
        <f t="shared" si="14"/>
        <v>1.2145486387001414E-2</v>
      </c>
    </row>
    <row r="768" spans="1:5">
      <c r="A768" s="34">
        <v>40556</v>
      </c>
      <c r="B768" s="37">
        <v>2305.5300000000002</v>
      </c>
      <c r="C768" s="35">
        <v>616.69000000000005</v>
      </c>
      <c r="D768" s="36">
        <f t="shared" si="14"/>
        <v>2.8201034327168806E-4</v>
      </c>
      <c r="E768" s="36">
        <f t="shared" si="14"/>
        <v>-2.9179567818171659E-4</v>
      </c>
    </row>
    <row r="769" spans="1:5">
      <c r="A769" s="34">
        <v>40555</v>
      </c>
      <c r="B769" s="37">
        <v>2304.88</v>
      </c>
      <c r="C769" s="35">
        <v>616.87</v>
      </c>
      <c r="D769" s="36">
        <f t="shared" si="14"/>
        <v>7.0563150742988245E-3</v>
      </c>
      <c r="E769" s="36">
        <f t="shared" si="14"/>
        <v>1.3960812324476102E-3</v>
      </c>
    </row>
    <row r="770" spans="1:5">
      <c r="A770" s="34">
        <v>40554</v>
      </c>
      <c r="B770" s="37">
        <v>2288.73</v>
      </c>
      <c r="C770" s="35">
        <v>616.01</v>
      </c>
      <c r="D770" s="36">
        <f t="shared" si="14"/>
        <v>1.9042365981141174E-3</v>
      </c>
      <c r="E770" s="36">
        <f t="shared" si="14"/>
        <v>2.9305937708601348E-3</v>
      </c>
    </row>
    <row r="771" spans="1:5">
      <c r="A771" s="34">
        <v>40553</v>
      </c>
      <c r="B771" s="37">
        <v>2284.38</v>
      </c>
      <c r="C771" s="35">
        <v>614.21</v>
      </c>
      <c r="D771" s="36">
        <f t="shared" si="14"/>
        <v>3.3733034655423211E-3</v>
      </c>
      <c r="E771" s="36">
        <f t="shared" si="14"/>
        <v>-3.6175459087665063E-3</v>
      </c>
    </row>
    <row r="772" spans="1:5">
      <c r="A772" s="34">
        <v>40550</v>
      </c>
      <c r="B772" s="37">
        <v>2276.6999999999998</v>
      </c>
      <c r="C772" s="35">
        <v>616.44000000000005</v>
      </c>
      <c r="D772" s="36">
        <f t="shared" si="14"/>
        <v>-3.5565156684291832E-4</v>
      </c>
      <c r="E772" s="36">
        <f t="shared" si="14"/>
        <v>4.7921760391198553E-3</v>
      </c>
    </row>
    <row r="773" spans="1:5">
      <c r="A773" s="34">
        <v>40549</v>
      </c>
      <c r="B773" s="37">
        <v>2277.5100000000002</v>
      </c>
      <c r="C773" s="35">
        <v>613.5</v>
      </c>
      <c r="D773" s="36">
        <f t="shared" si="14"/>
        <v>3.1316067653277546E-3</v>
      </c>
      <c r="E773" s="36">
        <f t="shared" si="14"/>
        <v>7.2733840116898651E-3</v>
      </c>
    </row>
    <row r="774" spans="1:5">
      <c r="A774" s="34">
        <v>40548</v>
      </c>
      <c r="B774" s="37">
        <v>2270.4</v>
      </c>
      <c r="C774" s="35">
        <v>609.07000000000005</v>
      </c>
      <c r="D774" s="36">
        <f t="shared" si="14"/>
        <v>8.4123191173728351E-3</v>
      </c>
      <c r="E774" s="36">
        <f t="shared" si="14"/>
        <v>1.15425496578756E-2</v>
      </c>
    </row>
    <row r="775" spans="1:5">
      <c r="A775" s="34">
        <v>40547</v>
      </c>
      <c r="B775" s="37">
        <v>2251.46</v>
      </c>
      <c r="C775" s="35">
        <v>602.12</v>
      </c>
      <c r="D775" s="36">
        <f t="shared" si="14"/>
        <v>-1.2288009652963172E-3</v>
      </c>
      <c r="E775" s="36">
        <f t="shared" si="14"/>
        <v>-3.6899147844792202E-3</v>
      </c>
    </row>
    <row r="776" spans="1:5">
      <c r="A776" s="34">
        <v>40546</v>
      </c>
      <c r="B776" s="37">
        <v>2254.23</v>
      </c>
      <c r="C776" s="35">
        <v>604.35</v>
      </c>
      <c r="D776" s="36"/>
      <c r="E776" s="36"/>
    </row>
    <row r="777" spans="1:5">
      <c r="A777" s="38"/>
    </row>
    <row r="778" spans="1:5">
      <c r="A778" s="38"/>
    </row>
    <row r="779" spans="1:5">
      <c r="A779" s="38"/>
    </row>
    <row r="780" spans="1:5">
      <c r="A780" s="38"/>
    </row>
    <row r="781" spans="1:5">
      <c r="A781" s="38"/>
    </row>
    <row r="782" spans="1:5">
      <c r="A782" s="38"/>
    </row>
    <row r="783" spans="1:5">
      <c r="A783" s="38"/>
    </row>
    <row r="784" spans="1:5">
      <c r="A784" s="38"/>
    </row>
    <row r="785" spans="1:1">
      <c r="A785" s="38"/>
    </row>
    <row r="786" spans="1:1">
      <c r="A786" s="38"/>
    </row>
    <row r="787" spans="1:1">
      <c r="A787" s="38"/>
    </row>
    <row r="788" spans="1:1">
      <c r="A788" s="38"/>
    </row>
    <row r="789" spans="1:1">
      <c r="A789" s="38"/>
    </row>
    <row r="790" spans="1:1">
      <c r="A790" s="38"/>
    </row>
    <row r="791" spans="1:1">
      <c r="A791" s="38"/>
    </row>
    <row r="792" spans="1:1">
      <c r="A792" s="38"/>
    </row>
    <row r="793" spans="1:1">
      <c r="A793" s="38"/>
    </row>
    <row r="794" spans="1:1">
      <c r="A794" s="38"/>
    </row>
    <row r="795" spans="1:1">
      <c r="A795" s="38"/>
    </row>
    <row r="796" spans="1:1">
      <c r="A796" s="38"/>
    </row>
    <row r="797" spans="1:1">
      <c r="A797" s="38"/>
    </row>
    <row r="798" spans="1:1">
      <c r="A798" s="38"/>
    </row>
    <row r="799" spans="1:1">
      <c r="A799" s="38"/>
    </row>
    <row r="800" spans="1:1">
      <c r="A800" s="38"/>
    </row>
    <row r="801" spans="1:1">
      <c r="A801" s="38"/>
    </row>
    <row r="802" spans="1:1">
      <c r="A802" s="38"/>
    </row>
    <row r="803" spans="1:1">
      <c r="A803" s="38"/>
    </row>
    <row r="804" spans="1:1">
      <c r="A804" s="38"/>
    </row>
    <row r="805" spans="1:1">
      <c r="A805" s="38"/>
    </row>
    <row r="806" spans="1:1">
      <c r="A806" s="38"/>
    </row>
    <row r="807" spans="1:1">
      <c r="A807" s="38"/>
    </row>
    <row r="808" spans="1:1">
      <c r="A808" s="38"/>
    </row>
    <row r="809" spans="1:1">
      <c r="A809" s="38"/>
    </row>
    <row r="810" spans="1:1">
      <c r="A810" s="38"/>
    </row>
    <row r="811" spans="1:1">
      <c r="A811" s="38"/>
    </row>
    <row r="812" spans="1:1">
      <c r="A812" s="38"/>
    </row>
    <row r="813" spans="1:1">
      <c r="A813" s="38"/>
    </row>
    <row r="814" spans="1:1">
      <c r="A814" s="38"/>
    </row>
    <row r="815" spans="1:1">
      <c r="A815" s="38"/>
    </row>
    <row r="816" spans="1:1">
      <c r="A816" s="38"/>
    </row>
    <row r="817" spans="1:1">
      <c r="A817" s="38"/>
    </row>
    <row r="818" spans="1:1">
      <c r="A818" s="38"/>
    </row>
    <row r="819" spans="1:1">
      <c r="A819" s="38"/>
    </row>
    <row r="820" spans="1:1">
      <c r="A820" s="38"/>
    </row>
    <row r="821" spans="1:1">
      <c r="A821" s="38"/>
    </row>
    <row r="822" spans="1:1">
      <c r="A822" s="38"/>
    </row>
    <row r="823" spans="1:1">
      <c r="A823" s="38"/>
    </row>
    <row r="824" spans="1:1">
      <c r="A824" s="38"/>
    </row>
    <row r="825" spans="1:1">
      <c r="A825" s="38"/>
    </row>
    <row r="826" spans="1:1">
      <c r="A826" s="38"/>
    </row>
    <row r="827" spans="1:1">
      <c r="A827" s="38"/>
    </row>
    <row r="828" spans="1:1">
      <c r="A828" s="38"/>
    </row>
    <row r="829" spans="1:1">
      <c r="A829" s="38"/>
    </row>
    <row r="830" spans="1:1">
      <c r="A830" s="38"/>
    </row>
    <row r="831" spans="1:1">
      <c r="A831" s="38"/>
    </row>
    <row r="832" spans="1:1">
      <c r="A832" s="38"/>
    </row>
    <row r="833" spans="1:1">
      <c r="A833" s="38"/>
    </row>
    <row r="834" spans="1:1">
      <c r="A834" s="38"/>
    </row>
    <row r="835" spans="1:1">
      <c r="A835" s="38"/>
    </row>
    <row r="836" spans="1:1">
      <c r="A836" s="38"/>
    </row>
    <row r="837" spans="1:1">
      <c r="A837" s="38"/>
    </row>
    <row r="838" spans="1:1">
      <c r="A838" s="38"/>
    </row>
    <row r="839" spans="1:1">
      <c r="A839" s="38"/>
    </row>
    <row r="840" spans="1:1">
      <c r="A840" s="38"/>
    </row>
    <row r="841" spans="1:1">
      <c r="A841" s="38"/>
    </row>
    <row r="842" spans="1:1">
      <c r="A842" s="38"/>
    </row>
    <row r="843" spans="1:1">
      <c r="A843" s="38"/>
    </row>
    <row r="844" spans="1:1">
      <c r="A844" s="38"/>
    </row>
    <row r="845" spans="1:1">
      <c r="A845" s="38"/>
    </row>
    <row r="846" spans="1:1">
      <c r="A846" s="38"/>
    </row>
    <row r="847" spans="1:1">
      <c r="A847" s="38"/>
    </row>
    <row r="848" spans="1:1">
      <c r="A848" s="38"/>
    </row>
    <row r="849" spans="1:1">
      <c r="A849" s="38"/>
    </row>
    <row r="850" spans="1:1">
      <c r="A850" s="38"/>
    </row>
    <row r="851" spans="1:1">
      <c r="A851" s="38"/>
    </row>
    <row r="852" spans="1:1">
      <c r="A852" s="38"/>
    </row>
    <row r="853" spans="1:1">
      <c r="A853" s="38"/>
    </row>
    <row r="854" spans="1:1">
      <c r="A854" s="38"/>
    </row>
    <row r="855" spans="1:1">
      <c r="A855" s="38"/>
    </row>
    <row r="856" spans="1:1">
      <c r="A856" s="38"/>
    </row>
    <row r="857" spans="1:1">
      <c r="A857" s="38"/>
    </row>
    <row r="858" spans="1:1">
      <c r="A858" s="38"/>
    </row>
    <row r="859" spans="1:1">
      <c r="A859" s="38"/>
    </row>
    <row r="860" spans="1:1">
      <c r="A860" s="38"/>
    </row>
    <row r="861" spans="1:1">
      <c r="A861" s="38"/>
    </row>
    <row r="862" spans="1:1">
      <c r="A862" s="38"/>
    </row>
    <row r="863" spans="1:1">
      <c r="A863" s="38"/>
    </row>
    <row r="864" spans="1:1">
      <c r="A864" s="38"/>
    </row>
    <row r="865" spans="1:1">
      <c r="A865" s="38"/>
    </row>
    <row r="866" spans="1:1">
      <c r="A866" s="38"/>
    </row>
    <row r="867" spans="1:1">
      <c r="A867" s="38"/>
    </row>
    <row r="868" spans="1:1">
      <c r="A868" s="38"/>
    </row>
    <row r="869" spans="1:1">
      <c r="A869" s="38"/>
    </row>
    <row r="870" spans="1:1">
      <c r="A870" s="38"/>
    </row>
    <row r="871" spans="1:1">
      <c r="A871" s="38"/>
    </row>
    <row r="872" spans="1:1">
      <c r="A872" s="38"/>
    </row>
    <row r="873" spans="1:1">
      <c r="A873" s="38"/>
    </row>
    <row r="874" spans="1:1">
      <c r="A874" s="38"/>
    </row>
    <row r="875" spans="1:1">
      <c r="A875" s="38"/>
    </row>
    <row r="876" spans="1:1">
      <c r="A876" s="38"/>
    </row>
    <row r="877" spans="1:1">
      <c r="A877" s="38"/>
    </row>
    <row r="878" spans="1:1">
      <c r="A878" s="38"/>
    </row>
    <row r="879" spans="1:1">
      <c r="A879" s="38"/>
    </row>
    <row r="880" spans="1:1">
      <c r="A880" s="38"/>
    </row>
    <row r="881" spans="1:1">
      <c r="A881" s="38"/>
    </row>
    <row r="882" spans="1:1">
      <c r="A882" s="38"/>
    </row>
    <row r="883" spans="1:1">
      <c r="A883" s="38"/>
    </row>
    <row r="884" spans="1:1">
      <c r="A884" s="38"/>
    </row>
    <row r="885" spans="1:1">
      <c r="A885" s="38"/>
    </row>
    <row r="886" spans="1:1">
      <c r="A886" s="38"/>
    </row>
    <row r="887" spans="1:1">
      <c r="A887" s="38"/>
    </row>
    <row r="888" spans="1:1">
      <c r="A888" s="38"/>
    </row>
    <row r="889" spans="1:1">
      <c r="A889" s="38"/>
    </row>
    <row r="890" spans="1:1">
      <c r="A890" s="38"/>
    </row>
    <row r="891" spans="1:1">
      <c r="A891" s="38"/>
    </row>
    <row r="892" spans="1:1">
      <c r="A892" s="38"/>
    </row>
    <row r="893" spans="1:1">
      <c r="A893" s="38"/>
    </row>
    <row r="894" spans="1:1">
      <c r="A894" s="38"/>
    </row>
    <row r="895" spans="1:1">
      <c r="A895" s="38"/>
    </row>
    <row r="896" spans="1:1">
      <c r="A896" s="38"/>
    </row>
    <row r="897" spans="1:1">
      <c r="A897" s="38"/>
    </row>
    <row r="898" spans="1:1">
      <c r="A898" s="38"/>
    </row>
    <row r="899" spans="1:1">
      <c r="A899" s="38"/>
    </row>
    <row r="900" spans="1:1">
      <c r="A900" s="38"/>
    </row>
    <row r="901" spans="1:1">
      <c r="A901" s="38"/>
    </row>
    <row r="902" spans="1:1">
      <c r="A902" s="38"/>
    </row>
    <row r="903" spans="1:1">
      <c r="A903" s="38"/>
    </row>
    <row r="904" spans="1:1">
      <c r="A904" s="38"/>
    </row>
    <row r="905" spans="1:1">
      <c r="A905" s="38"/>
    </row>
    <row r="906" spans="1:1">
      <c r="A906" s="38"/>
    </row>
    <row r="907" spans="1:1">
      <c r="A907" s="38"/>
    </row>
    <row r="908" spans="1:1">
      <c r="A908" s="38"/>
    </row>
    <row r="909" spans="1:1">
      <c r="A909" s="38"/>
    </row>
    <row r="910" spans="1:1">
      <c r="A910" s="38"/>
    </row>
    <row r="911" spans="1:1">
      <c r="A911" s="38"/>
    </row>
    <row r="912" spans="1:1">
      <c r="A912" s="38"/>
    </row>
    <row r="913" spans="1:1">
      <c r="A913" s="38"/>
    </row>
    <row r="914" spans="1:1">
      <c r="A914" s="38"/>
    </row>
    <row r="915" spans="1:1">
      <c r="A915" s="38"/>
    </row>
    <row r="916" spans="1:1">
      <c r="A916" s="38"/>
    </row>
    <row r="917" spans="1:1">
      <c r="A917" s="38"/>
    </row>
    <row r="918" spans="1:1">
      <c r="A918" s="38"/>
    </row>
    <row r="919" spans="1:1">
      <c r="A919" s="38"/>
    </row>
    <row r="920" spans="1:1">
      <c r="A920" s="38"/>
    </row>
    <row r="921" spans="1:1">
      <c r="A921" s="38"/>
    </row>
    <row r="922" spans="1:1">
      <c r="A922" s="38"/>
    </row>
    <row r="923" spans="1:1">
      <c r="A923" s="38"/>
    </row>
    <row r="924" spans="1:1">
      <c r="A924" s="38"/>
    </row>
    <row r="925" spans="1:1">
      <c r="A925" s="38"/>
    </row>
    <row r="926" spans="1:1">
      <c r="A926" s="38"/>
    </row>
    <row r="927" spans="1:1">
      <c r="A927" s="38"/>
    </row>
    <row r="928" spans="1:1">
      <c r="A928" s="38"/>
    </row>
    <row r="929" spans="1:1">
      <c r="A929" s="38"/>
    </row>
    <row r="930" spans="1:1">
      <c r="A930" s="38"/>
    </row>
    <row r="931" spans="1:1">
      <c r="A931" s="38"/>
    </row>
    <row r="932" spans="1:1">
      <c r="A932" s="38"/>
    </row>
    <row r="933" spans="1:1">
      <c r="A933" s="38"/>
    </row>
    <row r="934" spans="1:1">
      <c r="A934" s="38"/>
    </row>
    <row r="935" spans="1:1">
      <c r="A935" s="38"/>
    </row>
    <row r="936" spans="1:1">
      <c r="A936" s="38"/>
    </row>
    <row r="937" spans="1:1">
      <c r="A937" s="38"/>
    </row>
    <row r="938" spans="1:1">
      <c r="A938" s="38"/>
    </row>
    <row r="939" spans="1:1">
      <c r="A939" s="38"/>
    </row>
    <row r="940" spans="1:1">
      <c r="A940" s="38"/>
    </row>
    <row r="941" spans="1:1">
      <c r="A941" s="38"/>
    </row>
    <row r="942" spans="1:1">
      <c r="A942" s="38"/>
    </row>
    <row r="943" spans="1:1">
      <c r="A943" s="38"/>
    </row>
    <row r="944" spans="1:1">
      <c r="A944" s="38"/>
    </row>
    <row r="945" spans="1:1">
      <c r="A945" s="38"/>
    </row>
    <row r="946" spans="1:1">
      <c r="A946" s="38"/>
    </row>
    <row r="947" spans="1:1">
      <c r="A947" s="38"/>
    </row>
    <row r="948" spans="1:1">
      <c r="A948" s="38"/>
    </row>
    <row r="949" spans="1:1">
      <c r="A949" s="38"/>
    </row>
    <row r="950" spans="1:1">
      <c r="A950" s="38"/>
    </row>
    <row r="951" spans="1:1">
      <c r="A951" s="38"/>
    </row>
    <row r="952" spans="1:1">
      <c r="A952" s="38"/>
    </row>
    <row r="953" spans="1:1">
      <c r="A953" s="38"/>
    </row>
    <row r="954" spans="1:1">
      <c r="A954" s="38"/>
    </row>
    <row r="955" spans="1:1">
      <c r="A955" s="38"/>
    </row>
    <row r="956" spans="1:1">
      <c r="A956" s="38"/>
    </row>
    <row r="957" spans="1:1">
      <c r="A957" s="38"/>
    </row>
    <row r="958" spans="1:1">
      <c r="A958" s="38"/>
    </row>
    <row r="959" spans="1:1">
      <c r="A959" s="38"/>
    </row>
    <row r="960" spans="1:1">
      <c r="A960" s="38"/>
    </row>
    <row r="961" spans="1:1">
      <c r="A961" s="38"/>
    </row>
    <row r="962" spans="1:1">
      <c r="A962" s="38"/>
    </row>
    <row r="963" spans="1:1">
      <c r="A963" s="38"/>
    </row>
    <row r="964" spans="1:1">
      <c r="A964" s="38"/>
    </row>
    <row r="965" spans="1:1">
      <c r="A965" s="38"/>
    </row>
    <row r="966" spans="1:1">
      <c r="A966" s="38"/>
    </row>
    <row r="967" spans="1:1">
      <c r="A967" s="38"/>
    </row>
    <row r="968" spans="1:1">
      <c r="A968" s="38"/>
    </row>
    <row r="969" spans="1:1">
      <c r="A969" s="38"/>
    </row>
    <row r="970" spans="1:1">
      <c r="A970" s="38"/>
    </row>
    <row r="971" spans="1:1">
      <c r="A971" s="38"/>
    </row>
    <row r="972" spans="1:1">
      <c r="A972" s="38"/>
    </row>
    <row r="973" spans="1:1">
      <c r="A973" s="38"/>
    </row>
    <row r="974" spans="1:1">
      <c r="A974" s="38"/>
    </row>
    <row r="975" spans="1:1">
      <c r="A975" s="38"/>
    </row>
    <row r="976" spans="1:1">
      <c r="A976" s="38"/>
    </row>
    <row r="977" spans="1:1">
      <c r="A977" s="38"/>
    </row>
    <row r="978" spans="1:1">
      <c r="A978" s="38"/>
    </row>
    <row r="979" spans="1:1">
      <c r="A979" s="38"/>
    </row>
    <row r="980" spans="1:1">
      <c r="A980" s="38"/>
    </row>
    <row r="981" spans="1:1">
      <c r="A981" s="38"/>
    </row>
    <row r="982" spans="1:1">
      <c r="A982" s="38"/>
    </row>
    <row r="983" spans="1:1">
      <c r="A983" s="38"/>
    </row>
    <row r="984" spans="1:1">
      <c r="A984" s="38"/>
    </row>
    <row r="985" spans="1:1">
      <c r="A985" s="38"/>
    </row>
    <row r="986" spans="1:1">
      <c r="A986" s="38"/>
    </row>
    <row r="987" spans="1:1">
      <c r="A987" s="38"/>
    </row>
    <row r="988" spans="1:1">
      <c r="A988" s="38"/>
    </row>
    <row r="989" spans="1:1">
      <c r="A989" s="38"/>
    </row>
    <row r="990" spans="1:1">
      <c r="A990" s="38"/>
    </row>
    <row r="991" spans="1:1">
      <c r="A991" s="38"/>
    </row>
    <row r="992" spans="1:1">
      <c r="A992" s="38"/>
    </row>
    <row r="993" spans="1:1">
      <c r="A993" s="38"/>
    </row>
    <row r="994" spans="1:1">
      <c r="A994" s="38"/>
    </row>
    <row r="995" spans="1:1">
      <c r="A995" s="38"/>
    </row>
    <row r="996" spans="1:1">
      <c r="A996" s="38"/>
    </row>
    <row r="997" spans="1:1">
      <c r="A997" s="38"/>
    </row>
    <row r="998" spans="1:1">
      <c r="A998" s="38"/>
    </row>
    <row r="999" spans="1:1">
      <c r="A999" s="38"/>
    </row>
    <row r="1000" spans="1:1">
      <c r="A1000" s="38"/>
    </row>
    <row r="1001" spans="1:1">
      <c r="A1001" s="38"/>
    </row>
    <row r="1002" spans="1:1">
      <c r="A1002" s="38"/>
    </row>
    <row r="1003" spans="1:1">
      <c r="A1003" s="38"/>
    </row>
    <row r="1004" spans="1:1">
      <c r="A1004" s="38"/>
    </row>
    <row r="1005" spans="1:1">
      <c r="A1005" s="38"/>
    </row>
    <row r="1006" spans="1:1">
      <c r="A1006" s="38"/>
    </row>
    <row r="1007" spans="1:1">
      <c r="A1007" s="38"/>
    </row>
    <row r="1008" spans="1:1">
      <c r="A1008" s="38"/>
    </row>
    <row r="1009" spans="1:1">
      <c r="A1009" s="38"/>
    </row>
    <row r="1010" spans="1:1">
      <c r="A1010" s="38"/>
    </row>
    <row r="1011" spans="1:1">
      <c r="A1011" s="38"/>
    </row>
    <row r="1012" spans="1:1">
      <c r="A1012" s="38"/>
    </row>
    <row r="1013" spans="1:1">
      <c r="A1013" s="38"/>
    </row>
    <row r="1014" spans="1:1">
      <c r="A1014" s="38"/>
    </row>
    <row r="1015" spans="1:1">
      <c r="A1015" s="38"/>
    </row>
    <row r="1016" spans="1:1">
      <c r="A1016" s="38"/>
    </row>
    <row r="1017" spans="1:1">
      <c r="A1017" s="38"/>
    </row>
    <row r="1018" spans="1:1">
      <c r="A1018" s="38"/>
    </row>
    <row r="1019" spans="1:1">
      <c r="A1019" s="38"/>
    </row>
    <row r="1020" spans="1:1">
      <c r="A1020" s="38"/>
    </row>
    <row r="1021" spans="1:1">
      <c r="A1021" s="38"/>
    </row>
    <row r="1022" spans="1:1">
      <c r="A1022" s="38"/>
    </row>
    <row r="1023" spans="1:1">
      <c r="A1023" s="38"/>
    </row>
    <row r="1024" spans="1:1">
      <c r="A1024" s="38"/>
    </row>
    <row r="1025" spans="1:1">
      <c r="A1025" s="38"/>
    </row>
    <row r="1026" spans="1:1">
      <c r="A1026" s="38"/>
    </row>
    <row r="1027" spans="1:1">
      <c r="A1027" s="38"/>
    </row>
    <row r="1028" spans="1:1">
      <c r="A1028" s="38"/>
    </row>
    <row r="1029" spans="1:1">
      <c r="A1029" s="38"/>
    </row>
    <row r="1030" spans="1:1">
      <c r="A1030" s="38"/>
    </row>
    <row r="1031" spans="1:1">
      <c r="A1031" s="38"/>
    </row>
    <row r="1032" spans="1:1">
      <c r="A1032" s="38"/>
    </row>
    <row r="1033" spans="1:1">
      <c r="A1033" s="38"/>
    </row>
    <row r="1034" spans="1:1">
      <c r="A1034" s="38"/>
    </row>
    <row r="1035" spans="1:1">
      <c r="A1035" s="38"/>
    </row>
    <row r="1036" spans="1:1">
      <c r="A1036" s="38"/>
    </row>
    <row r="1037" spans="1:1">
      <c r="A1037" s="38"/>
    </row>
    <row r="1038" spans="1:1">
      <c r="A1038" s="38"/>
    </row>
    <row r="1039" spans="1:1">
      <c r="A1039" s="38"/>
    </row>
    <row r="1040" spans="1:1">
      <c r="A1040" s="38"/>
    </row>
    <row r="1041" spans="1:1">
      <c r="A1041" s="38"/>
    </row>
    <row r="1042" spans="1:1">
      <c r="A1042" s="38"/>
    </row>
    <row r="1043" spans="1:1">
      <c r="A1043" s="38"/>
    </row>
    <row r="1044" spans="1:1">
      <c r="A1044" s="38"/>
    </row>
    <row r="1045" spans="1:1">
      <c r="A1045" s="38"/>
    </row>
    <row r="1046" spans="1:1">
      <c r="A1046" s="38"/>
    </row>
    <row r="1047" spans="1:1">
      <c r="A1047" s="38"/>
    </row>
    <row r="1048" spans="1:1">
      <c r="A1048" s="38"/>
    </row>
    <row r="1049" spans="1:1">
      <c r="A1049" s="38"/>
    </row>
    <row r="1050" spans="1:1">
      <c r="A1050" s="38"/>
    </row>
    <row r="1051" spans="1:1">
      <c r="A1051" s="38"/>
    </row>
    <row r="1052" spans="1:1">
      <c r="A1052" s="38"/>
    </row>
    <row r="1053" spans="1:1">
      <c r="A1053" s="38"/>
    </row>
    <row r="1054" spans="1:1">
      <c r="A1054" s="38"/>
    </row>
    <row r="1055" spans="1:1">
      <c r="A1055" s="38"/>
    </row>
    <row r="1056" spans="1:1">
      <c r="A1056" s="38"/>
    </row>
    <row r="1057" spans="1:1">
      <c r="A1057" s="38"/>
    </row>
    <row r="1058" spans="1:1">
      <c r="A1058" s="38"/>
    </row>
    <row r="1059" spans="1:1">
      <c r="A1059" s="38"/>
    </row>
    <row r="1060" spans="1:1">
      <c r="A1060" s="38"/>
    </row>
    <row r="1061" spans="1:1">
      <c r="A1061" s="38"/>
    </row>
    <row r="1062" spans="1:1">
      <c r="A1062" s="38"/>
    </row>
    <row r="1063" spans="1:1">
      <c r="A1063" s="38"/>
    </row>
    <row r="1064" spans="1:1">
      <c r="A1064" s="38"/>
    </row>
    <row r="1065" spans="1:1">
      <c r="A1065" s="38"/>
    </row>
    <row r="1066" spans="1:1">
      <c r="A1066" s="38"/>
    </row>
    <row r="1067" spans="1:1">
      <c r="A1067" s="38"/>
    </row>
    <row r="1068" spans="1:1">
      <c r="A1068" s="38"/>
    </row>
    <row r="1069" spans="1:1">
      <c r="A1069" s="38"/>
    </row>
    <row r="1070" spans="1:1">
      <c r="A1070" s="38"/>
    </row>
    <row r="1071" spans="1:1">
      <c r="A1071" s="38"/>
    </row>
    <row r="1072" spans="1:1">
      <c r="A1072" s="38"/>
    </row>
    <row r="1073" spans="1:1">
      <c r="A1073" s="38"/>
    </row>
    <row r="1074" spans="1:1">
      <c r="A1074" s="38"/>
    </row>
    <row r="1075" spans="1:1">
      <c r="A1075" s="38"/>
    </row>
    <row r="1076" spans="1:1">
      <c r="A1076" s="38"/>
    </row>
    <row r="1077" spans="1:1">
      <c r="A1077" s="38"/>
    </row>
    <row r="1078" spans="1:1">
      <c r="A1078" s="38"/>
    </row>
    <row r="1079" spans="1:1">
      <c r="A1079" s="38"/>
    </row>
    <row r="1080" spans="1:1">
      <c r="A1080" s="38"/>
    </row>
    <row r="1081" spans="1:1">
      <c r="A1081" s="38"/>
    </row>
    <row r="1082" spans="1:1">
      <c r="A1082" s="38"/>
    </row>
    <row r="1083" spans="1:1">
      <c r="A1083" s="38"/>
    </row>
    <row r="1084" spans="1:1">
      <c r="A1084" s="38"/>
    </row>
    <row r="1085" spans="1:1">
      <c r="A1085" s="38"/>
    </row>
    <row r="1086" spans="1:1">
      <c r="A1086" s="38"/>
    </row>
    <row r="1087" spans="1:1">
      <c r="A1087" s="38"/>
    </row>
    <row r="1088" spans="1:1">
      <c r="A1088" s="38"/>
    </row>
    <row r="1089" spans="1:1">
      <c r="A1089" s="38"/>
    </row>
    <row r="1090" spans="1:1">
      <c r="A1090" s="38"/>
    </row>
    <row r="1091" spans="1:1">
      <c r="A1091" s="38"/>
    </row>
    <row r="1092" spans="1:1">
      <c r="A1092" s="38"/>
    </row>
    <row r="1093" spans="1:1">
      <c r="A1093" s="38"/>
    </row>
    <row r="1094" spans="1:1">
      <c r="A1094" s="38"/>
    </row>
    <row r="1095" spans="1:1">
      <c r="A1095" s="38"/>
    </row>
    <row r="1096" spans="1:1">
      <c r="A1096" s="38"/>
    </row>
    <row r="1097" spans="1:1">
      <c r="A1097" s="38"/>
    </row>
    <row r="1098" spans="1:1">
      <c r="A1098" s="38"/>
    </row>
    <row r="1099" spans="1:1">
      <c r="A1099" s="38"/>
    </row>
    <row r="1100" spans="1:1">
      <c r="A1100" s="38"/>
    </row>
    <row r="1101" spans="1:1">
      <c r="A1101" s="38"/>
    </row>
    <row r="1102" spans="1:1">
      <c r="A1102" s="38"/>
    </row>
    <row r="1103" spans="1:1">
      <c r="A1103" s="38"/>
    </row>
    <row r="1104" spans="1:1">
      <c r="A1104" s="38"/>
    </row>
    <row r="1105" spans="1:1">
      <c r="A1105" s="38"/>
    </row>
    <row r="1106" spans="1:1">
      <c r="A1106" s="38"/>
    </row>
    <row r="1107" spans="1:1">
      <c r="A1107" s="38"/>
    </row>
    <row r="1108" spans="1:1">
      <c r="A1108" s="38"/>
    </row>
    <row r="1109" spans="1:1">
      <c r="A1109" s="38"/>
    </row>
    <row r="1110" spans="1:1">
      <c r="A1110" s="38"/>
    </row>
    <row r="1111" spans="1:1">
      <c r="A1111" s="38"/>
    </row>
    <row r="1112" spans="1:1">
      <c r="A1112" s="38"/>
    </row>
    <row r="1113" spans="1:1">
      <c r="A1113" s="38"/>
    </row>
    <row r="1114" spans="1:1">
      <c r="A1114" s="38"/>
    </row>
    <row r="1115" spans="1:1">
      <c r="A1115" s="38"/>
    </row>
    <row r="1116" spans="1:1">
      <c r="A1116" s="38"/>
    </row>
    <row r="1117" spans="1:1">
      <c r="A1117" s="38"/>
    </row>
    <row r="1118" spans="1:1">
      <c r="A1118" s="38"/>
    </row>
    <row r="1119" spans="1:1">
      <c r="A1119" s="38"/>
    </row>
    <row r="1120" spans="1:1">
      <c r="A1120" s="38"/>
    </row>
    <row r="1121" spans="1:1">
      <c r="A1121" s="38"/>
    </row>
    <row r="1122" spans="1:1">
      <c r="A1122" s="38"/>
    </row>
    <row r="1123" spans="1:1">
      <c r="A1123" s="38"/>
    </row>
    <row r="1124" spans="1:1">
      <c r="A1124" s="38"/>
    </row>
    <row r="1125" spans="1:1">
      <c r="A1125" s="38"/>
    </row>
    <row r="1126" spans="1:1">
      <c r="A1126" s="38"/>
    </row>
    <row r="1127" spans="1:1">
      <c r="A1127" s="38"/>
    </row>
    <row r="1128" spans="1:1">
      <c r="A1128" s="38"/>
    </row>
    <row r="1129" spans="1:1">
      <c r="A1129" s="38"/>
    </row>
    <row r="1130" spans="1:1">
      <c r="A1130" s="38"/>
    </row>
    <row r="1131" spans="1:1">
      <c r="A1131" s="38"/>
    </row>
    <row r="1132" spans="1:1">
      <c r="A1132" s="38"/>
    </row>
    <row r="1133" spans="1:1">
      <c r="A1133" s="38"/>
    </row>
    <row r="1134" spans="1:1">
      <c r="A1134" s="38"/>
    </row>
    <row r="1135" spans="1:1">
      <c r="A1135" s="38"/>
    </row>
    <row r="1136" spans="1:1">
      <c r="A1136" s="38"/>
    </row>
    <row r="1137" spans="1:1">
      <c r="A1137" s="38"/>
    </row>
    <row r="1138" spans="1:1">
      <c r="A1138" s="38"/>
    </row>
    <row r="1139" spans="1:1">
      <c r="A1139" s="38"/>
    </row>
    <row r="1140" spans="1:1">
      <c r="A1140" s="38"/>
    </row>
    <row r="1141" spans="1:1">
      <c r="A1141" s="38"/>
    </row>
    <row r="1142" spans="1:1">
      <c r="A1142" s="38"/>
    </row>
    <row r="1143" spans="1:1">
      <c r="A1143" s="38"/>
    </row>
    <row r="1144" spans="1:1">
      <c r="A1144" s="38"/>
    </row>
    <row r="1145" spans="1:1">
      <c r="A1145" s="38"/>
    </row>
    <row r="1146" spans="1:1">
      <c r="A1146" s="38"/>
    </row>
    <row r="1147" spans="1:1">
      <c r="A1147" s="38"/>
    </row>
    <row r="1148" spans="1:1">
      <c r="A1148" s="38"/>
    </row>
    <row r="1149" spans="1:1">
      <c r="A1149" s="38"/>
    </row>
    <row r="1150" spans="1:1">
      <c r="A1150" s="38"/>
    </row>
    <row r="1151" spans="1:1">
      <c r="A1151" s="38"/>
    </row>
    <row r="1152" spans="1:1">
      <c r="A1152" s="38"/>
    </row>
    <row r="1153" spans="1:1">
      <c r="A1153" s="38"/>
    </row>
    <row r="1154" spans="1:1">
      <c r="A1154" s="38"/>
    </row>
    <row r="1155" spans="1:1">
      <c r="A1155" s="38"/>
    </row>
    <row r="1156" spans="1:1">
      <c r="A1156" s="38"/>
    </row>
    <row r="1157" spans="1:1">
      <c r="A1157" s="38"/>
    </row>
    <row r="1158" spans="1:1">
      <c r="A1158" s="38"/>
    </row>
    <row r="1159" spans="1:1">
      <c r="A1159" s="38"/>
    </row>
    <row r="1160" spans="1:1">
      <c r="A1160" s="38"/>
    </row>
    <row r="1161" spans="1:1">
      <c r="A1161" s="38"/>
    </row>
    <row r="1162" spans="1:1">
      <c r="A1162" s="38"/>
    </row>
    <row r="1163" spans="1:1">
      <c r="A1163" s="38"/>
    </row>
    <row r="1164" spans="1:1">
      <c r="A1164" s="38"/>
    </row>
    <row r="1165" spans="1:1">
      <c r="A1165" s="38"/>
    </row>
    <row r="1166" spans="1:1">
      <c r="A1166" s="38"/>
    </row>
    <row r="1167" spans="1:1">
      <c r="A1167" s="38"/>
    </row>
    <row r="1168" spans="1:1">
      <c r="A1168" s="38"/>
    </row>
    <row r="1169" spans="1:1">
      <c r="A1169" s="38"/>
    </row>
    <row r="1170" spans="1:1">
      <c r="A1170" s="38"/>
    </row>
    <row r="1171" spans="1:1">
      <c r="A1171" s="38"/>
    </row>
    <row r="1172" spans="1:1">
      <c r="A1172" s="38"/>
    </row>
    <row r="1173" spans="1:1">
      <c r="A1173" s="38"/>
    </row>
    <row r="1174" spans="1:1">
      <c r="A1174" s="38"/>
    </row>
    <row r="1175" spans="1:1">
      <c r="A1175" s="38"/>
    </row>
    <row r="1176" spans="1:1">
      <c r="A1176" s="38"/>
    </row>
    <row r="1177" spans="1:1">
      <c r="A1177" s="38"/>
    </row>
    <row r="1178" spans="1:1">
      <c r="A1178" s="38"/>
    </row>
    <row r="1179" spans="1:1">
      <c r="A1179" s="38"/>
    </row>
    <row r="1180" spans="1:1">
      <c r="A1180" s="38"/>
    </row>
    <row r="1181" spans="1:1">
      <c r="A1181" s="38"/>
    </row>
    <row r="1182" spans="1:1">
      <c r="A1182" s="38"/>
    </row>
    <row r="1183" spans="1:1">
      <c r="A1183" s="38"/>
    </row>
    <row r="1184" spans="1:1">
      <c r="A1184" s="38"/>
    </row>
    <row r="1185" spans="1:1">
      <c r="A1185" s="38"/>
    </row>
    <row r="1186" spans="1:1">
      <c r="A1186" s="38"/>
    </row>
    <row r="1187" spans="1:1">
      <c r="A1187" s="38"/>
    </row>
    <row r="1188" spans="1:1">
      <c r="A1188" s="38"/>
    </row>
    <row r="1189" spans="1:1">
      <c r="A1189" s="38"/>
    </row>
    <row r="1190" spans="1:1">
      <c r="A1190" s="38"/>
    </row>
    <row r="1191" spans="1:1">
      <c r="A1191" s="38"/>
    </row>
    <row r="1192" spans="1:1">
      <c r="A1192" s="38"/>
    </row>
    <row r="1193" spans="1:1">
      <c r="A1193" s="38"/>
    </row>
    <row r="1194" spans="1:1">
      <c r="A1194" s="38"/>
    </row>
    <row r="1195" spans="1:1">
      <c r="A1195" s="38"/>
    </row>
    <row r="1196" spans="1:1">
      <c r="A1196" s="38"/>
    </row>
    <row r="1197" spans="1:1">
      <c r="A1197" s="38"/>
    </row>
    <row r="1198" spans="1:1">
      <c r="A1198" s="38"/>
    </row>
    <row r="1199" spans="1:1">
      <c r="A1199" s="38"/>
    </row>
    <row r="1200" spans="1:1">
      <c r="A1200" s="38"/>
    </row>
    <row r="1201" spans="1:1">
      <c r="A1201" s="38"/>
    </row>
    <row r="1202" spans="1:1">
      <c r="A1202" s="38"/>
    </row>
    <row r="1203" spans="1:1">
      <c r="A1203" s="38"/>
    </row>
    <row r="1204" spans="1:1">
      <c r="A1204" s="38"/>
    </row>
    <row r="1205" spans="1:1">
      <c r="A1205" s="38"/>
    </row>
    <row r="1206" spans="1:1">
      <c r="A1206" s="38"/>
    </row>
    <row r="1207" spans="1:1">
      <c r="A1207" s="38"/>
    </row>
    <row r="1208" spans="1:1">
      <c r="A1208" s="38"/>
    </row>
    <row r="1209" spans="1:1">
      <c r="A1209" s="38"/>
    </row>
    <row r="1210" spans="1:1">
      <c r="A1210" s="38"/>
    </row>
    <row r="1211" spans="1:1">
      <c r="A1211" s="38"/>
    </row>
    <row r="1212" spans="1:1">
      <c r="A1212" s="38"/>
    </row>
    <row r="1213" spans="1:1">
      <c r="A1213" s="38"/>
    </row>
    <row r="1214" spans="1:1">
      <c r="A1214" s="38"/>
    </row>
    <row r="1215" spans="1:1">
      <c r="A1215" s="38"/>
    </row>
    <row r="1216" spans="1:1">
      <c r="A1216" s="38"/>
    </row>
    <row r="1217" spans="1:1">
      <c r="A1217" s="38"/>
    </row>
    <row r="1218" spans="1:1">
      <c r="A1218" s="38"/>
    </row>
    <row r="1219" spans="1:1">
      <c r="A1219" s="38"/>
    </row>
    <row r="1220" spans="1:1">
      <c r="A1220" s="38"/>
    </row>
    <row r="1221" spans="1:1">
      <c r="A1221" s="38"/>
    </row>
    <row r="1222" spans="1:1">
      <c r="A1222" s="38"/>
    </row>
    <row r="1223" spans="1:1">
      <c r="A1223" s="38"/>
    </row>
    <row r="1224" spans="1:1">
      <c r="A1224" s="38"/>
    </row>
    <row r="1225" spans="1:1">
      <c r="A1225" s="38"/>
    </row>
    <row r="1226" spans="1:1">
      <c r="A1226" s="38"/>
    </row>
    <row r="1227" spans="1:1">
      <c r="A1227" s="38"/>
    </row>
    <row r="1228" spans="1:1">
      <c r="A1228" s="38"/>
    </row>
    <row r="1229" spans="1:1">
      <c r="A1229" s="38"/>
    </row>
    <row r="1230" spans="1:1">
      <c r="A1230" s="38"/>
    </row>
    <row r="1231" spans="1:1">
      <c r="A1231" s="38"/>
    </row>
    <row r="1232" spans="1:1">
      <c r="A1232" s="38"/>
    </row>
    <row r="1233" spans="1:1">
      <c r="A1233" s="38"/>
    </row>
    <row r="1234" spans="1:1">
      <c r="A1234" s="38"/>
    </row>
    <row r="1235" spans="1:1">
      <c r="A1235" s="38"/>
    </row>
    <row r="1236" spans="1:1">
      <c r="A1236" s="38"/>
    </row>
    <row r="1237" spans="1:1">
      <c r="A1237" s="38"/>
    </row>
    <row r="1238" spans="1:1">
      <c r="A1238" s="38"/>
    </row>
    <row r="1239" spans="1:1">
      <c r="A1239" s="38"/>
    </row>
    <row r="1240" spans="1:1">
      <c r="A1240" s="38"/>
    </row>
    <row r="1241" spans="1:1">
      <c r="A1241" s="38"/>
    </row>
    <row r="1242" spans="1:1">
      <c r="A1242" s="38"/>
    </row>
    <row r="1243" spans="1:1">
      <c r="A1243" s="38"/>
    </row>
    <row r="1244" spans="1:1">
      <c r="A1244" s="38"/>
    </row>
    <row r="1245" spans="1:1">
      <c r="A1245" s="38"/>
    </row>
    <row r="1246" spans="1:1">
      <c r="A1246" s="38"/>
    </row>
    <row r="1247" spans="1:1">
      <c r="A1247" s="38"/>
    </row>
    <row r="1248" spans="1:1">
      <c r="A1248" s="38"/>
    </row>
    <row r="1249" spans="1:1">
      <c r="A1249" s="38"/>
    </row>
    <row r="1250" spans="1:1">
      <c r="A1250" s="38"/>
    </row>
    <row r="1251" spans="1:1">
      <c r="A1251" s="38"/>
    </row>
    <row r="1252" spans="1:1">
      <c r="A1252" s="38"/>
    </row>
    <row r="1253" spans="1:1">
      <c r="A1253" s="38"/>
    </row>
    <row r="1254" spans="1:1">
      <c r="A1254" s="38"/>
    </row>
    <row r="1255" spans="1:1">
      <c r="A1255" s="38"/>
    </row>
    <row r="1256" spans="1:1">
      <c r="A1256" s="38"/>
    </row>
    <row r="1257" spans="1:1">
      <c r="A1257" s="38"/>
    </row>
    <row r="1258" spans="1:1">
      <c r="A1258" s="38"/>
    </row>
    <row r="1259" spans="1:1">
      <c r="A1259" s="38"/>
    </row>
    <row r="1260" spans="1:1">
      <c r="A1260" s="38"/>
    </row>
    <row r="1261" spans="1:1">
      <c r="A1261" s="38"/>
    </row>
    <row r="1262" spans="1:1">
      <c r="A1262" s="38"/>
    </row>
    <row r="1263" spans="1:1">
      <c r="A1263" s="38"/>
    </row>
    <row r="1264" spans="1:1">
      <c r="A1264" s="38"/>
    </row>
    <row r="1265" spans="1:1">
      <c r="A1265" s="38"/>
    </row>
    <row r="1266" spans="1:1">
      <c r="A1266" s="38"/>
    </row>
    <row r="1267" spans="1:1">
      <c r="A1267" s="38"/>
    </row>
    <row r="1268" spans="1:1">
      <c r="A1268" s="38"/>
    </row>
    <row r="1269" spans="1:1">
      <c r="A1269" s="38"/>
    </row>
    <row r="1270" spans="1:1">
      <c r="A1270" s="38"/>
    </row>
    <row r="1271" spans="1:1">
      <c r="A1271" s="38"/>
    </row>
    <row r="1272" spans="1:1">
      <c r="A1272" s="38"/>
    </row>
    <row r="1273" spans="1:1">
      <c r="A1273" s="38"/>
    </row>
    <row r="1274" spans="1:1">
      <c r="A1274" s="38"/>
    </row>
    <row r="1275" spans="1:1">
      <c r="A1275" s="38"/>
    </row>
    <row r="1276" spans="1:1">
      <c r="A1276" s="38"/>
    </row>
    <row r="1277" spans="1:1">
      <c r="A1277" s="38"/>
    </row>
    <row r="1278" spans="1:1">
      <c r="A1278" s="38"/>
    </row>
    <row r="1279" spans="1:1">
      <c r="A1279" s="38"/>
    </row>
    <row r="1280" spans="1:1">
      <c r="A1280" s="38"/>
    </row>
    <row r="1281" spans="1:1">
      <c r="A1281" s="38"/>
    </row>
    <row r="1282" spans="1:1">
      <c r="A1282" s="38"/>
    </row>
    <row r="1283" spans="1:1">
      <c r="A1283" s="38"/>
    </row>
    <row r="1284" spans="1:1">
      <c r="A1284" s="38"/>
    </row>
    <row r="1285" spans="1:1">
      <c r="A1285" s="38"/>
    </row>
    <row r="1286" spans="1:1">
      <c r="A1286" s="38"/>
    </row>
    <row r="1287" spans="1:1">
      <c r="A1287" s="38"/>
    </row>
    <row r="1288" spans="1:1">
      <c r="A1288" s="38"/>
    </row>
    <row r="1289" spans="1:1">
      <c r="A1289" s="38"/>
    </row>
    <row r="1290" spans="1:1">
      <c r="A1290" s="38"/>
    </row>
    <row r="1291" spans="1:1">
      <c r="A1291" s="38"/>
    </row>
    <row r="1292" spans="1:1">
      <c r="A1292" s="38"/>
    </row>
    <row r="1293" spans="1:1">
      <c r="A1293" s="38"/>
    </row>
    <row r="1294" spans="1:1">
      <c r="A1294" s="38"/>
    </row>
    <row r="1295" spans="1:1">
      <c r="A1295" s="38"/>
    </row>
    <row r="1296" spans="1:1">
      <c r="A1296" s="38"/>
    </row>
    <row r="1297" spans="1:1">
      <c r="A1297" s="38"/>
    </row>
    <row r="1298" spans="1:1">
      <c r="A1298" s="38"/>
    </row>
    <row r="1299" spans="1:1">
      <c r="A1299" s="38"/>
    </row>
    <row r="1300" spans="1:1">
      <c r="A1300" s="38"/>
    </row>
    <row r="1301" spans="1:1">
      <c r="A1301" s="38"/>
    </row>
    <row r="1302" spans="1:1">
      <c r="A1302" s="38"/>
    </row>
    <row r="1303" spans="1:1">
      <c r="A1303" s="38"/>
    </row>
    <row r="1304" spans="1:1">
      <c r="A1304" s="38"/>
    </row>
    <row r="1305" spans="1:1">
      <c r="A1305" s="38"/>
    </row>
    <row r="1306" spans="1:1">
      <c r="A1306" s="38"/>
    </row>
    <row r="1307" spans="1:1">
      <c r="A1307" s="38"/>
    </row>
    <row r="1308" spans="1:1">
      <c r="A1308" s="38"/>
    </row>
    <row r="1309" spans="1:1">
      <c r="A1309" s="38"/>
    </row>
    <row r="1310" spans="1:1">
      <c r="A1310" s="38"/>
    </row>
    <row r="1311" spans="1:1">
      <c r="A1311" s="38"/>
    </row>
    <row r="1312" spans="1:1">
      <c r="A1312" s="38"/>
    </row>
    <row r="1313" spans="1:1">
      <c r="A1313" s="38"/>
    </row>
    <row r="1314" spans="1:1">
      <c r="A1314" s="38"/>
    </row>
    <row r="1315" spans="1:1">
      <c r="A1315" s="38"/>
    </row>
    <row r="1316" spans="1:1">
      <c r="A1316" s="38"/>
    </row>
    <row r="1317" spans="1:1">
      <c r="A1317" s="38"/>
    </row>
    <row r="1318" spans="1:1">
      <c r="A1318" s="38"/>
    </row>
    <row r="1319" spans="1:1">
      <c r="A1319" s="38"/>
    </row>
    <row r="1320" spans="1:1">
      <c r="A1320" s="38"/>
    </row>
    <row r="1321" spans="1:1">
      <c r="A1321" s="38"/>
    </row>
    <row r="1322" spans="1:1">
      <c r="A1322" s="38"/>
    </row>
    <row r="1323" spans="1:1">
      <c r="A1323" s="38"/>
    </row>
    <row r="1324" spans="1:1">
      <c r="A1324" s="38"/>
    </row>
    <row r="1325" spans="1:1">
      <c r="A1325" s="38"/>
    </row>
    <row r="1326" spans="1:1">
      <c r="A1326" s="38"/>
    </row>
    <row r="1327" spans="1:1">
      <c r="A1327" s="38"/>
    </row>
    <row r="1328" spans="1:1">
      <c r="A1328" s="38"/>
    </row>
    <row r="1329" spans="1:1">
      <c r="A1329" s="38"/>
    </row>
    <row r="1330" spans="1:1">
      <c r="A1330" s="38"/>
    </row>
    <row r="1331" spans="1:1">
      <c r="A1331" s="38"/>
    </row>
    <row r="1332" spans="1:1">
      <c r="A1332" s="38"/>
    </row>
    <row r="1333" spans="1:1">
      <c r="A1333" s="38"/>
    </row>
    <row r="1334" spans="1:1">
      <c r="A1334" s="38"/>
    </row>
    <row r="1335" spans="1:1">
      <c r="A1335" s="38"/>
    </row>
    <row r="1336" spans="1:1">
      <c r="A1336" s="38"/>
    </row>
    <row r="1337" spans="1:1">
      <c r="A1337" s="38"/>
    </row>
    <row r="1338" spans="1:1">
      <c r="A1338" s="38"/>
    </row>
    <row r="1339" spans="1:1">
      <c r="A1339" s="38"/>
    </row>
    <row r="1340" spans="1:1">
      <c r="A1340" s="38"/>
    </row>
    <row r="1341" spans="1:1">
      <c r="A1341" s="38"/>
    </row>
    <row r="1342" spans="1:1">
      <c r="A1342" s="38"/>
    </row>
    <row r="1343" spans="1:1">
      <c r="A1343" s="38"/>
    </row>
    <row r="1344" spans="1:1">
      <c r="A1344" s="38"/>
    </row>
    <row r="1345" spans="1:1">
      <c r="A1345" s="38"/>
    </row>
    <row r="1346" spans="1:1">
      <c r="A1346" s="38"/>
    </row>
    <row r="1347" spans="1:1">
      <c r="A1347" s="38"/>
    </row>
    <row r="1348" spans="1:1">
      <c r="A1348" s="38"/>
    </row>
    <row r="1349" spans="1:1">
      <c r="A1349" s="38"/>
    </row>
    <row r="1350" spans="1:1">
      <c r="A1350" s="38"/>
    </row>
    <row r="1351" spans="1:1">
      <c r="A1351" s="38"/>
    </row>
    <row r="1352" spans="1:1">
      <c r="A1352" s="38"/>
    </row>
    <row r="1353" spans="1:1">
      <c r="A1353" s="38"/>
    </row>
    <row r="1354" spans="1:1">
      <c r="A1354" s="38"/>
    </row>
    <row r="1355" spans="1:1">
      <c r="A1355" s="38"/>
    </row>
    <row r="1356" spans="1:1">
      <c r="A1356" s="38"/>
    </row>
    <row r="1357" spans="1:1">
      <c r="A1357" s="38"/>
    </row>
    <row r="1358" spans="1:1">
      <c r="A1358" s="38"/>
    </row>
    <row r="1359" spans="1:1">
      <c r="A1359" s="38"/>
    </row>
    <row r="1360" spans="1:1">
      <c r="A1360" s="38"/>
    </row>
    <row r="1361" spans="1:1">
      <c r="A1361" s="38"/>
    </row>
    <row r="1362" spans="1:1">
      <c r="A1362" s="38"/>
    </row>
    <row r="1363" spans="1:1">
      <c r="A1363" s="38"/>
    </row>
    <row r="1364" spans="1:1">
      <c r="A1364" s="38"/>
    </row>
    <row r="1365" spans="1:1">
      <c r="A1365" s="38"/>
    </row>
    <row r="1366" spans="1:1">
      <c r="A1366" s="38"/>
    </row>
    <row r="1367" spans="1:1">
      <c r="A1367" s="38"/>
    </row>
    <row r="1368" spans="1:1">
      <c r="A1368" s="38"/>
    </row>
    <row r="1369" spans="1:1">
      <c r="A1369" s="38"/>
    </row>
    <row r="1370" spans="1:1">
      <c r="A1370" s="38"/>
    </row>
    <row r="1371" spans="1:1">
      <c r="A1371" s="38"/>
    </row>
    <row r="1372" spans="1:1">
      <c r="A1372" s="38"/>
    </row>
    <row r="1373" spans="1:1">
      <c r="A1373" s="38"/>
    </row>
    <row r="1374" spans="1:1">
      <c r="A1374" s="38"/>
    </row>
    <row r="1375" spans="1:1">
      <c r="A1375" s="38"/>
    </row>
    <row r="1376" spans="1:1">
      <c r="A1376" s="38"/>
    </row>
    <row r="1377" spans="1:1">
      <c r="A1377" s="38"/>
    </row>
    <row r="1378" spans="1:1">
      <c r="A1378" s="38"/>
    </row>
    <row r="1379" spans="1:1">
      <c r="A1379" s="38"/>
    </row>
    <row r="1380" spans="1:1">
      <c r="A1380" s="38"/>
    </row>
    <row r="1381" spans="1:1">
      <c r="A1381" s="38"/>
    </row>
    <row r="1382" spans="1:1">
      <c r="A1382" s="38"/>
    </row>
    <row r="1383" spans="1:1">
      <c r="A1383" s="38"/>
    </row>
    <row r="1384" spans="1:1">
      <c r="A1384" s="38"/>
    </row>
    <row r="1385" spans="1:1">
      <c r="A1385" s="38"/>
    </row>
    <row r="1386" spans="1:1">
      <c r="A1386" s="38"/>
    </row>
    <row r="1387" spans="1:1">
      <c r="A1387" s="38"/>
    </row>
    <row r="1388" spans="1:1">
      <c r="A1388" s="38"/>
    </row>
    <row r="1389" spans="1:1">
      <c r="A1389" s="38"/>
    </row>
    <row r="1390" spans="1:1">
      <c r="A1390" s="38"/>
    </row>
    <row r="1391" spans="1:1">
      <c r="A1391" s="38"/>
    </row>
    <row r="1392" spans="1:1">
      <c r="A1392" s="38"/>
    </row>
    <row r="1393" spans="1:1">
      <c r="A1393" s="38"/>
    </row>
    <row r="1394" spans="1:1">
      <c r="A1394" s="38"/>
    </row>
    <row r="1395" spans="1:1">
      <c r="A1395" s="38"/>
    </row>
    <row r="1396" spans="1:1">
      <c r="A1396" s="38"/>
    </row>
    <row r="1397" spans="1:1">
      <c r="A1397" s="38"/>
    </row>
    <row r="1398" spans="1:1">
      <c r="A1398" s="38"/>
    </row>
    <row r="1399" spans="1:1">
      <c r="A1399" s="38"/>
    </row>
    <row r="1400" spans="1:1">
      <c r="A1400" s="38"/>
    </row>
    <row r="1401" spans="1:1">
      <c r="A1401" s="38"/>
    </row>
    <row r="1402" spans="1:1">
      <c r="A1402" s="38"/>
    </row>
    <row r="1403" spans="1:1">
      <c r="A1403" s="38"/>
    </row>
    <row r="1404" spans="1:1">
      <c r="A1404" s="38"/>
    </row>
    <row r="1405" spans="1:1">
      <c r="A1405" s="38"/>
    </row>
    <row r="1406" spans="1:1">
      <c r="A1406" s="38"/>
    </row>
    <row r="1407" spans="1:1">
      <c r="A1407" s="38"/>
    </row>
    <row r="1408" spans="1:1">
      <c r="A1408" s="38"/>
    </row>
    <row r="1409" spans="1:1">
      <c r="A1409" s="38"/>
    </row>
    <row r="1410" spans="1:1">
      <c r="A1410" s="38"/>
    </row>
    <row r="1411" spans="1:1">
      <c r="A1411" s="38"/>
    </row>
    <row r="1412" spans="1:1">
      <c r="A1412" s="38"/>
    </row>
    <row r="1413" spans="1:1">
      <c r="A1413" s="38"/>
    </row>
    <row r="1414" spans="1:1">
      <c r="A1414" s="38"/>
    </row>
    <row r="1415" spans="1:1">
      <c r="A1415" s="38"/>
    </row>
    <row r="1416" spans="1:1">
      <c r="A1416" s="38"/>
    </row>
    <row r="1417" spans="1:1">
      <c r="A1417" s="38"/>
    </row>
    <row r="1418" spans="1:1">
      <c r="A1418" s="38"/>
    </row>
    <row r="1419" spans="1:1">
      <c r="A1419" s="38"/>
    </row>
    <row r="1420" spans="1:1">
      <c r="A1420" s="38"/>
    </row>
    <row r="1421" spans="1:1">
      <c r="A1421" s="38"/>
    </row>
    <row r="1422" spans="1:1">
      <c r="A1422" s="38"/>
    </row>
    <row r="1423" spans="1:1">
      <c r="A1423" s="38"/>
    </row>
    <row r="1424" spans="1:1">
      <c r="A1424" s="38"/>
    </row>
    <row r="1425" spans="1:1">
      <c r="A1425" s="38"/>
    </row>
    <row r="1426" spans="1:1">
      <c r="A1426" s="38"/>
    </row>
    <row r="1427" spans="1:1">
      <c r="A1427" s="38"/>
    </row>
    <row r="1428" spans="1:1">
      <c r="A1428" s="38"/>
    </row>
    <row r="1429" spans="1:1">
      <c r="A1429" s="38"/>
    </row>
    <row r="1430" spans="1:1">
      <c r="A1430" s="38"/>
    </row>
    <row r="1431" spans="1:1">
      <c r="A1431" s="38"/>
    </row>
    <row r="1432" spans="1:1">
      <c r="A1432" s="38"/>
    </row>
    <row r="1433" spans="1:1">
      <c r="A1433" s="38"/>
    </row>
    <row r="1434" spans="1:1">
      <c r="A1434" s="38"/>
    </row>
    <row r="1435" spans="1:1">
      <c r="A1435" s="38"/>
    </row>
    <row r="1436" spans="1:1">
      <c r="A1436" s="38"/>
    </row>
    <row r="1437" spans="1:1">
      <c r="A1437" s="38"/>
    </row>
    <row r="1438" spans="1:1">
      <c r="A1438" s="38"/>
    </row>
    <row r="1439" spans="1:1">
      <c r="A1439" s="38"/>
    </row>
    <row r="1440" spans="1:1">
      <c r="A1440" s="38"/>
    </row>
    <row r="1441" spans="1:1">
      <c r="A1441" s="38"/>
    </row>
    <row r="1442" spans="1:1">
      <c r="A1442" s="38"/>
    </row>
    <row r="1443" spans="1:1">
      <c r="A1443" s="38"/>
    </row>
    <row r="1444" spans="1:1">
      <c r="A1444" s="38"/>
    </row>
    <row r="1445" spans="1:1">
      <c r="A1445" s="38"/>
    </row>
    <row r="1446" spans="1:1">
      <c r="A1446" s="38"/>
    </row>
    <row r="1447" spans="1:1">
      <c r="A1447" s="38"/>
    </row>
    <row r="1448" spans="1:1">
      <c r="A1448" s="38"/>
    </row>
    <row r="1449" spans="1:1">
      <c r="A1449" s="38"/>
    </row>
    <row r="1450" spans="1:1">
      <c r="A1450" s="38"/>
    </row>
    <row r="1451" spans="1:1">
      <c r="A1451" s="38"/>
    </row>
    <row r="1452" spans="1:1">
      <c r="A1452" s="38"/>
    </row>
    <row r="1453" spans="1:1">
      <c r="A1453" s="38"/>
    </row>
    <row r="1454" spans="1:1">
      <c r="A1454" s="38"/>
    </row>
    <row r="1455" spans="1:1">
      <c r="A1455" s="38"/>
    </row>
    <row r="1456" spans="1:1">
      <c r="A1456" s="38"/>
    </row>
    <row r="1457" spans="1:1">
      <c r="A1457" s="38"/>
    </row>
    <row r="1458" spans="1:1">
      <c r="A1458" s="38"/>
    </row>
    <row r="1459" spans="1:1">
      <c r="A1459" s="38"/>
    </row>
    <row r="1460" spans="1:1">
      <c r="A1460" s="38"/>
    </row>
    <row r="1461" spans="1:1">
      <c r="A1461" s="38"/>
    </row>
    <row r="1462" spans="1:1">
      <c r="A1462" s="38"/>
    </row>
    <row r="1463" spans="1:1">
      <c r="A1463" s="38"/>
    </row>
    <row r="1464" spans="1:1">
      <c r="A1464" s="38"/>
    </row>
    <row r="1465" spans="1:1">
      <c r="A1465" s="38"/>
    </row>
    <row r="1466" spans="1:1">
      <c r="A1466" s="38"/>
    </row>
    <row r="1467" spans="1:1">
      <c r="A1467" s="38"/>
    </row>
    <row r="1468" spans="1:1">
      <c r="A1468" s="38"/>
    </row>
    <row r="1469" spans="1:1">
      <c r="A1469" s="38"/>
    </row>
    <row r="1470" spans="1:1">
      <c r="A1470" s="38"/>
    </row>
    <row r="1471" spans="1:1">
      <c r="A1471" s="38"/>
    </row>
    <row r="1472" spans="1:1">
      <c r="A1472" s="38"/>
    </row>
    <row r="1473" spans="1:1">
      <c r="A1473" s="38"/>
    </row>
    <row r="1474" spans="1:1">
      <c r="A1474" s="38"/>
    </row>
    <row r="1475" spans="1:1">
      <c r="A1475" s="38"/>
    </row>
    <row r="1476" spans="1:1">
      <c r="A1476" s="38"/>
    </row>
    <row r="1477" spans="1:1">
      <c r="A1477" s="38"/>
    </row>
    <row r="1478" spans="1:1">
      <c r="A1478" s="38"/>
    </row>
    <row r="1479" spans="1:1">
      <c r="A1479" s="38"/>
    </row>
    <row r="1480" spans="1:1">
      <c r="A1480" s="38"/>
    </row>
    <row r="1481" spans="1:1">
      <c r="A1481" s="38"/>
    </row>
    <row r="1482" spans="1:1">
      <c r="A1482" s="38"/>
    </row>
    <row r="1483" spans="1:1">
      <c r="A1483" s="38"/>
    </row>
    <row r="1484" spans="1:1">
      <c r="A1484" s="38"/>
    </row>
    <row r="1485" spans="1:1">
      <c r="A1485" s="38"/>
    </row>
    <row r="1486" spans="1:1">
      <c r="A1486" s="38"/>
    </row>
    <row r="1487" spans="1:1">
      <c r="A1487" s="38"/>
    </row>
    <row r="1488" spans="1:1">
      <c r="A1488" s="38"/>
    </row>
    <row r="1489" spans="1:1">
      <c r="A1489" s="38"/>
    </row>
    <row r="1490" spans="1:1">
      <c r="A1490" s="38"/>
    </row>
    <row r="1491" spans="1:1">
      <c r="A1491" s="38"/>
    </row>
    <row r="1492" spans="1:1">
      <c r="A1492" s="38"/>
    </row>
    <row r="1493" spans="1:1">
      <c r="A1493" s="38"/>
    </row>
    <row r="1494" spans="1:1">
      <c r="A1494" s="38"/>
    </row>
    <row r="1495" spans="1:1">
      <c r="A1495" s="38"/>
    </row>
    <row r="1496" spans="1:1">
      <c r="A1496" s="38"/>
    </row>
    <row r="1497" spans="1:1">
      <c r="A1497" s="38"/>
    </row>
    <row r="1498" spans="1:1">
      <c r="A1498" s="38"/>
    </row>
    <row r="1499" spans="1:1">
      <c r="A1499" s="38"/>
    </row>
    <row r="1500" spans="1:1">
      <c r="A1500" s="38"/>
    </row>
    <row r="1501" spans="1:1">
      <c r="A1501" s="38"/>
    </row>
    <row r="1502" spans="1:1">
      <c r="A1502" s="38"/>
    </row>
    <row r="1503" spans="1:1">
      <c r="A1503" s="38"/>
    </row>
    <row r="1504" spans="1:1">
      <c r="A1504" s="38"/>
    </row>
    <row r="1505" spans="1:1">
      <c r="A1505" s="38"/>
    </row>
    <row r="1506" spans="1:1">
      <c r="A1506" s="38"/>
    </row>
    <row r="1507" spans="1:1">
      <c r="A1507" s="38"/>
    </row>
    <row r="1508" spans="1:1">
      <c r="A1508" s="38"/>
    </row>
    <row r="1509" spans="1:1">
      <c r="A1509" s="38"/>
    </row>
    <row r="1510" spans="1:1">
      <c r="A1510" s="38"/>
    </row>
    <row r="1511" spans="1:1">
      <c r="A1511" s="38"/>
    </row>
    <row r="1512" spans="1:1">
      <c r="A1512" s="38"/>
    </row>
    <row r="1513" spans="1:1">
      <c r="A1513" s="38"/>
    </row>
    <row r="1514" spans="1:1">
      <c r="A1514" s="38"/>
    </row>
    <row r="1515" spans="1:1">
      <c r="A1515" s="38"/>
    </row>
    <row r="1516" spans="1:1">
      <c r="A1516" s="38"/>
    </row>
    <row r="1517" spans="1:1">
      <c r="A1517" s="38"/>
    </row>
    <row r="1518" spans="1:1">
      <c r="A1518" s="38"/>
    </row>
    <row r="1519" spans="1:1">
      <c r="A1519" s="38"/>
    </row>
    <row r="1520" spans="1:1">
      <c r="A1520" s="38"/>
    </row>
    <row r="1521" spans="1:1">
      <c r="A1521" s="38"/>
    </row>
    <row r="1522" spans="1:1">
      <c r="A1522" s="38"/>
    </row>
    <row r="1523" spans="1:1">
      <c r="A1523" s="38"/>
    </row>
    <row r="1524" spans="1:1">
      <c r="A1524" s="38"/>
    </row>
    <row r="1525" spans="1:1">
      <c r="A1525" s="38"/>
    </row>
    <row r="1526" spans="1:1">
      <c r="A1526" s="38"/>
    </row>
    <row r="1527" spans="1:1">
      <c r="A1527" s="38"/>
    </row>
    <row r="1528" spans="1:1">
      <c r="A1528" s="38"/>
    </row>
    <row r="1529" spans="1:1">
      <c r="A1529" s="38"/>
    </row>
    <row r="1530" spans="1:1">
      <c r="A1530" s="38"/>
    </row>
    <row r="1531" spans="1:1">
      <c r="A1531" s="38"/>
    </row>
    <row r="1532" spans="1:1">
      <c r="A1532" s="38"/>
    </row>
    <row r="1533" spans="1:1">
      <c r="A1533" s="38"/>
    </row>
    <row r="1534" spans="1:1">
      <c r="A1534" s="38"/>
    </row>
    <row r="1535" spans="1:1">
      <c r="A1535" s="38"/>
    </row>
    <row r="1536" spans="1:1">
      <c r="A1536" s="38"/>
    </row>
    <row r="1537" spans="1:1">
      <c r="A1537" s="38"/>
    </row>
    <row r="1538" spans="1:1">
      <c r="A1538" s="38"/>
    </row>
    <row r="1539" spans="1:1">
      <c r="A1539" s="38"/>
    </row>
    <row r="1540" spans="1:1">
      <c r="A1540" s="38"/>
    </row>
    <row r="1541" spans="1:1">
      <c r="A1541" s="38"/>
    </row>
    <row r="1542" spans="1:1">
      <c r="A1542" s="38"/>
    </row>
    <row r="1543" spans="1:1">
      <c r="A1543" s="38"/>
    </row>
    <row r="1544" spans="1:1">
      <c r="A1544" s="38"/>
    </row>
    <row r="1545" spans="1:1">
      <c r="A1545" s="38"/>
    </row>
    <row r="1546" spans="1:1">
      <c r="A1546" s="38"/>
    </row>
    <row r="1547" spans="1:1">
      <c r="A1547" s="38"/>
    </row>
    <row r="1548" spans="1:1">
      <c r="A1548" s="38"/>
    </row>
    <row r="1549" spans="1:1">
      <c r="A1549" s="38"/>
    </row>
    <row r="1550" spans="1:1">
      <c r="A1550" s="38"/>
    </row>
    <row r="1551" spans="1:1">
      <c r="A1551" s="38"/>
    </row>
    <row r="1552" spans="1:1">
      <c r="A1552" s="38"/>
    </row>
    <row r="1553" spans="1:1">
      <c r="A1553" s="38"/>
    </row>
    <row r="1554" spans="1:1">
      <c r="A1554" s="38"/>
    </row>
    <row r="1555" spans="1:1">
      <c r="A1555" s="38"/>
    </row>
    <row r="1556" spans="1:1">
      <c r="A1556" s="38"/>
    </row>
    <row r="1557" spans="1:1">
      <c r="A1557" s="38"/>
    </row>
    <row r="1558" spans="1:1">
      <c r="A1558" s="38"/>
    </row>
    <row r="1559" spans="1:1">
      <c r="A1559" s="38"/>
    </row>
    <row r="1560" spans="1:1">
      <c r="A1560" s="38"/>
    </row>
    <row r="1561" spans="1:1">
      <c r="A1561" s="38"/>
    </row>
    <row r="1562" spans="1:1">
      <c r="A1562" s="38"/>
    </row>
    <row r="1563" spans="1:1">
      <c r="A1563" s="38"/>
    </row>
    <row r="1564" spans="1:1">
      <c r="A1564" s="38"/>
    </row>
    <row r="1565" spans="1:1">
      <c r="A1565" s="38"/>
    </row>
    <row r="1566" spans="1:1">
      <c r="A1566" s="38"/>
    </row>
    <row r="1567" spans="1:1">
      <c r="A1567" s="38"/>
    </row>
    <row r="1568" spans="1:1">
      <c r="A1568" s="38"/>
    </row>
    <row r="1569" spans="1:1">
      <c r="A1569" s="38"/>
    </row>
    <row r="1570" spans="1:1">
      <c r="A1570" s="38"/>
    </row>
    <row r="1571" spans="1:1">
      <c r="A1571" s="38"/>
    </row>
    <row r="1572" spans="1:1">
      <c r="A1572" s="38"/>
    </row>
    <row r="1573" spans="1:1">
      <c r="A1573" s="38"/>
    </row>
    <row r="1574" spans="1:1">
      <c r="A1574" s="38"/>
    </row>
    <row r="1575" spans="1:1">
      <c r="A1575" s="38"/>
    </row>
    <row r="1576" spans="1:1">
      <c r="A1576" s="38"/>
    </row>
    <row r="1577" spans="1:1">
      <c r="A1577" s="38"/>
    </row>
    <row r="1578" spans="1:1">
      <c r="A1578" s="38"/>
    </row>
    <row r="1579" spans="1:1">
      <c r="A1579" s="38"/>
    </row>
    <row r="1580" spans="1:1">
      <c r="A1580" s="38"/>
    </row>
    <row r="1581" spans="1:1">
      <c r="A1581" s="38"/>
    </row>
    <row r="1582" spans="1:1">
      <c r="A1582" s="38"/>
    </row>
    <row r="1583" spans="1:1">
      <c r="A1583" s="38"/>
    </row>
    <row r="1584" spans="1:1">
      <c r="A1584" s="38"/>
    </row>
    <row r="1585" spans="1:1">
      <c r="A1585" s="38"/>
    </row>
    <row r="1586" spans="1:1">
      <c r="A1586" s="38"/>
    </row>
    <row r="1587" spans="1:1">
      <c r="A1587" s="38"/>
    </row>
    <row r="1588" spans="1:1">
      <c r="A1588" s="38"/>
    </row>
    <row r="1589" spans="1:1">
      <c r="A1589" s="38"/>
    </row>
    <row r="1590" spans="1:1">
      <c r="A1590" s="38"/>
    </row>
    <row r="1591" spans="1:1">
      <c r="A1591" s="38"/>
    </row>
    <row r="1592" spans="1:1">
      <c r="A1592" s="38"/>
    </row>
    <row r="1593" spans="1:1">
      <c r="A1593" s="38"/>
    </row>
    <row r="1594" spans="1:1">
      <c r="A1594" s="38"/>
    </row>
    <row r="1595" spans="1:1">
      <c r="A1595" s="38"/>
    </row>
    <row r="1596" spans="1:1">
      <c r="A1596" s="38"/>
    </row>
    <row r="1597" spans="1:1">
      <c r="A1597" s="38"/>
    </row>
    <row r="1598" spans="1:1">
      <c r="A1598" s="38"/>
    </row>
    <row r="1599" spans="1:1">
      <c r="A1599" s="38"/>
    </row>
    <row r="1600" spans="1:1">
      <c r="A1600" s="38"/>
    </row>
    <row r="1601" spans="1:1">
      <c r="A1601" s="38"/>
    </row>
    <row r="1602" spans="1:1">
      <c r="A1602" s="38"/>
    </row>
    <row r="1603" spans="1:1">
      <c r="A1603" s="38"/>
    </row>
    <row r="1604" spans="1:1">
      <c r="A1604" s="38"/>
    </row>
    <row r="1605" spans="1:1">
      <c r="A1605" s="38"/>
    </row>
    <row r="1606" spans="1:1">
      <c r="A1606" s="38"/>
    </row>
    <row r="1607" spans="1:1">
      <c r="A1607" s="38"/>
    </row>
    <row r="1608" spans="1:1">
      <c r="A1608" s="38"/>
    </row>
    <row r="1609" spans="1:1">
      <c r="A1609" s="38"/>
    </row>
    <row r="1610" spans="1:1">
      <c r="A1610" s="38"/>
    </row>
    <row r="1611" spans="1:1">
      <c r="A1611" s="38"/>
    </row>
    <row r="1612" spans="1:1">
      <c r="A1612" s="38"/>
    </row>
    <row r="1613" spans="1:1">
      <c r="A1613" s="38"/>
    </row>
    <row r="1614" spans="1:1">
      <c r="A1614" s="38"/>
    </row>
    <row r="1615" spans="1:1">
      <c r="A1615" s="38"/>
    </row>
    <row r="1616" spans="1:1">
      <c r="A1616" s="38"/>
    </row>
    <row r="1617" spans="1:1">
      <c r="A1617" s="38"/>
    </row>
    <row r="1618" spans="1:1">
      <c r="A1618" s="38"/>
    </row>
    <row r="1619" spans="1:1">
      <c r="A1619" s="38"/>
    </row>
    <row r="1620" spans="1:1">
      <c r="A1620" s="38"/>
    </row>
    <row r="1621" spans="1:1">
      <c r="A1621" s="38"/>
    </row>
    <row r="1622" spans="1:1">
      <c r="A1622" s="38"/>
    </row>
    <row r="1623" spans="1:1">
      <c r="A1623" s="38"/>
    </row>
    <row r="1624" spans="1:1">
      <c r="A1624" s="38"/>
    </row>
    <row r="1625" spans="1:1">
      <c r="A1625" s="38"/>
    </row>
    <row r="1626" spans="1:1">
      <c r="A1626" s="38"/>
    </row>
    <row r="1627" spans="1:1">
      <c r="A1627" s="38"/>
    </row>
    <row r="1628" spans="1:1">
      <c r="A1628" s="38"/>
    </row>
    <row r="1629" spans="1:1">
      <c r="A1629" s="38"/>
    </row>
    <row r="1630" spans="1:1">
      <c r="A1630" s="38"/>
    </row>
    <row r="1631" spans="1:1">
      <c r="A1631" s="38"/>
    </row>
    <row r="1632" spans="1:1">
      <c r="A1632" s="38"/>
    </row>
    <row r="1633" spans="1:1">
      <c r="A1633" s="38"/>
    </row>
    <row r="1634" spans="1:1">
      <c r="A1634" s="38"/>
    </row>
    <row r="1635" spans="1:1">
      <c r="A1635" s="38"/>
    </row>
    <row r="1636" spans="1:1">
      <c r="A1636" s="38"/>
    </row>
    <row r="1637" spans="1:1">
      <c r="A1637" s="38"/>
    </row>
    <row r="1638" spans="1:1">
      <c r="A1638" s="38"/>
    </row>
    <row r="1639" spans="1:1">
      <c r="A1639" s="38"/>
    </row>
    <row r="1640" spans="1:1">
      <c r="A1640" s="38"/>
    </row>
    <row r="1641" spans="1:1">
      <c r="A1641" s="38"/>
    </row>
    <row r="1642" spans="1:1">
      <c r="A1642" s="38"/>
    </row>
    <row r="1643" spans="1:1">
      <c r="A1643" s="38"/>
    </row>
    <row r="1644" spans="1:1">
      <c r="A1644" s="38"/>
    </row>
    <row r="1645" spans="1:1">
      <c r="A1645" s="38"/>
    </row>
    <row r="1646" spans="1:1">
      <c r="A1646" s="38"/>
    </row>
    <row r="1647" spans="1:1">
      <c r="A1647" s="38"/>
    </row>
    <row r="1648" spans="1:1">
      <c r="A1648" s="38"/>
    </row>
    <row r="1649" spans="1:1">
      <c r="A1649" s="38"/>
    </row>
    <row r="1650" spans="1:1">
      <c r="A1650" s="38"/>
    </row>
    <row r="1651" spans="1:1">
      <c r="A1651" s="38"/>
    </row>
    <row r="1652" spans="1:1">
      <c r="A1652" s="38"/>
    </row>
    <row r="1653" spans="1:1">
      <c r="A1653" s="38"/>
    </row>
    <row r="1654" spans="1:1">
      <c r="A1654" s="38"/>
    </row>
    <row r="1655" spans="1:1">
      <c r="A1655" s="38"/>
    </row>
    <row r="1656" spans="1:1">
      <c r="A1656" s="38"/>
    </row>
    <row r="1657" spans="1:1">
      <c r="A1657" s="38"/>
    </row>
    <row r="1658" spans="1:1">
      <c r="A1658" s="38"/>
    </row>
    <row r="1659" spans="1:1">
      <c r="A1659" s="38"/>
    </row>
    <row r="1660" spans="1:1">
      <c r="A1660" s="38"/>
    </row>
    <row r="1661" spans="1:1">
      <c r="A1661" s="38"/>
    </row>
    <row r="1662" spans="1:1">
      <c r="A1662" s="38"/>
    </row>
    <row r="1663" spans="1:1">
      <c r="A1663" s="38"/>
    </row>
    <row r="1664" spans="1:1">
      <c r="A1664" s="38"/>
    </row>
    <row r="1665" spans="1:1">
      <c r="A1665" s="38"/>
    </row>
    <row r="1666" spans="1:1">
      <c r="A1666" s="38"/>
    </row>
    <row r="1667" spans="1:1">
      <c r="A1667" s="38"/>
    </row>
    <row r="1668" spans="1:1">
      <c r="A1668" s="38"/>
    </row>
    <row r="1669" spans="1:1">
      <c r="A1669" s="38"/>
    </row>
    <row r="1670" spans="1:1">
      <c r="A1670" s="38"/>
    </row>
    <row r="1671" spans="1:1">
      <c r="A1671" s="38"/>
    </row>
    <row r="1672" spans="1:1">
      <c r="A1672" s="38"/>
    </row>
    <row r="1673" spans="1:1">
      <c r="A1673" s="38"/>
    </row>
    <row r="1674" spans="1:1">
      <c r="A1674" s="38"/>
    </row>
    <row r="1675" spans="1:1">
      <c r="A1675" s="38"/>
    </row>
    <row r="1676" spans="1:1">
      <c r="A1676" s="38"/>
    </row>
    <row r="1677" spans="1:1">
      <c r="A1677" s="38"/>
    </row>
    <row r="1678" spans="1:1">
      <c r="A1678" s="38"/>
    </row>
    <row r="1679" spans="1:1">
      <c r="A1679" s="38"/>
    </row>
    <row r="1680" spans="1:1">
      <c r="A1680" s="38"/>
    </row>
    <row r="1681" spans="1:1">
      <c r="A1681" s="38"/>
    </row>
    <row r="1682" spans="1:1">
      <c r="A1682" s="38"/>
    </row>
    <row r="1683" spans="1:1">
      <c r="A1683" s="38"/>
    </row>
    <row r="1684" spans="1:1">
      <c r="A1684" s="38"/>
    </row>
    <row r="1685" spans="1:1">
      <c r="A1685" s="38"/>
    </row>
    <row r="1686" spans="1:1">
      <c r="A1686" s="38"/>
    </row>
    <row r="1687" spans="1:1">
      <c r="A1687" s="38"/>
    </row>
    <row r="1688" spans="1:1">
      <c r="A1688" s="38"/>
    </row>
    <row r="1689" spans="1:1">
      <c r="A1689" s="38"/>
    </row>
    <row r="1690" spans="1:1">
      <c r="A1690" s="38"/>
    </row>
    <row r="1691" spans="1:1">
      <c r="A1691" s="38"/>
    </row>
    <row r="1692" spans="1:1">
      <c r="A1692" s="38"/>
    </row>
    <row r="1693" spans="1:1">
      <c r="A1693" s="38"/>
    </row>
    <row r="1694" spans="1:1">
      <c r="A1694" s="38"/>
    </row>
    <row r="1695" spans="1:1">
      <c r="A1695" s="38"/>
    </row>
    <row r="1696" spans="1:1">
      <c r="A1696" s="38"/>
    </row>
    <row r="1697" spans="1:1">
      <c r="A1697" s="38"/>
    </row>
    <row r="1698" spans="1:1">
      <c r="A1698" s="38"/>
    </row>
    <row r="1699" spans="1:1">
      <c r="A1699" s="38"/>
    </row>
    <row r="1700" spans="1:1">
      <c r="A1700" s="38"/>
    </row>
    <row r="1701" spans="1:1">
      <c r="A1701" s="38"/>
    </row>
    <row r="1702" spans="1:1">
      <c r="A1702" s="38"/>
    </row>
    <row r="1703" spans="1:1">
      <c r="A1703" s="38"/>
    </row>
    <row r="1704" spans="1:1">
      <c r="A1704" s="38"/>
    </row>
    <row r="1705" spans="1:1">
      <c r="A1705" s="38"/>
    </row>
    <row r="1706" spans="1:1">
      <c r="A1706" s="38"/>
    </row>
    <row r="1707" spans="1:1">
      <c r="A1707" s="38"/>
    </row>
    <row r="1708" spans="1:1">
      <c r="A1708" s="38"/>
    </row>
    <row r="1709" spans="1:1">
      <c r="A1709" s="38"/>
    </row>
    <row r="1710" spans="1:1">
      <c r="A1710" s="38"/>
    </row>
    <row r="1711" spans="1:1">
      <c r="A1711" s="38"/>
    </row>
    <row r="1712" spans="1:1">
      <c r="A1712" s="38"/>
    </row>
    <row r="1713" spans="1:1">
      <c r="A1713" s="38"/>
    </row>
    <row r="1714" spans="1:1">
      <c r="A1714" s="38"/>
    </row>
    <row r="1715" spans="1:1">
      <c r="A1715" s="38"/>
    </row>
    <row r="1716" spans="1:1">
      <c r="A1716" s="38"/>
    </row>
    <row r="1717" spans="1:1">
      <c r="A1717" s="38"/>
    </row>
    <row r="1718" spans="1:1">
      <c r="A1718" s="38"/>
    </row>
    <row r="1719" spans="1:1">
      <c r="A1719" s="38"/>
    </row>
    <row r="1720" spans="1:1">
      <c r="A1720" s="38"/>
    </row>
    <row r="1721" spans="1:1">
      <c r="A1721" s="38"/>
    </row>
    <row r="1722" spans="1:1">
      <c r="A1722" s="38"/>
    </row>
    <row r="1723" spans="1:1">
      <c r="A1723" s="38"/>
    </row>
    <row r="1724" spans="1:1">
      <c r="A1724" s="38"/>
    </row>
    <row r="1725" spans="1:1">
      <c r="A1725" s="38"/>
    </row>
    <row r="1726" spans="1:1">
      <c r="A1726" s="38"/>
    </row>
    <row r="1727" spans="1:1">
      <c r="A1727" s="38"/>
    </row>
    <row r="1728" spans="1:1">
      <c r="A1728" s="38"/>
    </row>
    <row r="1729" spans="1:1">
      <c r="A1729" s="38"/>
    </row>
    <row r="1730" spans="1:1">
      <c r="A1730" s="38"/>
    </row>
    <row r="1731" spans="1:1">
      <c r="A1731" s="38"/>
    </row>
    <row r="1732" spans="1:1">
      <c r="A1732" s="38"/>
    </row>
    <row r="1733" spans="1:1">
      <c r="A1733" s="38"/>
    </row>
    <row r="1734" spans="1:1">
      <c r="A1734" s="38"/>
    </row>
    <row r="1735" spans="1:1">
      <c r="A1735" s="38"/>
    </row>
    <row r="1736" spans="1:1">
      <c r="A1736" s="38"/>
    </row>
    <row r="1737" spans="1:1">
      <c r="A1737" s="38"/>
    </row>
    <row r="1738" spans="1:1">
      <c r="A1738" s="38"/>
    </row>
    <row r="1739" spans="1:1">
      <c r="A1739" s="38"/>
    </row>
    <row r="1740" spans="1:1">
      <c r="A1740" s="38"/>
    </row>
    <row r="1741" spans="1:1">
      <c r="A1741" s="38"/>
    </row>
    <row r="1742" spans="1:1">
      <c r="A1742" s="38"/>
    </row>
    <row r="1743" spans="1:1">
      <c r="A1743" s="38"/>
    </row>
    <row r="1744" spans="1:1">
      <c r="A1744" s="38"/>
    </row>
    <row r="1745" spans="1:1">
      <c r="A1745" s="38"/>
    </row>
    <row r="1746" spans="1:1">
      <c r="A1746" s="38"/>
    </row>
    <row r="1747" spans="1:1">
      <c r="A1747" s="38"/>
    </row>
    <row r="1748" spans="1:1">
      <c r="A1748" s="38"/>
    </row>
    <row r="1749" spans="1:1">
      <c r="A1749" s="38"/>
    </row>
    <row r="1750" spans="1:1">
      <c r="A1750" s="38"/>
    </row>
    <row r="1751" spans="1:1">
      <c r="A1751" s="38"/>
    </row>
    <row r="1752" spans="1:1">
      <c r="A1752" s="38"/>
    </row>
    <row r="1753" spans="1:1">
      <c r="A1753" s="38"/>
    </row>
    <row r="1754" spans="1:1">
      <c r="A1754" s="38"/>
    </row>
    <row r="1755" spans="1:1">
      <c r="A1755" s="38"/>
    </row>
    <row r="1756" spans="1:1">
      <c r="A1756" s="38"/>
    </row>
    <row r="1757" spans="1:1">
      <c r="A1757" s="38"/>
    </row>
    <row r="1758" spans="1:1">
      <c r="A1758" s="38"/>
    </row>
    <row r="1759" spans="1:1">
      <c r="A1759" s="38"/>
    </row>
    <row r="1760" spans="1:1">
      <c r="A1760" s="38"/>
    </row>
    <row r="1761" spans="1:1">
      <c r="A1761" s="38"/>
    </row>
    <row r="1762" spans="1:1">
      <c r="A1762" s="38"/>
    </row>
    <row r="1763" spans="1:1">
      <c r="A1763" s="38"/>
    </row>
    <row r="1764" spans="1:1">
      <c r="A1764" s="38"/>
    </row>
    <row r="1765" spans="1:1">
      <c r="A1765" s="38"/>
    </row>
    <row r="1766" spans="1:1">
      <c r="A1766" s="38"/>
    </row>
    <row r="1767" spans="1:1">
      <c r="A1767" s="38"/>
    </row>
    <row r="1768" spans="1:1">
      <c r="A1768" s="38"/>
    </row>
    <row r="1769" spans="1:1">
      <c r="A1769" s="38"/>
    </row>
    <row r="1770" spans="1:1">
      <c r="A1770" s="38"/>
    </row>
    <row r="1771" spans="1:1">
      <c r="A1771" s="38"/>
    </row>
    <row r="1772" spans="1:1">
      <c r="A1772" s="38"/>
    </row>
    <row r="1773" spans="1:1">
      <c r="A1773" s="38"/>
    </row>
    <row r="1774" spans="1:1">
      <c r="A1774" s="38"/>
    </row>
    <row r="1775" spans="1:1">
      <c r="A1775" s="38"/>
    </row>
    <row r="1776" spans="1:1">
      <c r="A1776" s="38"/>
    </row>
    <row r="1777" spans="1:1">
      <c r="A1777" s="38"/>
    </row>
    <row r="1778" spans="1:1">
      <c r="A1778" s="38"/>
    </row>
    <row r="1779" spans="1:1">
      <c r="A1779" s="38"/>
    </row>
    <row r="1780" spans="1:1">
      <c r="A1780" s="38"/>
    </row>
    <row r="1781" spans="1:1">
      <c r="A1781" s="38"/>
    </row>
    <row r="1782" spans="1:1">
      <c r="A1782" s="38"/>
    </row>
    <row r="1783" spans="1:1">
      <c r="A1783" s="38"/>
    </row>
    <row r="1784" spans="1:1">
      <c r="A1784" s="38"/>
    </row>
    <row r="1785" spans="1:1">
      <c r="A1785" s="38"/>
    </row>
    <row r="1786" spans="1:1">
      <c r="A1786" s="38"/>
    </row>
    <row r="1787" spans="1:1">
      <c r="A1787" s="38"/>
    </row>
    <row r="1788" spans="1:1">
      <c r="A1788" s="38"/>
    </row>
    <row r="1789" spans="1:1">
      <c r="A1789" s="38"/>
    </row>
    <row r="1790" spans="1:1">
      <c r="A1790" s="38"/>
    </row>
    <row r="1791" spans="1:1">
      <c r="A1791" s="38"/>
    </row>
    <row r="1792" spans="1:1">
      <c r="A1792" s="38"/>
    </row>
    <row r="1793" spans="1:1">
      <c r="A1793" s="38"/>
    </row>
    <row r="1794" spans="1:1">
      <c r="A1794" s="38"/>
    </row>
    <row r="1795" spans="1:1">
      <c r="A1795" s="38"/>
    </row>
    <row r="1796" spans="1:1">
      <c r="A1796" s="38"/>
    </row>
    <row r="1797" spans="1:1">
      <c r="A1797" s="38"/>
    </row>
    <row r="1798" spans="1:1">
      <c r="A1798" s="38"/>
    </row>
    <row r="1799" spans="1:1">
      <c r="A1799" s="38"/>
    </row>
    <row r="1800" spans="1:1">
      <c r="A1800" s="38"/>
    </row>
    <row r="1801" spans="1:1">
      <c r="A1801" s="38"/>
    </row>
    <row r="1802" spans="1:1">
      <c r="A1802" s="38"/>
    </row>
    <row r="1803" spans="1:1">
      <c r="A1803" s="38"/>
    </row>
    <row r="1804" spans="1:1">
      <c r="A1804" s="38"/>
    </row>
    <row r="1805" spans="1:1">
      <c r="A1805" s="38"/>
    </row>
    <row r="1806" spans="1:1">
      <c r="A1806" s="38"/>
    </row>
    <row r="1807" spans="1:1">
      <c r="A1807" s="38"/>
    </row>
    <row r="1808" spans="1:1">
      <c r="A1808" s="38"/>
    </row>
    <row r="1809" spans="1:1">
      <c r="A1809" s="38"/>
    </row>
    <row r="1810" spans="1:1">
      <c r="A1810" s="38"/>
    </row>
    <row r="1811" spans="1:1">
      <c r="A1811" s="38"/>
    </row>
    <row r="1812" spans="1:1">
      <c r="A1812" s="38"/>
    </row>
    <row r="1813" spans="1:1">
      <c r="A1813" s="38"/>
    </row>
    <row r="1814" spans="1:1">
      <c r="A1814" s="38"/>
    </row>
    <row r="1815" spans="1:1">
      <c r="A1815" s="38"/>
    </row>
    <row r="1816" spans="1:1">
      <c r="A1816" s="38"/>
    </row>
    <row r="1817" spans="1:1">
      <c r="A1817" s="38"/>
    </row>
    <row r="1818" spans="1:1">
      <c r="A1818" s="38"/>
    </row>
    <row r="1819" spans="1:1">
      <c r="A1819" s="38"/>
    </row>
    <row r="1820" spans="1:1">
      <c r="A1820" s="38"/>
    </row>
    <row r="1821" spans="1:1">
      <c r="A1821" s="38"/>
    </row>
    <row r="1822" spans="1:1">
      <c r="A1822" s="38"/>
    </row>
    <row r="1823" spans="1:1">
      <c r="A1823" s="38"/>
    </row>
    <row r="1824" spans="1:1">
      <c r="A1824" s="38"/>
    </row>
    <row r="1825" spans="1:1">
      <c r="A1825" s="38"/>
    </row>
    <row r="1826" spans="1:1">
      <c r="A1826" s="38"/>
    </row>
    <row r="1827" spans="1:1">
      <c r="A1827" s="38"/>
    </row>
    <row r="1828" spans="1:1">
      <c r="A1828" s="38"/>
    </row>
    <row r="1829" spans="1:1">
      <c r="A1829" s="38"/>
    </row>
    <row r="1830" spans="1:1">
      <c r="A1830" s="38"/>
    </row>
    <row r="1831" spans="1:1">
      <c r="A1831" s="38"/>
    </row>
    <row r="1832" spans="1:1">
      <c r="A1832" s="38"/>
    </row>
    <row r="1833" spans="1:1">
      <c r="A1833" s="38"/>
    </row>
    <row r="1834" spans="1:1">
      <c r="A1834" s="38"/>
    </row>
    <row r="1835" spans="1:1">
      <c r="A1835" s="38"/>
    </row>
    <row r="1836" spans="1:1">
      <c r="A1836" s="38"/>
    </row>
    <row r="1837" spans="1:1">
      <c r="A1837" s="38"/>
    </row>
    <row r="1838" spans="1:1">
      <c r="A1838" s="38"/>
    </row>
    <row r="1839" spans="1:1">
      <c r="A1839" s="38"/>
    </row>
    <row r="1840" spans="1:1">
      <c r="A1840" s="38"/>
    </row>
    <row r="1841" spans="1:1">
      <c r="A1841" s="38"/>
    </row>
    <row r="1842" spans="1:1">
      <c r="A1842" s="38"/>
    </row>
    <row r="1843" spans="1:1">
      <c r="A1843" s="38"/>
    </row>
    <row r="1844" spans="1:1">
      <c r="A1844" s="38"/>
    </row>
    <row r="1845" spans="1:1">
      <c r="A1845" s="38"/>
    </row>
    <row r="1846" spans="1:1">
      <c r="A1846" s="38"/>
    </row>
    <row r="1847" spans="1:1">
      <c r="A1847" s="38"/>
    </row>
    <row r="1848" spans="1:1">
      <c r="A1848" s="38"/>
    </row>
    <row r="1849" spans="1:1">
      <c r="A1849" s="38"/>
    </row>
    <row r="1850" spans="1:1">
      <c r="A1850" s="38"/>
    </row>
    <row r="1851" spans="1:1">
      <c r="A1851" s="38"/>
    </row>
    <row r="1852" spans="1:1">
      <c r="A1852" s="38"/>
    </row>
    <row r="1853" spans="1:1">
      <c r="A1853" s="38"/>
    </row>
    <row r="1854" spans="1:1">
      <c r="A1854" s="38"/>
    </row>
    <row r="1855" spans="1:1">
      <c r="A1855" s="38"/>
    </row>
    <row r="1856" spans="1:1">
      <c r="A1856" s="38"/>
    </row>
    <row r="1857" spans="1:1">
      <c r="A1857" s="38"/>
    </row>
    <row r="1858" spans="1:1">
      <c r="A1858" s="38"/>
    </row>
    <row r="1859" spans="1:1">
      <c r="A1859" s="38"/>
    </row>
    <row r="1860" spans="1:1">
      <c r="A1860" s="38"/>
    </row>
    <row r="1861" spans="1:1">
      <c r="A1861" s="38"/>
    </row>
    <row r="1862" spans="1:1">
      <c r="A1862" s="38"/>
    </row>
    <row r="1863" spans="1:1">
      <c r="A1863" s="38"/>
    </row>
    <row r="1864" spans="1:1">
      <c r="A1864" s="38"/>
    </row>
    <row r="1865" spans="1:1">
      <c r="A1865" s="38"/>
    </row>
    <row r="1866" spans="1:1">
      <c r="A1866" s="38"/>
    </row>
    <row r="1867" spans="1:1">
      <c r="A1867" s="38"/>
    </row>
    <row r="1868" spans="1:1">
      <c r="A1868" s="38"/>
    </row>
    <row r="1869" spans="1:1">
      <c r="A1869" s="38"/>
    </row>
    <row r="1870" spans="1:1">
      <c r="A1870" s="38"/>
    </row>
    <row r="1871" spans="1:1">
      <c r="A1871" s="38"/>
    </row>
    <row r="1872" spans="1:1">
      <c r="A1872" s="38"/>
    </row>
    <row r="1873" spans="1:1">
      <c r="A1873" s="38"/>
    </row>
    <row r="1874" spans="1:1">
      <c r="A1874" s="38"/>
    </row>
    <row r="1875" spans="1:1">
      <c r="A1875" s="38"/>
    </row>
    <row r="1876" spans="1:1">
      <c r="A1876" s="38"/>
    </row>
    <row r="1877" spans="1:1">
      <c r="A1877" s="38"/>
    </row>
    <row r="1878" spans="1:1">
      <c r="A1878" s="38"/>
    </row>
    <row r="1879" spans="1:1">
      <c r="A1879" s="38"/>
    </row>
    <row r="1880" spans="1:1">
      <c r="A1880" s="38"/>
    </row>
    <row r="1881" spans="1:1">
      <c r="A1881" s="38"/>
    </row>
    <row r="1882" spans="1:1">
      <c r="A1882" s="38"/>
    </row>
    <row r="1883" spans="1:1">
      <c r="A1883" s="38"/>
    </row>
    <row r="1884" spans="1:1">
      <c r="A1884" s="38"/>
    </row>
    <row r="1885" spans="1:1">
      <c r="A1885" s="38"/>
    </row>
    <row r="1886" spans="1:1">
      <c r="A1886" s="38"/>
    </row>
    <row r="1887" spans="1:1">
      <c r="A1887" s="38"/>
    </row>
    <row r="1888" spans="1:1">
      <c r="A1888" s="38"/>
    </row>
    <row r="1889" spans="1:1">
      <c r="A1889" s="38"/>
    </row>
    <row r="1890" spans="1:1">
      <c r="A1890" s="38"/>
    </row>
    <row r="1891" spans="1:1">
      <c r="A1891" s="38"/>
    </row>
    <row r="1892" spans="1:1">
      <c r="A1892" s="38"/>
    </row>
    <row r="1893" spans="1:1">
      <c r="A1893" s="38"/>
    </row>
    <row r="1894" spans="1:1">
      <c r="A1894" s="38"/>
    </row>
    <row r="1895" spans="1:1">
      <c r="A1895" s="38"/>
    </row>
    <row r="1896" spans="1:1">
      <c r="A1896" s="38"/>
    </row>
    <row r="1897" spans="1:1">
      <c r="A1897" s="38"/>
    </row>
    <row r="1898" spans="1:1">
      <c r="A1898" s="38"/>
    </row>
    <row r="1899" spans="1:1">
      <c r="A1899" s="38"/>
    </row>
    <row r="1900" spans="1:1">
      <c r="A1900" s="38"/>
    </row>
    <row r="1901" spans="1:1">
      <c r="A1901" s="38"/>
    </row>
    <row r="1902" spans="1:1">
      <c r="A1902" s="38"/>
    </row>
    <row r="1903" spans="1:1">
      <c r="A1903" s="38"/>
    </row>
    <row r="1904" spans="1:1">
      <c r="A1904" s="38"/>
    </row>
    <row r="1905" spans="1:1">
      <c r="A1905" s="38"/>
    </row>
    <row r="1906" spans="1:1">
      <c r="A1906" s="38"/>
    </row>
    <row r="1907" spans="1:1">
      <c r="A1907" s="38"/>
    </row>
    <row r="1908" spans="1:1">
      <c r="A1908" s="38"/>
    </row>
    <row r="1909" spans="1:1">
      <c r="A1909" s="38"/>
    </row>
    <row r="1910" spans="1:1">
      <c r="A1910" s="38"/>
    </row>
    <row r="1911" spans="1:1">
      <c r="A1911" s="38"/>
    </row>
    <row r="1912" spans="1:1">
      <c r="A1912" s="38"/>
    </row>
    <row r="1913" spans="1:1">
      <c r="A1913" s="38"/>
    </row>
    <row r="1914" spans="1:1">
      <c r="A1914" s="38"/>
    </row>
    <row r="1915" spans="1:1">
      <c r="A1915" s="38"/>
    </row>
    <row r="1916" spans="1:1">
      <c r="A1916" s="38"/>
    </row>
    <row r="1917" spans="1:1">
      <c r="A1917" s="38"/>
    </row>
    <row r="1918" spans="1:1">
      <c r="A1918" s="38"/>
    </row>
    <row r="1919" spans="1:1">
      <c r="A1919" s="38"/>
    </row>
    <row r="1920" spans="1:1">
      <c r="A1920" s="38"/>
    </row>
    <row r="1921" spans="1:1">
      <c r="A1921" s="38"/>
    </row>
    <row r="1922" spans="1:1">
      <c r="A1922" s="38"/>
    </row>
    <row r="1923" spans="1:1">
      <c r="A1923" s="38"/>
    </row>
    <row r="1924" spans="1:1">
      <c r="A1924" s="38"/>
    </row>
    <row r="1925" spans="1:1">
      <c r="A1925" s="38"/>
    </row>
    <row r="1926" spans="1:1">
      <c r="A1926" s="38"/>
    </row>
    <row r="1927" spans="1:1">
      <c r="A1927" s="38"/>
    </row>
    <row r="1928" spans="1:1">
      <c r="A1928" s="38"/>
    </row>
    <row r="1929" spans="1:1">
      <c r="A1929" s="38"/>
    </row>
    <row r="1930" spans="1:1">
      <c r="A1930" s="38"/>
    </row>
    <row r="1931" spans="1:1">
      <c r="A1931" s="38"/>
    </row>
    <row r="1932" spans="1:1">
      <c r="A1932" s="38"/>
    </row>
    <row r="1933" spans="1:1">
      <c r="A1933" s="38"/>
    </row>
    <row r="1934" spans="1:1">
      <c r="A1934" s="38"/>
    </row>
    <row r="1935" spans="1:1">
      <c r="A1935" s="38"/>
    </row>
    <row r="1936" spans="1:1">
      <c r="A1936" s="38"/>
    </row>
    <row r="1937" spans="1:1">
      <c r="A1937" s="38"/>
    </row>
    <row r="1938" spans="1:1">
      <c r="A1938" s="38"/>
    </row>
    <row r="1939" spans="1:1">
      <c r="A1939" s="38"/>
    </row>
    <row r="1940" spans="1:1">
      <c r="A1940" s="38"/>
    </row>
    <row r="1941" spans="1:1">
      <c r="A1941" s="38"/>
    </row>
    <row r="1942" spans="1:1">
      <c r="A1942" s="38"/>
    </row>
    <row r="1943" spans="1:1">
      <c r="A1943" s="38"/>
    </row>
    <row r="1944" spans="1:1">
      <c r="A1944" s="38"/>
    </row>
    <row r="1945" spans="1:1">
      <c r="A1945" s="38"/>
    </row>
    <row r="1946" spans="1:1">
      <c r="A1946" s="38"/>
    </row>
    <row r="1947" spans="1:1">
      <c r="A1947" s="38"/>
    </row>
    <row r="1948" spans="1:1">
      <c r="A1948" s="38"/>
    </row>
    <row r="1949" spans="1:1">
      <c r="A1949" s="38"/>
    </row>
    <row r="1950" spans="1:1">
      <c r="A1950" s="38"/>
    </row>
    <row r="1951" spans="1:1">
      <c r="A1951" s="38"/>
    </row>
    <row r="1952" spans="1:1">
      <c r="A1952" s="38"/>
    </row>
    <row r="1953" spans="1:1">
      <c r="A1953" s="38"/>
    </row>
    <row r="1954" spans="1:1">
      <c r="A1954" s="38"/>
    </row>
    <row r="1955" spans="1:1">
      <c r="A1955" s="38"/>
    </row>
    <row r="1956" spans="1:1">
      <c r="A1956" s="38"/>
    </row>
    <row r="1957" spans="1:1">
      <c r="A1957" s="38"/>
    </row>
    <row r="1958" spans="1:1">
      <c r="A1958" s="38"/>
    </row>
    <row r="1959" spans="1:1">
      <c r="A1959" s="38"/>
    </row>
    <row r="1960" spans="1:1">
      <c r="A1960" s="38"/>
    </row>
    <row r="1961" spans="1:1">
      <c r="A1961" s="38"/>
    </row>
    <row r="1962" spans="1:1">
      <c r="A1962" s="38"/>
    </row>
    <row r="1963" spans="1:1">
      <c r="A1963" s="38"/>
    </row>
    <row r="1964" spans="1:1">
      <c r="A1964" s="38"/>
    </row>
    <row r="1965" spans="1:1">
      <c r="A1965" s="38"/>
    </row>
    <row r="1966" spans="1:1">
      <c r="A1966" s="38"/>
    </row>
    <row r="1967" spans="1:1">
      <c r="A1967" s="38"/>
    </row>
    <row r="1968" spans="1:1">
      <c r="A1968" s="38"/>
    </row>
    <row r="1969" spans="1:1">
      <c r="A1969" s="38"/>
    </row>
    <row r="1970" spans="1:1">
      <c r="A1970" s="38"/>
    </row>
    <row r="1971" spans="1:1">
      <c r="A1971" s="38"/>
    </row>
    <row r="1972" spans="1:1">
      <c r="A1972" s="38"/>
    </row>
    <row r="1973" spans="1:1">
      <c r="A1973" s="38"/>
    </row>
    <row r="1974" spans="1:1">
      <c r="A1974" s="38"/>
    </row>
    <row r="1975" spans="1:1">
      <c r="A1975" s="38"/>
    </row>
    <row r="1976" spans="1:1">
      <c r="A1976" s="38"/>
    </row>
    <row r="1977" spans="1:1">
      <c r="A1977" s="38"/>
    </row>
    <row r="1978" spans="1:1">
      <c r="A1978" s="38"/>
    </row>
    <row r="1979" spans="1:1">
      <c r="A1979" s="38"/>
    </row>
    <row r="1980" spans="1:1">
      <c r="A1980" s="38"/>
    </row>
    <row r="1981" spans="1:1">
      <c r="A1981" s="38"/>
    </row>
    <row r="1982" spans="1:1">
      <c r="A1982" s="38"/>
    </row>
    <row r="1983" spans="1:1">
      <c r="A1983" s="38"/>
    </row>
    <row r="1984" spans="1:1">
      <c r="A1984" s="38"/>
    </row>
    <row r="1985" spans="1:1">
      <c r="A1985" s="38"/>
    </row>
    <row r="1986" spans="1:1">
      <c r="A1986" s="38"/>
    </row>
    <row r="1987" spans="1:1">
      <c r="A1987" s="38"/>
    </row>
    <row r="1988" spans="1:1">
      <c r="A1988" s="38"/>
    </row>
    <row r="1989" spans="1:1">
      <c r="A1989" s="38"/>
    </row>
    <row r="1990" spans="1:1">
      <c r="A1990" s="38"/>
    </row>
    <row r="1991" spans="1:1">
      <c r="A1991" s="38"/>
    </row>
    <row r="1992" spans="1:1">
      <c r="A1992" s="38"/>
    </row>
    <row r="1993" spans="1:1">
      <c r="A1993" s="38"/>
    </row>
    <row r="1994" spans="1:1">
      <c r="A1994" s="38"/>
    </row>
    <row r="1995" spans="1:1">
      <c r="A1995" s="38"/>
    </row>
    <row r="1996" spans="1:1">
      <c r="A1996" s="38"/>
    </row>
    <row r="1997" spans="1:1">
      <c r="A1997" s="38"/>
    </row>
    <row r="1998" spans="1:1">
      <c r="A1998" s="38"/>
    </row>
    <row r="1999" spans="1:1">
      <c r="A1999" s="38"/>
    </row>
    <row r="2000" spans="1:1">
      <c r="A2000" s="38"/>
    </row>
    <row r="2001" spans="1:1">
      <c r="A2001" s="38"/>
    </row>
    <row r="2002" spans="1:1">
      <c r="A2002" s="38"/>
    </row>
    <row r="2003" spans="1:1">
      <c r="A2003" s="38"/>
    </row>
    <row r="2004" spans="1:1">
      <c r="A2004" s="38"/>
    </row>
    <row r="2005" spans="1:1">
      <c r="A2005" s="38"/>
    </row>
    <row r="2006" spans="1:1">
      <c r="A2006" s="38"/>
    </row>
    <row r="2007" spans="1:1">
      <c r="A2007" s="38"/>
    </row>
    <row r="2008" spans="1:1">
      <c r="A2008" s="38"/>
    </row>
    <row r="2009" spans="1:1">
      <c r="A2009" s="38"/>
    </row>
    <row r="2010" spans="1:1">
      <c r="A2010" s="38"/>
    </row>
    <row r="2011" spans="1:1">
      <c r="A2011" s="38"/>
    </row>
    <row r="2012" spans="1:1">
      <c r="A2012" s="38"/>
    </row>
    <row r="2013" spans="1:1">
      <c r="A2013" s="38"/>
    </row>
    <row r="2014" spans="1:1">
      <c r="A2014" s="38"/>
    </row>
    <row r="2015" spans="1:1">
      <c r="A2015" s="38"/>
    </row>
    <row r="2016" spans="1:1">
      <c r="A2016" s="38"/>
    </row>
    <row r="2017" spans="1:1">
      <c r="A2017" s="38"/>
    </row>
    <row r="2018" spans="1:1">
      <c r="A2018" s="38"/>
    </row>
    <row r="2019" spans="1:1">
      <c r="A2019" s="38"/>
    </row>
    <row r="2020" spans="1:1">
      <c r="A2020" s="38"/>
    </row>
    <row r="2021" spans="1:1">
      <c r="A2021" s="38"/>
    </row>
    <row r="2022" spans="1:1">
      <c r="A2022" s="38"/>
    </row>
    <row r="2023" spans="1:1">
      <c r="A2023" s="38"/>
    </row>
    <row r="2024" spans="1:1">
      <c r="A2024" s="38"/>
    </row>
    <row r="2025" spans="1:1">
      <c r="A2025" s="38"/>
    </row>
    <row r="2026" spans="1:1">
      <c r="A2026" s="38"/>
    </row>
    <row r="2027" spans="1:1">
      <c r="A2027" s="38"/>
    </row>
    <row r="2028" spans="1:1">
      <c r="A2028" s="38"/>
    </row>
    <row r="2029" spans="1:1">
      <c r="A2029" s="38"/>
    </row>
    <row r="2030" spans="1:1">
      <c r="A2030" s="38"/>
    </row>
    <row r="2031" spans="1:1">
      <c r="A2031" s="38"/>
    </row>
    <row r="2032" spans="1:1">
      <c r="A2032" s="38"/>
    </row>
    <row r="2033" spans="1:1">
      <c r="A2033" s="38"/>
    </row>
    <row r="2034" spans="1:1">
      <c r="A2034" s="38"/>
    </row>
    <row r="2035" spans="1:1">
      <c r="A2035" s="38"/>
    </row>
    <row r="2036" spans="1:1">
      <c r="A2036" s="38"/>
    </row>
    <row r="2037" spans="1:1">
      <c r="A2037" s="38"/>
    </row>
    <row r="2038" spans="1:1">
      <c r="A2038" s="38"/>
    </row>
    <row r="2039" spans="1:1">
      <c r="A2039" s="38"/>
    </row>
    <row r="2040" spans="1:1">
      <c r="A2040" s="38"/>
    </row>
    <row r="2041" spans="1:1">
      <c r="A2041" s="38"/>
    </row>
    <row r="2042" spans="1:1">
      <c r="A2042" s="38"/>
    </row>
    <row r="2043" spans="1:1">
      <c r="A2043" s="38"/>
    </row>
    <row r="2044" spans="1:1">
      <c r="A2044" s="38"/>
    </row>
    <row r="2045" spans="1:1">
      <c r="A2045" s="38"/>
    </row>
    <row r="2046" spans="1:1">
      <c r="A2046" s="38"/>
    </row>
    <row r="2047" spans="1:1">
      <c r="A2047" s="38"/>
    </row>
    <row r="2048" spans="1:1">
      <c r="A2048" s="38"/>
    </row>
    <row r="2049" spans="1:1">
      <c r="A2049" s="38"/>
    </row>
    <row r="2050" spans="1:1">
      <c r="A2050" s="38"/>
    </row>
    <row r="2051" spans="1:1">
      <c r="A2051" s="38"/>
    </row>
    <row r="2052" spans="1:1">
      <c r="A2052" s="38"/>
    </row>
    <row r="2053" spans="1:1">
      <c r="A2053" s="38"/>
    </row>
    <row r="2054" spans="1:1">
      <c r="A2054" s="38"/>
    </row>
    <row r="2055" spans="1:1">
      <c r="A2055" s="38"/>
    </row>
    <row r="2056" spans="1:1">
      <c r="A2056" s="38"/>
    </row>
    <row r="2057" spans="1:1">
      <c r="A2057" s="38"/>
    </row>
    <row r="2058" spans="1:1">
      <c r="A2058" s="38"/>
    </row>
    <row r="2059" spans="1:1">
      <c r="A2059" s="38"/>
    </row>
    <row r="2060" spans="1:1">
      <c r="A2060" s="38"/>
    </row>
    <row r="2061" spans="1:1">
      <c r="A2061" s="38"/>
    </row>
    <row r="2062" spans="1:1">
      <c r="A2062" s="38"/>
    </row>
    <row r="2063" spans="1:1">
      <c r="A2063" s="38"/>
    </row>
    <row r="2064" spans="1:1">
      <c r="A2064" s="38"/>
    </row>
    <row r="2065" spans="1:1">
      <c r="A2065" s="38"/>
    </row>
    <row r="2066" spans="1:1">
      <c r="A2066" s="38"/>
    </row>
    <row r="2067" spans="1:1">
      <c r="A2067" s="38"/>
    </row>
    <row r="2068" spans="1:1">
      <c r="A2068" s="38"/>
    </row>
    <row r="2069" spans="1:1">
      <c r="A2069" s="38"/>
    </row>
    <row r="2070" spans="1:1">
      <c r="A2070" s="38"/>
    </row>
    <row r="2071" spans="1:1">
      <c r="A2071" s="38"/>
    </row>
    <row r="2072" spans="1:1">
      <c r="A2072" s="38"/>
    </row>
    <row r="2073" spans="1:1">
      <c r="A2073" s="38"/>
    </row>
    <row r="2074" spans="1:1">
      <c r="A2074" s="38"/>
    </row>
    <row r="2075" spans="1:1">
      <c r="A2075" s="38"/>
    </row>
    <row r="2076" spans="1:1">
      <c r="A2076" s="38"/>
    </row>
    <row r="2077" spans="1:1">
      <c r="A2077" s="38"/>
    </row>
    <row r="2078" spans="1:1">
      <c r="A2078" s="38"/>
    </row>
    <row r="2079" spans="1:1">
      <c r="A2079" s="38"/>
    </row>
    <row r="2080" spans="1:1">
      <c r="A2080" s="38"/>
    </row>
    <row r="2081" spans="1:1">
      <c r="A2081" s="38"/>
    </row>
    <row r="2082" spans="1:1">
      <c r="A2082" s="38"/>
    </row>
    <row r="2083" spans="1:1">
      <c r="A2083" s="38"/>
    </row>
    <row r="2084" spans="1:1">
      <c r="A2084" s="38"/>
    </row>
    <row r="2085" spans="1:1">
      <c r="A2085" s="38"/>
    </row>
    <row r="2086" spans="1:1">
      <c r="A2086" s="38"/>
    </row>
    <row r="2087" spans="1:1">
      <c r="A2087" s="38"/>
    </row>
    <row r="2088" spans="1:1">
      <c r="A2088" s="38"/>
    </row>
    <row r="2089" spans="1:1">
      <c r="A2089" s="38"/>
    </row>
    <row r="2090" spans="1:1">
      <c r="A2090" s="38"/>
    </row>
    <row r="2091" spans="1:1">
      <c r="A2091" s="38"/>
    </row>
    <row r="2092" spans="1:1">
      <c r="A2092" s="38"/>
    </row>
    <row r="2093" spans="1:1">
      <c r="A2093" s="38"/>
    </row>
    <row r="2094" spans="1:1">
      <c r="A2094" s="38"/>
    </row>
    <row r="2095" spans="1:1">
      <c r="A2095" s="38"/>
    </row>
    <row r="2096" spans="1:1">
      <c r="A2096" s="38"/>
    </row>
    <row r="2097" spans="1:1">
      <c r="A2097" s="38"/>
    </row>
    <row r="2098" spans="1:1">
      <c r="A2098" s="38"/>
    </row>
    <row r="2099" spans="1:1">
      <c r="A2099" s="38"/>
    </row>
    <row r="2100" spans="1:1">
      <c r="A2100" s="38"/>
    </row>
    <row r="2101" spans="1:1">
      <c r="A2101" s="38"/>
    </row>
    <row r="2102" spans="1:1">
      <c r="A2102" s="38"/>
    </row>
    <row r="2103" spans="1:1">
      <c r="A2103" s="38"/>
    </row>
    <row r="2104" spans="1:1">
      <c r="A2104" s="38"/>
    </row>
    <row r="2105" spans="1:1">
      <c r="A2105" s="38"/>
    </row>
    <row r="2106" spans="1:1">
      <c r="A2106" s="38"/>
    </row>
    <row r="2107" spans="1:1">
      <c r="A2107" s="38"/>
    </row>
    <row r="2108" spans="1:1">
      <c r="A2108" s="38"/>
    </row>
    <row r="2109" spans="1:1">
      <c r="A2109" s="38"/>
    </row>
    <row r="2110" spans="1:1">
      <c r="A2110" s="38"/>
    </row>
    <row r="2111" spans="1:1">
      <c r="A2111" s="38"/>
    </row>
    <row r="2112" spans="1:1">
      <c r="A2112" s="38"/>
    </row>
    <row r="2113" spans="1:1">
      <c r="A2113" s="38"/>
    </row>
    <row r="2114" spans="1:1">
      <c r="A2114" s="38"/>
    </row>
    <row r="2115" spans="1:1">
      <c r="A2115" s="38"/>
    </row>
    <row r="2116" spans="1:1">
      <c r="A2116" s="38"/>
    </row>
    <row r="2117" spans="1:1">
      <c r="A2117" s="38"/>
    </row>
    <row r="2118" spans="1:1">
      <c r="A2118" s="38"/>
    </row>
    <row r="2119" spans="1:1">
      <c r="A2119" s="38"/>
    </row>
    <row r="2120" spans="1:1">
      <c r="A2120" s="38"/>
    </row>
    <row r="2121" spans="1:1">
      <c r="A2121" s="38"/>
    </row>
    <row r="2122" spans="1:1">
      <c r="A2122" s="38"/>
    </row>
    <row r="2123" spans="1:1">
      <c r="A2123" s="38"/>
    </row>
    <row r="2124" spans="1:1">
      <c r="A2124" s="38"/>
    </row>
    <row r="2125" spans="1:1">
      <c r="A2125" s="38"/>
    </row>
    <row r="2126" spans="1:1">
      <c r="A2126" s="38"/>
    </row>
    <row r="2127" spans="1:1">
      <c r="A2127" s="38"/>
    </row>
    <row r="2128" spans="1:1">
      <c r="A2128" s="38"/>
    </row>
    <row r="2129" spans="1:1">
      <c r="A2129" s="38"/>
    </row>
    <row r="2130" spans="1:1">
      <c r="A2130" s="38"/>
    </row>
    <row r="2131" spans="1:1">
      <c r="A2131" s="38"/>
    </row>
    <row r="2132" spans="1:1">
      <c r="A2132" s="38"/>
    </row>
    <row r="2133" spans="1:1">
      <c r="A2133" s="38"/>
    </row>
    <row r="2134" spans="1:1">
      <c r="A2134" s="38"/>
    </row>
    <row r="2135" spans="1:1">
      <c r="A2135" s="38"/>
    </row>
    <row r="2136" spans="1:1">
      <c r="A2136" s="38"/>
    </row>
    <row r="2137" spans="1:1">
      <c r="A2137" s="38"/>
    </row>
    <row r="2138" spans="1:1">
      <c r="A2138" s="38"/>
    </row>
    <row r="2139" spans="1:1">
      <c r="A2139" s="38"/>
    </row>
    <row r="2140" spans="1:1">
      <c r="A2140" s="38"/>
    </row>
    <row r="2141" spans="1:1">
      <c r="A2141" s="38"/>
    </row>
    <row r="2142" spans="1:1">
      <c r="A2142" s="38"/>
    </row>
    <row r="2143" spans="1:1">
      <c r="A2143" s="38"/>
    </row>
    <row r="2144" spans="1:1">
      <c r="A2144" s="38"/>
    </row>
    <row r="2145" spans="1:1">
      <c r="A2145" s="38"/>
    </row>
    <row r="2146" spans="1:1">
      <c r="A2146" s="38"/>
    </row>
    <row r="2147" spans="1:1">
      <c r="A2147" s="38"/>
    </row>
    <row r="2148" spans="1:1">
      <c r="A2148" s="38"/>
    </row>
    <row r="2149" spans="1:1">
      <c r="A2149" s="38"/>
    </row>
    <row r="2150" spans="1:1">
      <c r="A2150" s="38"/>
    </row>
    <row r="2151" spans="1:1">
      <c r="A2151" s="38"/>
    </row>
    <row r="2152" spans="1:1">
      <c r="A2152" s="38"/>
    </row>
    <row r="2153" spans="1:1">
      <c r="A2153" s="38"/>
    </row>
    <row r="2154" spans="1:1">
      <c r="A2154" s="38"/>
    </row>
    <row r="2155" spans="1:1">
      <c r="A2155" s="38"/>
    </row>
    <row r="2156" spans="1:1">
      <c r="A2156" s="38"/>
    </row>
    <row r="2157" spans="1:1">
      <c r="A2157" s="38"/>
    </row>
    <row r="2158" spans="1:1">
      <c r="A2158" s="38"/>
    </row>
    <row r="2159" spans="1:1">
      <c r="A2159" s="38"/>
    </row>
    <row r="2160" spans="1:1">
      <c r="A2160" s="38"/>
    </row>
    <row r="2161" spans="1:1">
      <c r="A2161" s="38"/>
    </row>
    <row r="2162" spans="1:1">
      <c r="A2162" s="38"/>
    </row>
    <row r="2163" spans="1:1">
      <c r="A2163" s="38"/>
    </row>
    <row r="2164" spans="1:1">
      <c r="A2164" s="38"/>
    </row>
    <row r="2165" spans="1:1">
      <c r="A2165" s="38"/>
    </row>
    <row r="2166" spans="1:1">
      <c r="A2166" s="38"/>
    </row>
    <row r="2167" spans="1:1">
      <c r="A2167" s="38"/>
    </row>
    <row r="2168" spans="1:1">
      <c r="A2168" s="38"/>
    </row>
    <row r="2169" spans="1:1">
      <c r="A2169" s="38"/>
    </row>
    <row r="2170" spans="1:1">
      <c r="A2170" s="38"/>
    </row>
    <row r="2171" spans="1:1">
      <c r="A2171" s="38"/>
    </row>
    <row r="2172" spans="1:1">
      <c r="A2172" s="38"/>
    </row>
    <row r="2173" spans="1:1">
      <c r="A2173" s="38"/>
    </row>
    <row r="2174" spans="1:1">
      <c r="A2174" s="38"/>
    </row>
    <row r="2175" spans="1:1">
      <c r="A2175" s="38"/>
    </row>
    <row r="2176" spans="1:1">
      <c r="A2176" s="38"/>
    </row>
    <row r="2177" spans="1:1">
      <c r="A2177" s="38"/>
    </row>
    <row r="2178" spans="1:1">
      <c r="A2178" s="38"/>
    </row>
    <row r="2179" spans="1:1">
      <c r="A2179" s="38"/>
    </row>
    <row r="2180" spans="1:1">
      <c r="A2180" s="38"/>
    </row>
    <row r="2181" spans="1:1">
      <c r="A2181" s="38"/>
    </row>
    <row r="2182" spans="1:1">
      <c r="A2182" s="38"/>
    </row>
    <row r="2183" spans="1:1">
      <c r="A2183" s="38"/>
    </row>
    <row r="2184" spans="1:1">
      <c r="A2184" s="38"/>
    </row>
    <row r="2185" spans="1:1">
      <c r="A2185" s="38"/>
    </row>
    <row r="2186" spans="1:1">
      <c r="A2186" s="38"/>
    </row>
    <row r="2187" spans="1:1">
      <c r="A2187" s="38"/>
    </row>
    <row r="2188" spans="1:1">
      <c r="A2188" s="38"/>
    </row>
    <row r="2189" spans="1:1">
      <c r="A2189" s="38"/>
    </row>
    <row r="2190" spans="1:1">
      <c r="A2190" s="38"/>
    </row>
    <row r="2191" spans="1:1">
      <c r="A2191" s="38"/>
    </row>
    <row r="2192" spans="1:1">
      <c r="A2192" s="38"/>
    </row>
    <row r="2193" spans="1:1">
      <c r="A2193" s="38"/>
    </row>
    <row r="2194" spans="1:1">
      <c r="A2194" s="38"/>
    </row>
    <row r="2195" spans="1:1">
      <c r="A2195" s="38"/>
    </row>
    <row r="2196" spans="1:1">
      <c r="A2196" s="38"/>
    </row>
    <row r="2197" spans="1:1">
      <c r="A2197" s="38"/>
    </row>
    <row r="2198" spans="1:1">
      <c r="A2198" s="38"/>
    </row>
    <row r="2199" spans="1:1">
      <c r="A2199" s="38"/>
    </row>
    <row r="2200" spans="1:1">
      <c r="A2200" s="38"/>
    </row>
    <row r="2201" spans="1:1">
      <c r="A2201" s="38"/>
    </row>
    <row r="2202" spans="1:1">
      <c r="A2202" s="38"/>
    </row>
    <row r="2203" spans="1:1">
      <c r="A2203" s="38"/>
    </row>
    <row r="2204" spans="1:1">
      <c r="A2204" s="38"/>
    </row>
    <row r="2205" spans="1:1">
      <c r="A2205" s="38"/>
    </row>
    <row r="2206" spans="1:1">
      <c r="A2206" s="38"/>
    </row>
    <row r="2207" spans="1:1">
      <c r="A2207" s="38"/>
    </row>
    <row r="2208" spans="1:1">
      <c r="A2208" s="38"/>
    </row>
    <row r="2209" spans="1:1">
      <c r="A2209" s="38"/>
    </row>
    <row r="2210" spans="1:1">
      <c r="A2210" s="38"/>
    </row>
    <row r="2211" spans="1:1">
      <c r="A2211" s="38"/>
    </row>
    <row r="2212" spans="1:1">
      <c r="A2212" s="38"/>
    </row>
    <row r="2213" spans="1:1">
      <c r="A2213" s="38"/>
    </row>
    <row r="2214" spans="1:1">
      <c r="A2214" s="38"/>
    </row>
    <row r="2215" spans="1:1">
      <c r="A2215" s="38"/>
    </row>
    <row r="2216" spans="1:1">
      <c r="A2216" s="38"/>
    </row>
    <row r="2217" spans="1:1">
      <c r="A2217" s="38"/>
    </row>
    <row r="2218" spans="1:1">
      <c r="A2218" s="38"/>
    </row>
    <row r="2219" spans="1:1">
      <c r="A2219" s="38"/>
    </row>
    <row r="2220" spans="1:1">
      <c r="A2220" s="38"/>
    </row>
    <row r="2221" spans="1:1">
      <c r="A2221" s="38"/>
    </row>
    <row r="2222" spans="1:1">
      <c r="A2222" s="38"/>
    </row>
    <row r="2223" spans="1:1">
      <c r="A2223" s="38"/>
    </row>
    <row r="2224" spans="1:1">
      <c r="A2224" s="38"/>
    </row>
    <row r="2225" spans="1:1">
      <c r="A2225" s="38"/>
    </row>
    <row r="2226" spans="1:1">
      <c r="A2226" s="38"/>
    </row>
    <row r="2227" spans="1:1">
      <c r="A2227" s="38"/>
    </row>
    <row r="2228" spans="1:1">
      <c r="A2228" s="38"/>
    </row>
    <row r="2229" spans="1:1">
      <c r="A2229" s="38"/>
    </row>
    <row r="2230" spans="1:1">
      <c r="A2230" s="38"/>
    </row>
    <row r="2231" spans="1:1">
      <c r="A2231" s="38"/>
    </row>
    <row r="2232" spans="1:1">
      <c r="A2232" s="38"/>
    </row>
    <row r="2233" spans="1:1">
      <c r="A2233" s="38"/>
    </row>
    <row r="2234" spans="1:1">
      <c r="A2234" s="38"/>
    </row>
    <row r="2235" spans="1:1">
      <c r="A2235" s="38"/>
    </row>
    <row r="2236" spans="1:1">
      <c r="A2236" s="38"/>
    </row>
    <row r="2237" spans="1:1">
      <c r="A2237" s="38"/>
    </row>
    <row r="2238" spans="1:1">
      <c r="A2238" s="38"/>
    </row>
    <row r="2239" spans="1:1">
      <c r="A2239" s="38"/>
    </row>
    <row r="2240" spans="1:1">
      <c r="A2240" s="38"/>
    </row>
    <row r="2241" spans="1:1">
      <c r="A2241" s="38"/>
    </row>
    <row r="2242" spans="1:1">
      <c r="A2242" s="38"/>
    </row>
    <row r="2243" spans="1:1">
      <c r="A2243" s="38"/>
    </row>
    <row r="2244" spans="1:1">
      <c r="A2244" s="38"/>
    </row>
    <row r="2245" spans="1:1">
      <c r="A2245" s="38"/>
    </row>
    <row r="2246" spans="1:1">
      <c r="A2246" s="38"/>
    </row>
    <row r="2247" spans="1:1">
      <c r="A2247" s="38"/>
    </row>
    <row r="2248" spans="1:1">
      <c r="A2248" s="38"/>
    </row>
    <row r="2249" spans="1:1">
      <c r="A2249" s="38"/>
    </row>
    <row r="2250" spans="1:1">
      <c r="A2250" s="38"/>
    </row>
    <row r="2251" spans="1:1">
      <c r="A2251" s="38"/>
    </row>
    <row r="2252" spans="1:1">
      <c r="A2252" s="38"/>
    </row>
    <row r="2253" spans="1:1">
      <c r="A2253" s="38"/>
    </row>
    <row r="2254" spans="1:1">
      <c r="A2254" s="38"/>
    </row>
    <row r="2255" spans="1:1">
      <c r="A2255" s="38"/>
    </row>
    <row r="2256" spans="1:1">
      <c r="A2256" s="38"/>
    </row>
    <row r="2257" spans="1:1">
      <c r="A2257" s="38"/>
    </row>
    <row r="2258" spans="1:1">
      <c r="A2258" s="38"/>
    </row>
    <row r="2259" spans="1:1">
      <c r="A2259" s="38"/>
    </row>
    <row r="2260" spans="1:1">
      <c r="A2260" s="38"/>
    </row>
    <row r="2261" spans="1:1">
      <c r="A2261" s="38"/>
    </row>
    <row r="2262" spans="1:1">
      <c r="A2262" s="38"/>
    </row>
    <row r="2263" spans="1:1">
      <c r="A2263" s="38"/>
    </row>
    <row r="2264" spans="1:1">
      <c r="A2264" s="38"/>
    </row>
    <row r="2265" spans="1:1">
      <c r="A2265" s="38"/>
    </row>
    <row r="2266" spans="1:1">
      <c r="A2266" s="38"/>
    </row>
    <row r="2267" spans="1:1">
      <c r="A2267" s="38"/>
    </row>
    <row r="2268" spans="1:1">
      <c r="A2268" s="38"/>
    </row>
    <row r="2269" spans="1:1">
      <c r="A2269" s="38"/>
    </row>
    <row r="2270" spans="1:1">
      <c r="A2270" s="38"/>
    </row>
    <row r="2271" spans="1:1">
      <c r="A2271" s="38"/>
    </row>
    <row r="2272" spans="1:1">
      <c r="A2272" s="38"/>
    </row>
    <row r="2273" spans="1:1">
      <c r="A2273" s="38"/>
    </row>
    <row r="2274" spans="1:1">
      <c r="A2274" s="38"/>
    </row>
    <row r="2275" spans="1:1">
      <c r="A2275" s="38"/>
    </row>
    <row r="2276" spans="1:1">
      <c r="A2276" s="38"/>
    </row>
    <row r="2277" spans="1:1">
      <c r="A2277" s="38"/>
    </row>
    <row r="2278" spans="1:1">
      <c r="A2278" s="38"/>
    </row>
    <row r="2279" spans="1:1">
      <c r="A2279" s="38"/>
    </row>
    <row r="2280" spans="1:1">
      <c r="A2280" s="38"/>
    </row>
    <row r="2281" spans="1:1">
      <c r="A2281" s="38"/>
    </row>
    <row r="2282" spans="1:1">
      <c r="A2282" s="38"/>
    </row>
    <row r="2283" spans="1:1">
      <c r="A2283" s="38"/>
    </row>
    <row r="2284" spans="1:1">
      <c r="A2284" s="38"/>
    </row>
    <row r="2285" spans="1:1">
      <c r="A2285" s="38"/>
    </row>
    <row r="2286" spans="1:1">
      <c r="A2286" s="38"/>
    </row>
    <row r="2287" spans="1:1">
      <c r="A2287" s="38"/>
    </row>
    <row r="2288" spans="1:1">
      <c r="A2288" s="38"/>
    </row>
    <row r="2289" spans="1:1">
      <c r="A2289" s="38"/>
    </row>
    <row r="2290" spans="1:1">
      <c r="A2290" s="38"/>
    </row>
    <row r="2291" spans="1:1">
      <c r="A2291" s="38"/>
    </row>
    <row r="2292" spans="1:1">
      <c r="A2292" s="38"/>
    </row>
    <row r="2293" spans="1:1">
      <c r="A2293" s="38"/>
    </row>
    <row r="2294" spans="1:1">
      <c r="A2294" s="38"/>
    </row>
    <row r="2295" spans="1:1">
      <c r="A2295" s="38"/>
    </row>
    <row r="2296" spans="1:1">
      <c r="A2296" s="38"/>
    </row>
    <row r="2297" spans="1:1">
      <c r="A2297" s="38"/>
    </row>
    <row r="2298" spans="1:1">
      <c r="A2298" s="38"/>
    </row>
    <row r="2299" spans="1:1">
      <c r="A2299" s="38"/>
    </row>
    <row r="2300" spans="1:1">
      <c r="A2300" s="38"/>
    </row>
    <row r="2301" spans="1:1">
      <c r="A2301" s="38"/>
    </row>
    <row r="2302" spans="1:1">
      <c r="A2302" s="38"/>
    </row>
    <row r="2303" spans="1:1">
      <c r="A2303" s="38"/>
    </row>
    <row r="2304" spans="1:1">
      <c r="A2304" s="38"/>
    </row>
    <row r="2305" spans="1:1">
      <c r="A2305" s="38"/>
    </row>
    <row r="2306" spans="1:1">
      <c r="A2306" s="38"/>
    </row>
    <row r="2307" spans="1:1">
      <c r="A2307" s="38"/>
    </row>
    <row r="2308" spans="1:1">
      <c r="A2308" s="38"/>
    </row>
    <row r="2309" spans="1:1">
      <c r="A2309" s="38"/>
    </row>
    <row r="2310" spans="1:1">
      <c r="A2310" s="38"/>
    </row>
    <row r="2311" spans="1:1">
      <c r="A2311" s="38"/>
    </row>
    <row r="2312" spans="1:1">
      <c r="A2312" s="38"/>
    </row>
    <row r="2313" spans="1:1">
      <c r="A2313" s="38"/>
    </row>
    <row r="2314" spans="1:1">
      <c r="A2314" s="38"/>
    </row>
    <row r="2315" spans="1:1">
      <c r="A2315" s="38"/>
    </row>
    <row r="2316" spans="1:1">
      <c r="A2316" s="38"/>
    </row>
    <row r="2317" spans="1:1">
      <c r="A2317" s="38"/>
    </row>
    <row r="2318" spans="1:1">
      <c r="A2318" s="38"/>
    </row>
    <row r="2319" spans="1:1">
      <c r="A2319" s="38"/>
    </row>
    <row r="2320" spans="1:1">
      <c r="A2320" s="38"/>
    </row>
    <row r="2321" spans="1:1">
      <c r="A2321" s="38"/>
    </row>
    <row r="2322" spans="1:1">
      <c r="A2322" s="38"/>
    </row>
    <row r="2323" spans="1:1">
      <c r="A2323" s="38"/>
    </row>
    <row r="2324" spans="1:1">
      <c r="A2324" s="38"/>
    </row>
    <row r="2325" spans="1:1">
      <c r="A2325" s="38"/>
    </row>
    <row r="2326" spans="1:1">
      <c r="A2326" s="38"/>
    </row>
    <row r="2327" spans="1:1">
      <c r="A2327" s="38"/>
    </row>
    <row r="2328" spans="1:1">
      <c r="A2328" s="38"/>
    </row>
    <row r="2329" spans="1:1">
      <c r="A2329" s="38"/>
    </row>
    <row r="2330" spans="1:1">
      <c r="A2330" s="38"/>
    </row>
    <row r="2331" spans="1:1">
      <c r="A2331" s="38"/>
    </row>
    <row r="2332" spans="1:1">
      <c r="A2332" s="38"/>
    </row>
    <row r="2333" spans="1:1">
      <c r="A2333" s="38"/>
    </row>
    <row r="2334" spans="1:1">
      <c r="A2334" s="38"/>
    </row>
    <row r="2335" spans="1:1">
      <c r="A2335" s="38"/>
    </row>
    <row r="2336" spans="1:1">
      <c r="A2336" s="38"/>
    </row>
    <row r="2337" spans="1:1">
      <c r="A2337" s="38"/>
    </row>
    <row r="2338" spans="1:1">
      <c r="A2338" s="38"/>
    </row>
    <row r="2339" spans="1:1">
      <c r="A2339" s="38"/>
    </row>
    <row r="2340" spans="1:1">
      <c r="A2340" s="38"/>
    </row>
    <row r="2341" spans="1:1">
      <c r="A2341" s="38"/>
    </row>
    <row r="2342" spans="1:1">
      <c r="A2342" s="38"/>
    </row>
    <row r="2343" spans="1:1">
      <c r="A2343" s="38"/>
    </row>
    <row r="2344" spans="1:1">
      <c r="A2344" s="38"/>
    </row>
    <row r="2345" spans="1:1">
      <c r="A2345" s="38"/>
    </row>
    <row r="2346" spans="1:1">
      <c r="A2346" s="38"/>
    </row>
    <row r="2347" spans="1:1">
      <c r="A2347" s="38"/>
    </row>
    <row r="2348" spans="1:1">
      <c r="A2348" s="38"/>
    </row>
    <row r="2349" spans="1:1">
      <c r="A2349" s="38"/>
    </row>
    <row r="2350" spans="1:1">
      <c r="A2350" s="38"/>
    </row>
    <row r="2351" spans="1:1">
      <c r="A2351" s="38"/>
    </row>
    <row r="2352" spans="1:1">
      <c r="A2352" s="38"/>
    </row>
    <row r="2353" spans="1:1">
      <c r="A2353" s="38"/>
    </row>
    <row r="2354" spans="1:1">
      <c r="A2354" s="38"/>
    </row>
    <row r="2355" spans="1:1">
      <c r="A2355" s="38"/>
    </row>
    <row r="2356" spans="1:1">
      <c r="A2356" s="38"/>
    </row>
    <row r="2357" spans="1:1">
      <c r="A2357" s="38"/>
    </row>
    <row r="2358" spans="1:1">
      <c r="A2358" s="38"/>
    </row>
    <row r="2359" spans="1:1">
      <c r="A2359" s="38"/>
    </row>
    <row r="2360" spans="1:1">
      <c r="A2360" s="38"/>
    </row>
    <row r="2361" spans="1:1">
      <c r="A2361" s="38"/>
    </row>
    <row r="2362" spans="1:1">
      <c r="A2362" s="38"/>
    </row>
    <row r="2363" spans="1:1">
      <c r="A2363" s="38"/>
    </row>
    <row r="2364" spans="1:1">
      <c r="A2364" s="38"/>
    </row>
    <row r="2365" spans="1:1">
      <c r="A2365" s="38"/>
    </row>
    <row r="2366" spans="1:1">
      <c r="A2366" s="38"/>
    </row>
    <row r="2367" spans="1:1">
      <c r="A2367" s="38"/>
    </row>
    <row r="2368" spans="1:1">
      <c r="A2368" s="38"/>
    </row>
    <row r="2369" spans="1:1">
      <c r="A2369" s="38"/>
    </row>
    <row r="2370" spans="1:1">
      <c r="A2370" s="38"/>
    </row>
    <row r="2371" spans="1:1">
      <c r="A2371" s="38"/>
    </row>
    <row r="2372" spans="1:1">
      <c r="A2372" s="38"/>
    </row>
    <row r="2373" spans="1:1">
      <c r="A2373" s="38"/>
    </row>
    <row r="2374" spans="1:1">
      <c r="A2374" s="38"/>
    </row>
    <row r="2375" spans="1:1">
      <c r="A2375" s="38"/>
    </row>
    <row r="2376" spans="1:1">
      <c r="A2376" s="38"/>
    </row>
    <row r="2377" spans="1:1">
      <c r="A2377" s="38"/>
    </row>
    <row r="2378" spans="1:1">
      <c r="A2378" s="38"/>
    </row>
    <row r="2379" spans="1:1">
      <c r="A2379" s="38"/>
    </row>
    <row r="2380" spans="1:1">
      <c r="A2380" s="38"/>
    </row>
    <row r="2381" spans="1:1">
      <c r="A2381" s="38"/>
    </row>
    <row r="2382" spans="1:1">
      <c r="A2382" s="38"/>
    </row>
    <row r="2383" spans="1:1">
      <c r="A2383" s="38"/>
    </row>
    <row r="2384" spans="1:1">
      <c r="A2384" s="38"/>
    </row>
    <row r="2385" spans="1:1">
      <c r="A2385" s="38"/>
    </row>
    <row r="2386" spans="1:1">
      <c r="A2386" s="38"/>
    </row>
    <row r="2387" spans="1:1">
      <c r="A2387" s="38"/>
    </row>
    <row r="2388" spans="1:1">
      <c r="A2388" s="38"/>
    </row>
    <row r="2389" spans="1:1">
      <c r="A2389" s="38"/>
    </row>
    <row r="2390" spans="1:1">
      <c r="A2390" s="38"/>
    </row>
    <row r="2391" spans="1:1">
      <c r="A2391" s="38"/>
    </row>
    <row r="2392" spans="1:1">
      <c r="A2392" s="38"/>
    </row>
    <row r="2393" spans="1:1">
      <c r="A2393" s="38"/>
    </row>
    <row r="2394" spans="1:1">
      <c r="A2394" s="38"/>
    </row>
    <row r="2395" spans="1:1">
      <c r="A2395" s="38"/>
    </row>
    <row r="2396" spans="1:1">
      <c r="A2396" s="38"/>
    </row>
    <row r="2397" spans="1:1">
      <c r="A2397" s="38"/>
    </row>
    <row r="2398" spans="1:1">
      <c r="A2398" s="38"/>
    </row>
    <row r="2399" spans="1:1">
      <c r="A2399" s="38"/>
    </row>
    <row r="2400" spans="1:1">
      <c r="A2400" s="38"/>
    </row>
    <row r="2401" spans="1:1">
      <c r="A2401" s="38"/>
    </row>
    <row r="2402" spans="1:1">
      <c r="A2402" s="38"/>
    </row>
    <row r="2403" spans="1:1">
      <c r="A2403" s="38"/>
    </row>
    <row r="2404" spans="1:1">
      <c r="A2404" s="38"/>
    </row>
    <row r="2405" spans="1:1">
      <c r="A2405" s="38"/>
    </row>
    <row r="2406" spans="1:1">
      <c r="A2406" s="38"/>
    </row>
    <row r="2407" spans="1:1">
      <c r="A2407" s="38"/>
    </row>
    <row r="2408" spans="1:1">
      <c r="A2408" s="38"/>
    </row>
    <row r="2409" spans="1:1">
      <c r="A2409" s="38"/>
    </row>
    <row r="2410" spans="1:1">
      <c r="A2410" s="38"/>
    </row>
    <row r="2411" spans="1:1">
      <c r="A2411" s="38"/>
    </row>
    <row r="2412" spans="1:1">
      <c r="A2412" s="38"/>
    </row>
    <row r="2413" spans="1:1">
      <c r="A2413" s="38"/>
    </row>
    <row r="2414" spans="1:1">
      <c r="A2414" s="38"/>
    </row>
    <row r="2415" spans="1:1">
      <c r="A2415" s="38"/>
    </row>
    <row r="2416" spans="1:1">
      <c r="A2416" s="38"/>
    </row>
    <row r="2417" spans="1:1">
      <c r="A2417" s="38"/>
    </row>
    <row r="2418" spans="1:1">
      <c r="A2418" s="38"/>
    </row>
    <row r="2419" spans="1:1">
      <c r="A2419" s="38"/>
    </row>
    <row r="2420" spans="1:1">
      <c r="A2420" s="38"/>
    </row>
    <row r="2421" spans="1:1">
      <c r="A2421" s="38"/>
    </row>
    <row r="2422" spans="1:1">
      <c r="A2422" s="38"/>
    </row>
    <row r="2423" spans="1:1">
      <c r="A2423" s="38"/>
    </row>
    <row r="2424" spans="1:1">
      <c r="A2424" s="38"/>
    </row>
    <row r="2425" spans="1:1">
      <c r="A2425" s="38"/>
    </row>
    <row r="2426" spans="1:1">
      <c r="A2426" s="38"/>
    </row>
    <row r="2427" spans="1:1">
      <c r="A2427" s="38"/>
    </row>
    <row r="2428" spans="1:1">
      <c r="A2428" s="38"/>
    </row>
    <row r="2429" spans="1:1">
      <c r="A2429" s="38"/>
    </row>
    <row r="2430" spans="1:1">
      <c r="A2430" s="38"/>
    </row>
    <row r="2431" spans="1:1">
      <c r="A2431" s="38"/>
    </row>
    <row r="2432" spans="1:1">
      <c r="A2432" s="38"/>
    </row>
    <row r="2433" spans="1:1">
      <c r="A2433" s="38"/>
    </row>
    <row r="2434" spans="1:1">
      <c r="A2434" s="38"/>
    </row>
    <row r="2435" spans="1:1">
      <c r="A2435" s="38"/>
    </row>
    <row r="2436" spans="1:1">
      <c r="A2436" s="38"/>
    </row>
    <row r="2437" spans="1:1">
      <c r="A2437" s="38"/>
    </row>
    <row r="2438" spans="1:1">
      <c r="A2438" s="38"/>
    </row>
    <row r="2439" spans="1:1">
      <c r="A2439" s="38"/>
    </row>
    <row r="2440" spans="1:1">
      <c r="A2440" s="38"/>
    </row>
    <row r="2441" spans="1:1">
      <c r="A2441" s="38"/>
    </row>
    <row r="2442" spans="1:1">
      <c r="A2442" s="38"/>
    </row>
    <row r="2443" spans="1:1">
      <c r="A2443" s="38"/>
    </row>
    <row r="2444" spans="1:1">
      <c r="A2444" s="38"/>
    </row>
    <row r="2445" spans="1:1">
      <c r="A2445" s="38"/>
    </row>
    <row r="2446" spans="1:1">
      <c r="A2446" s="38"/>
    </row>
    <row r="2447" spans="1:1">
      <c r="A2447" s="38"/>
    </row>
    <row r="2448" spans="1:1">
      <c r="A2448" s="38"/>
    </row>
    <row r="2449" spans="1:1">
      <c r="A2449" s="38"/>
    </row>
    <row r="2450" spans="1:1">
      <c r="A2450" s="38"/>
    </row>
    <row r="2451" spans="1:1">
      <c r="A2451" s="38"/>
    </row>
    <row r="2452" spans="1:1">
      <c r="A2452" s="38"/>
    </row>
    <row r="2453" spans="1:1">
      <c r="A2453" s="38"/>
    </row>
    <row r="2454" spans="1:1">
      <c r="A2454" s="38"/>
    </row>
    <row r="2455" spans="1:1">
      <c r="A2455" s="38"/>
    </row>
    <row r="2456" spans="1:1">
      <c r="A2456" s="38"/>
    </row>
    <row r="2457" spans="1:1">
      <c r="A2457" s="38"/>
    </row>
    <row r="2458" spans="1:1">
      <c r="A2458" s="38"/>
    </row>
    <row r="2459" spans="1:1">
      <c r="A2459" s="38"/>
    </row>
    <row r="2460" spans="1:1">
      <c r="A2460" s="38"/>
    </row>
    <row r="2461" spans="1:1">
      <c r="A2461" s="38"/>
    </row>
    <row r="2462" spans="1:1">
      <c r="A2462" s="38"/>
    </row>
    <row r="2463" spans="1:1">
      <c r="A2463" s="38"/>
    </row>
    <row r="2464" spans="1:1">
      <c r="A2464" s="38"/>
    </row>
    <row r="2465" spans="1:1">
      <c r="A2465" s="38"/>
    </row>
    <row r="2466" spans="1:1">
      <c r="A2466" s="38"/>
    </row>
    <row r="2467" spans="1:1">
      <c r="A2467" s="38"/>
    </row>
    <row r="2468" spans="1:1">
      <c r="A2468" s="38"/>
    </row>
    <row r="2469" spans="1:1">
      <c r="A2469" s="38"/>
    </row>
    <row r="2470" spans="1:1">
      <c r="A2470" s="38"/>
    </row>
    <row r="2471" spans="1:1">
      <c r="A2471" s="38"/>
    </row>
    <row r="2472" spans="1:1">
      <c r="A2472" s="38"/>
    </row>
    <row r="2473" spans="1:1">
      <c r="A2473" s="38"/>
    </row>
    <row r="2474" spans="1:1">
      <c r="A2474" s="38"/>
    </row>
    <row r="2475" spans="1:1">
      <c r="A2475" s="38"/>
    </row>
    <row r="2476" spans="1:1">
      <c r="A2476" s="38"/>
    </row>
    <row r="2477" spans="1:1">
      <c r="A2477" s="38"/>
    </row>
    <row r="2478" spans="1:1">
      <c r="A2478" s="38"/>
    </row>
    <row r="2479" spans="1:1">
      <c r="A2479" s="38"/>
    </row>
    <row r="2480" spans="1:1">
      <c r="A2480" s="38"/>
    </row>
    <row r="2481" spans="1:1">
      <c r="A2481" s="38"/>
    </row>
    <row r="2482" spans="1:1">
      <c r="A2482" s="38"/>
    </row>
    <row r="2483" spans="1:1">
      <c r="A2483" s="38"/>
    </row>
    <row r="2484" spans="1:1">
      <c r="A2484" s="38"/>
    </row>
    <row r="2485" spans="1:1">
      <c r="A2485" s="38"/>
    </row>
    <row r="2486" spans="1:1">
      <c r="A2486" s="38"/>
    </row>
    <row r="2487" spans="1:1">
      <c r="A2487" s="38"/>
    </row>
    <row r="2488" spans="1:1">
      <c r="A2488" s="38"/>
    </row>
    <row r="2489" spans="1:1">
      <c r="A2489" s="38"/>
    </row>
    <row r="2490" spans="1:1">
      <c r="A2490" s="38"/>
    </row>
    <row r="2491" spans="1:1">
      <c r="A2491" s="38"/>
    </row>
    <row r="2492" spans="1:1">
      <c r="A2492" s="38"/>
    </row>
    <row r="2493" spans="1:1">
      <c r="A2493" s="38"/>
    </row>
    <row r="2494" spans="1:1">
      <c r="A2494" s="38"/>
    </row>
    <row r="2495" spans="1:1">
      <c r="A2495" s="38"/>
    </row>
    <row r="2496" spans="1:1">
      <c r="A2496" s="38"/>
    </row>
    <row r="2497" spans="1:1">
      <c r="A2497" s="38"/>
    </row>
    <row r="2498" spans="1:1">
      <c r="A2498" s="38"/>
    </row>
    <row r="2499" spans="1:1">
      <c r="A2499" s="38"/>
    </row>
    <row r="2500" spans="1:1">
      <c r="A2500" s="38"/>
    </row>
    <row r="2501" spans="1:1">
      <c r="A2501" s="38"/>
    </row>
    <row r="2502" spans="1:1">
      <c r="A2502" s="38"/>
    </row>
    <row r="2503" spans="1:1">
      <c r="A2503" s="38"/>
    </row>
    <row r="2504" spans="1:1">
      <c r="A2504" s="38"/>
    </row>
    <row r="2505" spans="1:1">
      <c r="A2505" s="38"/>
    </row>
    <row r="2506" spans="1:1">
      <c r="A2506" s="38"/>
    </row>
    <row r="2507" spans="1:1">
      <c r="A2507" s="38"/>
    </row>
    <row r="2508" spans="1:1">
      <c r="A2508" s="38"/>
    </row>
    <row r="2509" spans="1:1">
      <c r="A2509" s="38"/>
    </row>
    <row r="2510" spans="1:1">
      <c r="A2510" s="38"/>
    </row>
    <row r="2511" spans="1:1">
      <c r="A2511" s="38"/>
    </row>
    <row r="2512" spans="1:1">
      <c r="A2512" s="38"/>
    </row>
    <row r="2513" spans="1:1">
      <c r="A2513" s="38"/>
    </row>
    <row r="2514" spans="1:1">
      <c r="A2514" s="38"/>
    </row>
    <row r="2515" spans="1:1">
      <c r="A2515" s="38"/>
    </row>
    <row r="2516" spans="1:1">
      <c r="A2516" s="38"/>
    </row>
    <row r="2517" spans="1:1">
      <c r="A2517" s="38"/>
    </row>
    <row r="2518" spans="1:1">
      <c r="A2518" s="38"/>
    </row>
    <row r="2519" spans="1:1">
      <c r="A2519" s="38"/>
    </row>
    <row r="2520" spans="1:1">
      <c r="A2520" s="38"/>
    </row>
    <row r="2521" spans="1:1">
      <c r="A2521" s="38"/>
    </row>
    <row r="2522" spans="1:1">
      <c r="A2522" s="38"/>
    </row>
    <row r="2523" spans="1:1">
      <c r="A2523" s="38"/>
    </row>
    <row r="2524" spans="1:1">
      <c r="A2524" s="38"/>
    </row>
    <row r="2525" spans="1:1">
      <c r="A2525" s="38"/>
    </row>
    <row r="2526" spans="1:1">
      <c r="A2526" s="38"/>
    </row>
    <row r="2527" spans="1:1">
      <c r="A2527" s="38"/>
    </row>
    <row r="2528" spans="1:1">
      <c r="A2528" s="38"/>
    </row>
    <row r="2529" spans="1:1">
      <c r="A2529" s="38"/>
    </row>
    <row r="2530" spans="1:1">
      <c r="A2530" s="38"/>
    </row>
    <row r="2531" spans="1:1">
      <c r="A2531" s="38"/>
    </row>
    <row r="2532" spans="1:1">
      <c r="A2532" s="38"/>
    </row>
    <row r="2533" spans="1:1">
      <c r="A2533" s="38"/>
    </row>
    <row r="2534" spans="1:1">
      <c r="A2534" s="38"/>
    </row>
    <row r="2535" spans="1:1">
      <c r="A2535" s="38"/>
    </row>
    <row r="2536" spans="1:1">
      <c r="A2536" s="38"/>
    </row>
    <row r="2537" spans="1:1">
      <c r="A2537" s="38"/>
    </row>
    <row r="2538" spans="1:1">
      <c r="A2538" s="38"/>
    </row>
    <row r="2539" spans="1:1">
      <c r="A2539" s="38"/>
    </row>
    <row r="2540" spans="1:1">
      <c r="A2540" s="38"/>
    </row>
    <row r="2541" spans="1:1">
      <c r="A2541" s="38"/>
    </row>
    <row r="2542" spans="1:1">
      <c r="A2542" s="38"/>
    </row>
    <row r="2543" spans="1:1">
      <c r="A2543" s="38"/>
    </row>
    <row r="2544" spans="1:1">
      <c r="A2544" s="38"/>
    </row>
    <row r="2545" spans="1:1">
      <c r="A2545" s="38"/>
    </row>
    <row r="2546" spans="1:1">
      <c r="A2546" s="38"/>
    </row>
    <row r="2547" spans="1:1">
      <c r="A2547" s="38"/>
    </row>
    <row r="2548" spans="1:1">
      <c r="A2548" s="38"/>
    </row>
    <row r="2549" spans="1:1">
      <c r="A2549" s="38"/>
    </row>
    <row r="2550" spans="1:1">
      <c r="A2550" s="38"/>
    </row>
    <row r="2551" spans="1:1">
      <c r="A2551" s="38"/>
    </row>
    <row r="2552" spans="1:1">
      <c r="A2552" s="38"/>
    </row>
    <row r="2553" spans="1:1">
      <c r="A2553" s="38"/>
    </row>
    <row r="2554" spans="1:1">
      <c r="A2554" s="38"/>
    </row>
    <row r="2555" spans="1:1">
      <c r="A2555" s="38"/>
    </row>
    <row r="2556" spans="1:1">
      <c r="A2556" s="38"/>
    </row>
    <row r="2557" spans="1:1">
      <c r="A2557" s="38"/>
    </row>
    <row r="2558" spans="1:1">
      <c r="A2558" s="38"/>
    </row>
    <row r="2559" spans="1:1">
      <c r="A2559" s="38"/>
    </row>
    <row r="2560" spans="1:1">
      <c r="A2560" s="38"/>
    </row>
    <row r="2561" spans="1:1">
      <c r="A2561" s="38"/>
    </row>
    <row r="2562" spans="1:1">
      <c r="A2562" s="38"/>
    </row>
    <row r="2563" spans="1:1">
      <c r="A2563" s="38"/>
    </row>
    <row r="2564" spans="1:1">
      <c r="A2564" s="38"/>
    </row>
    <row r="2565" spans="1:1">
      <c r="A2565" s="38"/>
    </row>
    <row r="2566" spans="1:1">
      <c r="A2566" s="38"/>
    </row>
    <row r="2567" spans="1:1">
      <c r="A2567" s="38"/>
    </row>
    <row r="2568" spans="1:1">
      <c r="A2568" s="38"/>
    </row>
    <row r="2569" spans="1:1">
      <c r="A2569" s="38"/>
    </row>
    <row r="2570" spans="1:1">
      <c r="A2570" s="38"/>
    </row>
    <row r="2571" spans="1:1">
      <c r="A2571" s="38"/>
    </row>
    <row r="2572" spans="1:1">
      <c r="A2572" s="38"/>
    </row>
    <row r="2573" spans="1:1">
      <c r="A2573" s="38"/>
    </row>
    <row r="2574" spans="1:1">
      <c r="A2574" s="38"/>
    </row>
    <row r="2575" spans="1:1">
      <c r="A2575" s="38"/>
    </row>
    <row r="2576" spans="1:1">
      <c r="A2576" s="38"/>
    </row>
    <row r="2577" spans="1:1">
      <c r="A2577" s="38"/>
    </row>
    <row r="2578" spans="1:1">
      <c r="A2578" s="38"/>
    </row>
    <row r="2579" spans="1:1">
      <c r="A2579" s="38"/>
    </row>
    <row r="2580" spans="1:1">
      <c r="A2580" s="38"/>
    </row>
    <row r="2581" spans="1:1">
      <c r="A2581" s="38"/>
    </row>
    <row r="2582" spans="1:1">
      <c r="A2582" s="38"/>
    </row>
    <row r="2583" spans="1:1">
      <c r="A2583" s="38"/>
    </row>
    <row r="2584" spans="1:1">
      <c r="A2584" s="38"/>
    </row>
    <row r="2585" spans="1:1">
      <c r="A2585" s="38"/>
    </row>
    <row r="2586" spans="1:1">
      <c r="A2586" s="38"/>
    </row>
    <row r="2587" spans="1:1">
      <c r="A2587" s="38"/>
    </row>
    <row r="2588" spans="1:1">
      <c r="A2588" s="38"/>
    </row>
    <row r="2589" spans="1:1">
      <c r="A2589" s="38"/>
    </row>
    <row r="2590" spans="1:1">
      <c r="A2590" s="38"/>
    </row>
    <row r="2591" spans="1:1">
      <c r="A2591" s="38"/>
    </row>
    <row r="2592" spans="1:1">
      <c r="A2592" s="38"/>
    </row>
    <row r="2593" spans="1:1">
      <c r="A2593" s="38"/>
    </row>
    <row r="2594" spans="1:1">
      <c r="A2594" s="38"/>
    </row>
    <row r="2595" spans="1:1">
      <c r="A2595" s="38"/>
    </row>
    <row r="2596" spans="1:1">
      <c r="A2596" s="38"/>
    </row>
    <row r="2597" spans="1:1">
      <c r="A2597" s="38"/>
    </row>
    <row r="2598" spans="1:1">
      <c r="A2598" s="38"/>
    </row>
    <row r="2599" spans="1:1">
      <c r="A2599" s="38"/>
    </row>
    <row r="2600" spans="1:1">
      <c r="A2600" s="38"/>
    </row>
    <row r="2601" spans="1:1">
      <c r="A2601" s="38"/>
    </row>
    <row r="2602" spans="1:1">
      <c r="A2602" s="38"/>
    </row>
    <row r="2603" spans="1:1">
      <c r="A2603" s="38"/>
    </row>
    <row r="2604" spans="1:1">
      <c r="A2604" s="38"/>
    </row>
    <row r="2605" spans="1:1">
      <c r="A2605" s="38"/>
    </row>
    <row r="2606" spans="1:1">
      <c r="A2606" s="38"/>
    </row>
    <row r="2607" spans="1:1">
      <c r="A2607" s="38"/>
    </row>
    <row r="2608" spans="1:1">
      <c r="A2608" s="38"/>
    </row>
    <row r="2609" spans="1:1">
      <c r="A2609" s="38"/>
    </row>
    <row r="2610" spans="1:1">
      <c r="A2610" s="38"/>
    </row>
    <row r="2611" spans="1:1">
      <c r="A2611" s="38"/>
    </row>
    <row r="2612" spans="1:1">
      <c r="A2612" s="38"/>
    </row>
    <row r="2613" spans="1:1">
      <c r="A2613" s="38"/>
    </row>
    <row r="2614" spans="1:1">
      <c r="A2614" s="38"/>
    </row>
    <row r="2615" spans="1:1">
      <c r="A2615" s="38"/>
    </row>
    <row r="2616" spans="1:1">
      <c r="A2616" s="38"/>
    </row>
    <row r="2617" spans="1:1">
      <c r="A2617" s="38"/>
    </row>
    <row r="2618" spans="1:1">
      <c r="A2618" s="38"/>
    </row>
    <row r="2619" spans="1:1">
      <c r="A2619" s="38"/>
    </row>
    <row r="2620" spans="1:1">
      <c r="A2620" s="38"/>
    </row>
    <row r="2621" spans="1:1">
      <c r="A2621" s="38"/>
    </row>
    <row r="2622" spans="1:1">
      <c r="A2622" s="38"/>
    </row>
    <row r="2623" spans="1:1">
      <c r="A2623" s="38"/>
    </row>
    <row r="2624" spans="1:1">
      <c r="A2624" s="38"/>
    </row>
    <row r="2625" spans="1:1">
      <c r="A2625" s="38"/>
    </row>
    <row r="2626" spans="1:1">
      <c r="A2626" s="38"/>
    </row>
    <row r="2627" spans="1:1">
      <c r="A2627" s="38"/>
    </row>
    <row r="2628" spans="1:1">
      <c r="A2628" s="38"/>
    </row>
    <row r="2629" spans="1:1">
      <c r="A2629" s="38"/>
    </row>
    <row r="2630" spans="1:1">
      <c r="A2630" s="38"/>
    </row>
    <row r="2631" spans="1:1">
      <c r="A2631" s="38"/>
    </row>
    <row r="2632" spans="1:1">
      <c r="A2632" s="38"/>
    </row>
    <row r="2633" spans="1:1">
      <c r="A2633" s="38"/>
    </row>
    <row r="2634" spans="1:1">
      <c r="A2634" s="38"/>
    </row>
    <row r="2635" spans="1:1">
      <c r="A2635" s="38"/>
    </row>
    <row r="2636" spans="1:1">
      <c r="A2636" s="38"/>
    </row>
    <row r="2637" spans="1:1">
      <c r="A2637" s="38"/>
    </row>
    <row r="2638" spans="1:1">
      <c r="A2638" s="38"/>
    </row>
    <row r="2639" spans="1:1">
      <c r="A2639" s="38"/>
    </row>
    <row r="2640" spans="1:1">
      <c r="A2640" s="38"/>
    </row>
    <row r="2641" spans="1:1">
      <c r="A2641" s="38"/>
    </row>
    <row r="2642" spans="1:1">
      <c r="A2642" s="38"/>
    </row>
    <row r="2643" spans="1:1">
      <c r="A2643" s="38"/>
    </row>
    <row r="2644" spans="1:1">
      <c r="A2644" s="38"/>
    </row>
    <row r="2645" spans="1:1">
      <c r="A2645" s="38"/>
    </row>
    <row r="2646" spans="1:1">
      <c r="A2646" s="38"/>
    </row>
    <row r="2647" spans="1:1">
      <c r="A2647" s="38"/>
    </row>
    <row r="2648" spans="1:1">
      <c r="A2648" s="38"/>
    </row>
    <row r="2649" spans="1:1">
      <c r="A2649" s="38"/>
    </row>
    <row r="2650" spans="1:1">
      <c r="A2650" s="38"/>
    </row>
    <row r="2651" spans="1:1">
      <c r="A2651" s="38"/>
    </row>
    <row r="2652" spans="1:1">
      <c r="A2652" s="38"/>
    </row>
    <row r="2653" spans="1:1">
      <c r="A2653" s="38"/>
    </row>
    <row r="2654" spans="1:1">
      <c r="A2654" s="38"/>
    </row>
    <row r="2655" spans="1:1">
      <c r="A2655" s="38"/>
    </row>
    <row r="2656" spans="1:1">
      <c r="A2656" s="38"/>
    </row>
    <row r="2657" spans="1:1">
      <c r="A2657" s="38"/>
    </row>
    <row r="2658" spans="1:1">
      <c r="A2658" s="38"/>
    </row>
    <row r="2659" spans="1:1">
      <c r="A2659" s="38"/>
    </row>
    <row r="2660" spans="1:1">
      <c r="A2660" s="38"/>
    </row>
    <row r="2661" spans="1:1">
      <c r="A2661" s="38"/>
    </row>
    <row r="2662" spans="1:1">
      <c r="A2662" s="38"/>
    </row>
    <row r="2663" spans="1:1">
      <c r="A2663" s="38"/>
    </row>
    <row r="2664" spans="1:1">
      <c r="A2664" s="38"/>
    </row>
    <row r="2665" spans="1:1">
      <c r="A2665" s="38"/>
    </row>
    <row r="2666" spans="1:1">
      <c r="A2666" s="38"/>
    </row>
    <row r="2667" spans="1:1">
      <c r="A2667" s="38"/>
    </row>
    <row r="2668" spans="1:1">
      <c r="A2668" s="38"/>
    </row>
    <row r="2669" spans="1:1">
      <c r="A2669" s="38"/>
    </row>
    <row r="2670" spans="1:1">
      <c r="A2670" s="38"/>
    </row>
    <row r="2671" spans="1:1">
      <c r="A2671" s="38"/>
    </row>
    <row r="2672" spans="1:1">
      <c r="A2672" s="38"/>
    </row>
    <row r="2673" spans="1:1">
      <c r="A2673" s="38"/>
    </row>
    <row r="2674" spans="1:1">
      <c r="A2674" s="38"/>
    </row>
    <row r="2675" spans="1:1">
      <c r="A2675" s="38"/>
    </row>
    <row r="2676" spans="1:1">
      <c r="A2676" s="38"/>
    </row>
    <row r="2677" spans="1:1">
      <c r="A2677" s="38"/>
    </row>
    <row r="2678" spans="1:1">
      <c r="A2678" s="38"/>
    </row>
    <row r="2679" spans="1:1">
      <c r="A2679" s="38"/>
    </row>
    <row r="2680" spans="1:1">
      <c r="A2680" s="38"/>
    </row>
    <row r="2681" spans="1:1">
      <c r="A2681" s="38"/>
    </row>
    <row r="2682" spans="1:1">
      <c r="A2682" s="38"/>
    </row>
    <row r="2683" spans="1:1">
      <c r="A2683" s="38"/>
    </row>
    <row r="2684" spans="1:1">
      <c r="A2684" s="38"/>
    </row>
    <row r="2685" spans="1:1">
      <c r="A2685" s="38"/>
    </row>
    <row r="2686" spans="1:1">
      <c r="A2686" s="38"/>
    </row>
    <row r="2687" spans="1:1">
      <c r="A2687" s="38"/>
    </row>
    <row r="2688" spans="1:1">
      <c r="A2688" s="38"/>
    </row>
    <row r="2689" spans="1:1">
      <c r="A2689" s="38"/>
    </row>
    <row r="2690" spans="1:1">
      <c r="A2690" s="38"/>
    </row>
    <row r="2691" spans="1:1">
      <c r="A2691" s="38"/>
    </row>
    <row r="2692" spans="1:1">
      <c r="A2692" s="38"/>
    </row>
    <row r="2693" spans="1:1">
      <c r="A2693" s="38"/>
    </row>
    <row r="2694" spans="1:1">
      <c r="A2694" s="38"/>
    </row>
    <row r="2695" spans="1:1">
      <c r="A2695" s="38"/>
    </row>
    <row r="2696" spans="1:1">
      <c r="A2696" s="38"/>
    </row>
    <row r="2697" spans="1:1">
      <c r="A2697" s="38"/>
    </row>
    <row r="2698" spans="1:1">
      <c r="A2698" s="38"/>
    </row>
    <row r="2699" spans="1:1">
      <c r="A2699" s="38"/>
    </row>
    <row r="2700" spans="1:1">
      <c r="A2700" s="38"/>
    </row>
    <row r="2701" spans="1:1">
      <c r="A2701" s="38"/>
    </row>
    <row r="2702" spans="1:1">
      <c r="A2702" s="38"/>
    </row>
    <row r="2703" spans="1:1">
      <c r="A2703" s="38"/>
    </row>
    <row r="2704" spans="1:1">
      <c r="A2704" s="38"/>
    </row>
    <row r="2705" spans="1:1">
      <c r="A2705" s="38"/>
    </row>
    <row r="2706" spans="1:1">
      <c r="A2706" s="38"/>
    </row>
    <row r="2707" spans="1:1">
      <c r="A2707" s="38"/>
    </row>
    <row r="2708" spans="1:1">
      <c r="A2708" s="38"/>
    </row>
    <row r="2709" spans="1:1">
      <c r="A2709" s="38"/>
    </row>
    <row r="2710" spans="1:1">
      <c r="A2710" s="38"/>
    </row>
    <row r="2711" spans="1:1">
      <c r="A2711" s="38"/>
    </row>
    <row r="2712" spans="1:1">
      <c r="A2712" s="38"/>
    </row>
    <row r="2713" spans="1:1">
      <c r="A2713" s="38"/>
    </row>
    <row r="2714" spans="1:1">
      <c r="A2714" s="38"/>
    </row>
    <row r="2715" spans="1:1">
      <c r="A2715" s="38"/>
    </row>
    <row r="2716" spans="1:1">
      <c r="A2716" s="38"/>
    </row>
    <row r="2717" spans="1:1">
      <c r="A2717" s="38"/>
    </row>
    <row r="2718" spans="1:1">
      <c r="A2718" s="38"/>
    </row>
    <row r="2719" spans="1:1">
      <c r="A2719" s="38"/>
    </row>
    <row r="2720" spans="1:1">
      <c r="A2720" s="38"/>
    </row>
    <row r="2721" spans="1:1">
      <c r="A2721" s="38"/>
    </row>
    <row r="2722" spans="1:1">
      <c r="A2722" s="38"/>
    </row>
    <row r="2723" spans="1:1">
      <c r="A2723" s="38"/>
    </row>
    <row r="2724" spans="1:1">
      <c r="A2724" s="38"/>
    </row>
    <row r="2725" spans="1:1">
      <c r="A2725" s="38"/>
    </row>
    <row r="2726" spans="1:1">
      <c r="A2726" s="38"/>
    </row>
    <row r="2727" spans="1:1">
      <c r="A2727" s="38"/>
    </row>
    <row r="2728" spans="1:1">
      <c r="A2728" s="38"/>
    </row>
    <row r="2729" spans="1:1">
      <c r="A2729" s="38"/>
    </row>
    <row r="2730" spans="1:1">
      <c r="A2730" s="38"/>
    </row>
    <row r="2731" spans="1:1">
      <c r="A2731" s="38"/>
    </row>
    <row r="2732" spans="1:1">
      <c r="A2732" s="38"/>
    </row>
    <row r="2733" spans="1:1">
      <c r="A2733" s="38"/>
    </row>
    <row r="2734" spans="1:1">
      <c r="A2734" s="38"/>
    </row>
    <row r="2735" spans="1:1">
      <c r="A2735" s="38"/>
    </row>
    <row r="2736" spans="1:1">
      <c r="A2736" s="38"/>
    </row>
    <row r="2737" spans="1:1">
      <c r="A2737" s="38"/>
    </row>
    <row r="2738" spans="1:1">
      <c r="A2738" s="38"/>
    </row>
    <row r="2739" spans="1:1">
      <c r="A2739" s="38"/>
    </row>
    <row r="2740" spans="1:1">
      <c r="A2740" s="38"/>
    </row>
    <row r="2741" spans="1:1">
      <c r="A2741" s="38"/>
    </row>
    <row r="2742" spans="1:1">
      <c r="A2742" s="38"/>
    </row>
    <row r="2743" spans="1:1">
      <c r="A2743" s="38"/>
    </row>
    <row r="2744" spans="1:1">
      <c r="A2744" s="38"/>
    </row>
    <row r="2745" spans="1:1">
      <c r="A2745" s="38"/>
    </row>
    <row r="2746" spans="1:1">
      <c r="A2746" s="38"/>
    </row>
    <row r="2747" spans="1:1">
      <c r="A2747" s="38"/>
    </row>
    <row r="2748" spans="1:1">
      <c r="A2748" s="38"/>
    </row>
    <row r="2749" spans="1:1">
      <c r="A2749" s="38"/>
    </row>
    <row r="2750" spans="1:1">
      <c r="A2750" s="38"/>
    </row>
    <row r="2751" spans="1:1">
      <c r="A2751" s="38"/>
    </row>
    <row r="2752" spans="1:1">
      <c r="A2752" s="38"/>
    </row>
    <row r="2753" spans="1:1">
      <c r="A2753" s="38"/>
    </row>
    <row r="2754" spans="1:1">
      <c r="A2754" s="38"/>
    </row>
    <row r="2755" spans="1:1">
      <c r="A2755" s="38"/>
    </row>
    <row r="2756" spans="1:1">
      <c r="A2756" s="38"/>
    </row>
    <row r="2757" spans="1:1">
      <c r="A2757" s="38"/>
    </row>
    <row r="2758" spans="1:1">
      <c r="A2758" s="38"/>
    </row>
    <row r="2759" spans="1:1">
      <c r="A2759" s="38"/>
    </row>
    <row r="2760" spans="1:1">
      <c r="A2760" s="38"/>
    </row>
    <row r="2761" spans="1:1">
      <c r="A2761" s="38"/>
    </row>
    <row r="2762" spans="1:1">
      <c r="A2762" s="38"/>
    </row>
    <row r="2763" spans="1:1">
      <c r="A2763" s="38"/>
    </row>
    <row r="2764" spans="1:1">
      <c r="A2764" s="38"/>
    </row>
    <row r="2765" spans="1:1">
      <c r="A2765" s="38"/>
    </row>
    <row r="2766" spans="1:1">
      <c r="A2766" s="38"/>
    </row>
    <row r="2767" spans="1:1">
      <c r="A2767" s="38"/>
    </row>
    <row r="2768" spans="1:1">
      <c r="A2768" s="38"/>
    </row>
    <row r="2769" spans="1:1">
      <c r="A2769" s="38"/>
    </row>
    <row r="2770" spans="1:1">
      <c r="A2770" s="38"/>
    </row>
    <row r="2771" spans="1:1">
      <c r="A2771" s="38"/>
    </row>
    <row r="2772" spans="1:1">
      <c r="A2772" s="38"/>
    </row>
    <row r="2773" spans="1:1">
      <c r="A2773" s="38"/>
    </row>
    <row r="2774" spans="1:1">
      <c r="A2774" s="38"/>
    </row>
    <row r="2775" spans="1:1">
      <c r="A2775" s="38"/>
    </row>
    <row r="2776" spans="1:1">
      <c r="A2776" s="38"/>
    </row>
    <row r="2777" spans="1:1">
      <c r="A2777" s="38"/>
    </row>
    <row r="2778" spans="1:1">
      <c r="A2778" s="38"/>
    </row>
    <row r="2779" spans="1:1">
      <c r="A2779" s="38"/>
    </row>
    <row r="2780" spans="1:1">
      <c r="A2780" s="38"/>
    </row>
    <row r="2781" spans="1:1">
      <c r="A2781" s="38"/>
    </row>
    <row r="2782" spans="1:1">
      <c r="A2782" s="38"/>
    </row>
    <row r="2783" spans="1:1">
      <c r="A2783" s="38"/>
    </row>
    <row r="2784" spans="1:1">
      <c r="A2784" s="38"/>
    </row>
    <row r="2785" spans="1:1">
      <c r="A2785" s="38"/>
    </row>
    <row r="2786" spans="1:1">
      <c r="A2786" s="38"/>
    </row>
    <row r="2787" spans="1:1">
      <c r="A2787" s="38"/>
    </row>
    <row r="2788" spans="1:1">
      <c r="A2788" s="38"/>
    </row>
    <row r="2789" spans="1:1">
      <c r="A2789" s="38"/>
    </row>
    <row r="2790" spans="1:1">
      <c r="A2790" s="38"/>
    </row>
    <row r="2791" spans="1:1">
      <c r="A2791" s="38"/>
    </row>
    <row r="2792" spans="1:1">
      <c r="A2792" s="38"/>
    </row>
    <row r="2793" spans="1:1">
      <c r="A2793" s="38"/>
    </row>
    <row r="2794" spans="1:1">
      <c r="A2794" s="38"/>
    </row>
    <row r="2795" spans="1:1">
      <c r="A2795" s="38"/>
    </row>
    <row r="2796" spans="1:1">
      <c r="A2796" s="38"/>
    </row>
    <row r="2797" spans="1:1">
      <c r="A2797" s="38"/>
    </row>
    <row r="2798" spans="1:1">
      <c r="A2798" s="38"/>
    </row>
    <row r="2799" spans="1:1">
      <c r="A2799" s="38"/>
    </row>
    <row r="2800" spans="1:1">
      <c r="A2800" s="38"/>
    </row>
    <row r="2801" spans="1:1">
      <c r="A2801" s="38"/>
    </row>
    <row r="2802" spans="1:1">
      <c r="A2802" s="38"/>
    </row>
    <row r="2803" spans="1:1">
      <c r="A2803" s="38"/>
    </row>
    <row r="2804" spans="1:1">
      <c r="A2804" s="38"/>
    </row>
    <row r="2805" spans="1:1">
      <c r="A2805" s="38"/>
    </row>
    <row r="2806" spans="1:1">
      <c r="A2806" s="38"/>
    </row>
    <row r="2807" spans="1:1">
      <c r="A2807" s="38"/>
    </row>
    <row r="2808" spans="1:1">
      <c r="A2808" s="38"/>
    </row>
    <row r="2809" spans="1:1">
      <c r="A2809" s="38"/>
    </row>
    <row r="2810" spans="1:1">
      <c r="A2810" s="38"/>
    </row>
    <row r="2811" spans="1:1">
      <c r="A2811" s="38"/>
    </row>
    <row r="2812" spans="1:1">
      <c r="A2812" s="38"/>
    </row>
    <row r="2813" spans="1:1">
      <c r="A2813" s="38"/>
    </row>
    <row r="2814" spans="1:1">
      <c r="A2814" s="38"/>
    </row>
    <row r="2815" spans="1:1">
      <c r="A2815" s="38"/>
    </row>
    <row r="2816" spans="1:1">
      <c r="A2816" s="38"/>
    </row>
    <row r="2817" spans="1:1">
      <c r="A2817" s="38"/>
    </row>
    <row r="2818" spans="1:1">
      <c r="A2818" s="38"/>
    </row>
    <row r="2819" spans="1:1">
      <c r="A2819" s="38"/>
    </row>
    <row r="2820" spans="1:1">
      <c r="A2820" s="38"/>
    </row>
    <row r="2821" spans="1:1">
      <c r="A2821" s="38"/>
    </row>
    <row r="2822" spans="1:1">
      <c r="A2822" s="38"/>
    </row>
    <row r="2823" spans="1:1">
      <c r="A2823" s="38"/>
    </row>
    <row r="2824" spans="1:1">
      <c r="A2824" s="38"/>
    </row>
    <row r="2825" spans="1:1">
      <c r="A2825" s="38"/>
    </row>
    <row r="2826" spans="1:1">
      <c r="A2826" s="38"/>
    </row>
    <row r="2827" spans="1:1">
      <c r="A2827" s="38"/>
    </row>
    <row r="2828" spans="1:1">
      <c r="A2828" s="38"/>
    </row>
    <row r="2829" spans="1:1">
      <c r="A2829" s="38"/>
    </row>
    <row r="2830" spans="1:1">
      <c r="A2830" s="38"/>
    </row>
    <row r="2831" spans="1:1">
      <c r="A2831" s="38"/>
    </row>
    <row r="2832" spans="1:1">
      <c r="A2832" s="38"/>
    </row>
    <row r="2833" spans="1:1">
      <c r="A2833" s="38"/>
    </row>
    <row r="2834" spans="1:1">
      <c r="A2834" s="38"/>
    </row>
    <row r="2835" spans="1:1">
      <c r="A2835" s="38"/>
    </row>
    <row r="2836" spans="1:1">
      <c r="A2836" s="38"/>
    </row>
    <row r="2837" spans="1:1">
      <c r="A2837" s="38"/>
    </row>
    <row r="2838" spans="1:1">
      <c r="A2838" s="38"/>
    </row>
    <row r="2839" spans="1:1">
      <c r="A2839" s="38"/>
    </row>
    <row r="2840" spans="1:1">
      <c r="A2840" s="38"/>
    </row>
    <row r="2841" spans="1:1">
      <c r="A2841" s="38"/>
    </row>
    <row r="2842" spans="1:1">
      <c r="A2842" s="38"/>
    </row>
    <row r="2843" spans="1:1">
      <c r="A2843" s="38"/>
    </row>
    <row r="2844" spans="1:1">
      <c r="A2844" s="38"/>
    </row>
    <row r="2845" spans="1:1">
      <c r="A2845" s="38"/>
    </row>
    <row r="2846" spans="1:1">
      <c r="A2846" s="38"/>
    </row>
    <row r="2847" spans="1:1">
      <c r="A2847" s="38"/>
    </row>
    <row r="2848" spans="1:1">
      <c r="A2848" s="38"/>
    </row>
    <row r="2849" spans="1:1">
      <c r="A2849" s="38"/>
    </row>
    <row r="2850" spans="1:1">
      <c r="A2850" s="38"/>
    </row>
    <row r="2851" spans="1:1">
      <c r="A2851" s="38"/>
    </row>
    <row r="2852" spans="1:1">
      <c r="A2852" s="38"/>
    </row>
    <row r="2853" spans="1:1">
      <c r="A2853" s="38"/>
    </row>
    <row r="2854" spans="1:1">
      <c r="A2854" s="38"/>
    </row>
    <row r="2855" spans="1:1">
      <c r="A2855" s="38"/>
    </row>
    <row r="2856" spans="1:1">
      <c r="A2856" s="38"/>
    </row>
    <row r="2857" spans="1:1">
      <c r="A2857" s="38"/>
    </row>
    <row r="2858" spans="1:1">
      <c r="A2858" s="38"/>
    </row>
    <row r="2859" spans="1:1">
      <c r="A2859" s="38"/>
    </row>
    <row r="2860" spans="1:1">
      <c r="A2860" s="38"/>
    </row>
    <row r="2861" spans="1:1">
      <c r="A2861" s="38"/>
    </row>
    <row r="2862" spans="1:1">
      <c r="A2862" s="38"/>
    </row>
    <row r="2863" spans="1:1">
      <c r="A2863" s="38"/>
    </row>
    <row r="2864" spans="1:1">
      <c r="A2864" s="38"/>
    </row>
    <row r="2865" spans="1:1">
      <c r="A2865" s="38"/>
    </row>
    <row r="2866" spans="1:1">
      <c r="A2866" s="38"/>
    </row>
    <row r="2867" spans="1:1">
      <c r="A2867" s="38"/>
    </row>
    <row r="2868" spans="1:1">
      <c r="A2868" s="38"/>
    </row>
    <row r="2869" spans="1:1">
      <c r="A2869" s="38"/>
    </row>
    <row r="2870" spans="1:1">
      <c r="A2870" s="38"/>
    </row>
    <row r="2871" spans="1:1">
      <c r="A2871" s="38"/>
    </row>
    <row r="2872" spans="1:1">
      <c r="A2872" s="38"/>
    </row>
    <row r="2873" spans="1:1">
      <c r="A2873" s="38"/>
    </row>
    <row r="2874" spans="1:1">
      <c r="A2874" s="38"/>
    </row>
    <row r="2875" spans="1:1">
      <c r="A2875" s="38"/>
    </row>
    <row r="2876" spans="1:1">
      <c r="A2876" s="38"/>
    </row>
    <row r="2877" spans="1:1">
      <c r="A2877" s="38"/>
    </row>
    <row r="2878" spans="1:1">
      <c r="A2878" s="38"/>
    </row>
    <row r="2879" spans="1:1">
      <c r="A2879" s="38"/>
    </row>
    <row r="2880" spans="1:1">
      <c r="A2880" s="38"/>
    </row>
    <row r="2881" spans="1:1">
      <c r="A2881" s="38"/>
    </row>
    <row r="2882" spans="1:1">
      <c r="A2882" s="38"/>
    </row>
    <row r="2883" spans="1:1">
      <c r="A2883" s="38"/>
    </row>
    <row r="2884" spans="1:1">
      <c r="A2884" s="38"/>
    </row>
    <row r="2885" spans="1:1">
      <c r="A2885" s="38"/>
    </row>
    <row r="2886" spans="1:1">
      <c r="A2886" s="38"/>
    </row>
    <row r="2887" spans="1:1">
      <c r="A2887" s="38"/>
    </row>
    <row r="2888" spans="1:1">
      <c r="A2888" s="38"/>
    </row>
    <row r="2889" spans="1:1">
      <c r="A2889" s="38"/>
    </row>
    <row r="2890" spans="1:1">
      <c r="A2890" s="38"/>
    </row>
    <row r="2891" spans="1:1">
      <c r="A2891" s="38"/>
    </row>
    <row r="2892" spans="1:1">
      <c r="A2892" s="38"/>
    </row>
    <row r="2893" spans="1:1">
      <c r="A2893" s="38"/>
    </row>
    <row r="2894" spans="1:1">
      <c r="A2894" s="38"/>
    </row>
    <row r="2895" spans="1:1">
      <c r="A2895" s="38"/>
    </row>
    <row r="2896" spans="1:1">
      <c r="A2896" s="38"/>
    </row>
    <row r="2897" spans="1:1">
      <c r="A2897" s="38"/>
    </row>
    <row r="2898" spans="1:1">
      <c r="A2898" s="38"/>
    </row>
    <row r="2899" spans="1:1">
      <c r="A2899" s="38"/>
    </row>
    <row r="2900" spans="1:1">
      <c r="A2900" s="38"/>
    </row>
    <row r="2901" spans="1:1">
      <c r="A2901" s="38"/>
    </row>
    <row r="2902" spans="1:1">
      <c r="A2902" s="38"/>
    </row>
    <row r="2903" spans="1:1">
      <c r="A2903" s="38"/>
    </row>
    <row r="2904" spans="1:1">
      <c r="A2904" s="38"/>
    </row>
    <row r="2905" spans="1:1">
      <c r="A2905" s="38"/>
    </row>
    <row r="2906" spans="1:1">
      <c r="A2906" s="38"/>
    </row>
    <row r="2907" spans="1:1">
      <c r="A2907" s="38"/>
    </row>
    <row r="2908" spans="1:1">
      <c r="A2908" s="38"/>
    </row>
    <row r="2909" spans="1:1">
      <c r="A2909" s="38"/>
    </row>
    <row r="2910" spans="1:1">
      <c r="A2910" s="38"/>
    </row>
    <row r="2911" spans="1:1">
      <c r="A2911" s="38"/>
    </row>
    <row r="2912" spans="1:1">
      <c r="A2912" s="38"/>
    </row>
    <row r="2913" spans="1:1">
      <c r="A2913" s="38"/>
    </row>
    <row r="2914" spans="1:1">
      <c r="A2914" s="38"/>
    </row>
    <row r="2915" spans="1:1">
      <c r="A2915" s="38"/>
    </row>
    <row r="2916" spans="1:1">
      <c r="A2916" s="38"/>
    </row>
    <row r="2917" spans="1:1">
      <c r="A2917" s="38"/>
    </row>
    <row r="2918" spans="1:1">
      <c r="A2918" s="38"/>
    </row>
    <row r="2919" spans="1:1">
      <c r="A2919" s="38"/>
    </row>
    <row r="2920" spans="1:1">
      <c r="A2920" s="38"/>
    </row>
    <row r="2921" spans="1:1">
      <c r="A2921" s="38"/>
    </row>
    <row r="2922" spans="1:1">
      <c r="A2922" s="38"/>
    </row>
    <row r="2923" spans="1:1">
      <c r="A2923" s="38"/>
    </row>
    <row r="2924" spans="1:1">
      <c r="A2924" s="38"/>
    </row>
    <row r="2925" spans="1:1">
      <c r="A2925" s="38"/>
    </row>
    <row r="2926" spans="1:1">
      <c r="A2926" s="38"/>
    </row>
    <row r="2927" spans="1:1">
      <c r="A2927" s="38"/>
    </row>
    <row r="2928" spans="1:1">
      <c r="A2928" s="38"/>
    </row>
    <row r="2929" spans="1:1">
      <c r="A2929" s="38"/>
    </row>
    <row r="2930" spans="1:1">
      <c r="A2930" s="38"/>
    </row>
    <row r="2931" spans="1:1">
      <c r="A2931" s="38"/>
    </row>
    <row r="2932" spans="1:1">
      <c r="A2932" s="38"/>
    </row>
    <row r="2933" spans="1:1">
      <c r="A2933" s="38"/>
    </row>
    <row r="2934" spans="1:1">
      <c r="A2934" s="38"/>
    </row>
    <row r="2935" spans="1:1">
      <c r="A2935" s="38"/>
    </row>
    <row r="2936" spans="1:1">
      <c r="A2936" s="38"/>
    </row>
    <row r="2937" spans="1:1">
      <c r="A2937" s="38"/>
    </row>
    <row r="2938" spans="1:1">
      <c r="A2938" s="38"/>
    </row>
    <row r="2939" spans="1:1">
      <c r="A2939" s="38"/>
    </row>
    <row r="2940" spans="1:1">
      <c r="A2940" s="38"/>
    </row>
    <row r="2941" spans="1:1">
      <c r="A2941" s="38"/>
    </row>
    <row r="2942" spans="1:1">
      <c r="A2942" s="38"/>
    </row>
    <row r="2943" spans="1:1">
      <c r="A2943" s="38"/>
    </row>
    <row r="2944" spans="1:1">
      <c r="A2944" s="38"/>
    </row>
    <row r="2945" spans="1:1">
      <c r="A2945" s="38"/>
    </row>
    <row r="2946" spans="1:1">
      <c r="A2946" s="38"/>
    </row>
    <row r="2947" spans="1:1">
      <c r="A2947" s="38"/>
    </row>
    <row r="2948" spans="1:1">
      <c r="A2948" s="38"/>
    </row>
    <row r="2949" spans="1:1">
      <c r="A2949" s="38"/>
    </row>
    <row r="2950" spans="1:1">
      <c r="A2950" s="38"/>
    </row>
    <row r="2951" spans="1:1">
      <c r="A2951" s="38"/>
    </row>
    <row r="2952" spans="1:1">
      <c r="A2952" s="38"/>
    </row>
    <row r="2953" spans="1:1">
      <c r="A2953" s="38"/>
    </row>
    <row r="2954" spans="1:1">
      <c r="A2954" s="38"/>
    </row>
    <row r="2955" spans="1:1">
      <c r="A2955" s="38"/>
    </row>
    <row r="2956" spans="1:1">
      <c r="A2956" s="38"/>
    </row>
    <row r="2957" spans="1:1">
      <c r="A2957" s="38"/>
    </row>
    <row r="2958" spans="1:1">
      <c r="A2958" s="38"/>
    </row>
    <row r="2959" spans="1:1">
      <c r="A2959" s="38"/>
    </row>
    <row r="2960" spans="1:1">
      <c r="A2960" s="38"/>
    </row>
    <row r="2961" spans="1:1">
      <c r="A2961" s="38"/>
    </row>
    <row r="2962" spans="1:1">
      <c r="A2962" s="38"/>
    </row>
    <row r="2963" spans="1:1">
      <c r="A2963" s="38"/>
    </row>
    <row r="2964" spans="1:1">
      <c r="A2964" s="38"/>
    </row>
    <row r="2965" spans="1:1">
      <c r="A2965" s="38"/>
    </row>
    <row r="2966" spans="1:1">
      <c r="A2966" s="38"/>
    </row>
    <row r="2967" spans="1:1">
      <c r="A2967" s="38"/>
    </row>
    <row r="2968" spans="1:1">
      <c r="A2968" s="38"/>
    </row>
    <row r="2969" spans="1:1">
      <c r="A2969" s="38"/>
    </row>
    <row r="2970" spans="1:1">
      <c r="A2970" s="38"/>
    </row>
    <row r="2971" spans="1:1">
      <c r="A2971" s="38"/>
    </row>
    <row r="2972" spans="1:1">
      <c r="A2972" s="38"/>
    </row>
    <row r="2973" spans="1:1">
      <c r="A2973" s="38"/>
    </row>
    <row r="2974" spans="1:1">
      <c r="A2974" s="38"/>
    </row>
    <row r="2975" spans="1:1">
      <c r="A2975" s="38"/>
    </row>
    <row r="2976" spans="1:1">
      <c r="A2976" s="38"/>
    </row>
    <row r="2977" spans="1:1">
      <c r="A2977" s="38"/>
    </row>
    <row r="2978" spans="1:1">
      <c r="A2978" s="38"/>
    </row>
    <row r="2979" spans="1:1">
      <c r="A2979" s="38"/>
    </row>
    <row r="2980" spans="1:1">
      <c r="A2980" s="38"/>
    </row>
    <row r="2981" spans="1:1">
      <c r="A2981" s="38"/>
    </row>
    <row r="2982" spans="1:1">
      <c r="A2982" s="38"/>
    </row>
    <row r="2983" spans="1:1">
      <c r="A2983" s="38"/>
    </row>
    <row r="2984" spans="1:1">
      <c r="A2984" s="38"/>
    </row>
    <row r="2985" spans="1:1">
      <c r="A2985" s="38"/>
    </row>
    <row r="2986" spans="1:1">
      <c r="A2986" s="38"/>
    </row>
    <row r="2987" spans="1:1">
      <c r="A2987" s="38"/>
    </row>
    <row r="2988" spans="1:1">
      <c r="A2988" s="38"/>
    </row>
    <row r="2989" spans="1:1">
      <c r="A2989" s="38"/>
    </row>
    <row r="2990" spans="1:1">
      <c r="A2990" s="38"/>
    </row>
    <row r="2991" spans="1:1">
      <c r="A2991" s="38"/>
    </row>
    <row r="2992" spans="1:1">
      <c r="A2992" s="38"/>
    </row>
    <row r="2993" spans="1:1">
      <c r="A2993" s="38"/>
    </row>
    <row r="2994" spans="1:1">
      <c r="A2994" s="38"/>
    </row>
    <row r="2995" spans="1:1">
      <c r="A2995" s="38"/>
    </row>
    <row r="2996" spans="1:1">
      <c r="A2996" s="38"/>
    </row>
    <row r="2997" spans="1:1">
      <c r="A2997" s="38"/>
    </row>
    <row r="2998" spans="1:1">
      <c r="A2998" s="38"/>
    </row>
    <row r="2999" spans="1:1">
      <c r="A2999" s="38"/>
    </row>
    <row r="3000" spans="1:1">
      <c r="A3000" s="38"/>
    </row>
    <row r="3001" spans="1:1">
      <c r="A3001" s="38"/>
    </row>
    <row r="3002" spans="1:1">
      <c r="A3002" s="38"/>
    </row>
    <row r="3003" spans="1:1">
      <c r="A3003" s="38"/>
    </row>
    <row r="3004" spans="1:1">
      <c r="A3004" s="38"/>
    </row>
    <row r="3005" spans="1:1">
      <c r="A3005" s="38"/>
    </row>
    <row r="3006" spans="1:1">
      <c r="A3006" s="38"/>
    </row>
    <row r="3007" spans="1:1">
      <c r="A3007" s="38"/>
    </row>
    <row r="3008" spans="1:1">
      <c r="A3008" s="38"/>
    </row>
    <row r="3009" spans="1:1">
      <c r="A3009" s="38"/>
    </row>
    <row r="3010" spans="1:1">
      <c r="A3010" s="38"/>
    </row>
    <row r="3011" spans="1:1">
      <c r="A3011" s="38"/>
    </row>
    <row r="3012" spans="1:1">
      <c r="A3012" s="38"/>
    </row>
    <row r="3013" spans="1:1">
      <c r="A3013" s="38"/>
    </row>
    <row r="3014" spans="1:1">
      <c r="A3014" s="38"/>
    </row>
    <row r="3015" spans="1:1">
      <c r="A3015" s="38"/>
    </row>
    <row r="3016" spans="1:1">
      <c r="A3016" s="38"/>
    </row>
    <row r="3017" spans="1:1">
      <c r="A3017" s="38"/>
    </row>
    <row r="3018" spans="1:1">
      <c r="A3018" s="38"/>
    </row>
    <row r="3019" spans="1:1">
      <c r="A3019" s="38"/>
    </row>
    <row r="3020" spans="1:1">
      <c r="A3020" s="38"/>
    </row>
    <row r="3021" spans="1:1">
      <c r="A3021" s="38"/>
    </row>
    <row r="3022" spans="1:1">
      <c r="A3022" s="38"/>
    </row>
    <row r="3023" spans="1:1">
      <c r="A3023" s="38"/>
    </row>
    <row r="3024" spans="1:1">
      <c r="A3024" s="38"/>
    </row>
    <row r="3025" spans="1:1">
      <c r="A3025" s="38"/>
    </row>
    <row r="3026" spans="1:1">
      <c r="A3026" s="38"/>
    </row>
    <row r="3027" spans="1:1">
      <c r="A3027" s="38"/>
    </row>
    <row r="3028" spans="1:1">
      <c r="A3028" s="38"/>
    </row>
    <row r="3029" spans="1:1">
      <c r="A3029" s="38"/>
    </row>
    <row r="3030" spans="1:1">
      <c r="A3030" s="38"/>
    </row>
    <row r="3031" spans="1:1">
      <c r="A3031" s="38"/>
    </row>
    <row r="3032" spans="1:1">
      <c r="A3032" s="38"/>
    </row>
    <row r="3033" spans="1:1">
      <c r="A3033" s="38"/>
    </row>
    <row r="3034" spans="1:1">
      <c r="A3034" s="38"/>
    </row>
    <row r="3035" spans="1:1">
      <c r="A3035" s="38"/>
    </row>
    <row r="3036" spans="1:1">
      <c r="A3036" s="38"/>
    </row>
    <row r="3037" spans="1:1">
      <c r="A3037" s="38"/>
    </row>
    <row r="3038" spans="1:1">
      <c r="A3038" s="38"/>
    </row>
    <row r="3039" spans="1:1">
      <c r="A3039" s="38"/>
    </row>
    <row r="3040" spans="1:1">
      <c r="A3040" s="38"/>
    </row>
    <row r="3041" spans="1:1">
      <c r="A3041" s="38"/>
    </row>
    <row r="3042" spans="1:1">
      <c r="A3042" s="38"/>
    </row>
    <row r="3043" spans="1:1">
      <c r="A3043" s="38"/>
    </row>
    <row r="3044" spans="1:1">
      <c r="A3044" s="38"/>
    </row>
    <row r="3045" spans="1:1">
      <c r="A3045" s="38"/>
    </row>
    <row r="3046" spans="1:1">
      <c r="A3046" s="38"/>
    </row>
    <row r="3047" spans="1:1">
      <c r="A3047" s="38"/>
    </row>
    <row r="3048" spans="1:1">
      <c r="A3048" s="38"/>
    </row>
    <row r="3049" spans="1:1">
      <c r="A3049" s="38"/>
    </row>
    <row r="3050" spans="1:1">
      <c r="A3050" s="38"/>
    </row>
    <row r="3051" spans="1:1">
      <c r="A3051" s="38"/>
    </row>
    <row r="3052" spans="1:1">
      <c r="A3052" s="38"/>
    </row>
    <row r="3053" spans="1:1">
      <c r="A3053" s="38"/>
    </row>
    <row r="3054" spans="1:1">
      <c r="A3054" s="38"/>
    </row>
    <row r="3055" spans="1:1">
      <c r="A3055" s="38"/>
    </row>
    <row r="3056" spans="1:1">
      <c r="A3056" s="38"/>
    </row>
    <row r="3057" spans="1:1">
      <c r="A3057" s="38"/>
    </row>
    <row r="3058" spans="1:1">
      <c r="A3058" s="38"/>
    </row>
    <row r="3059" spans="1:1">
      <c r="A3059" s="38"/>
    </row>
    <row r="3060" spans="1:1">
      <c r="A3060" s="38"/>
    </row>
    <row r="3061" spans="1:1">
      <c r="A3061" s="38"/>
    </row>
    <row r="3062" spans="1:1">
      <c r="A3062" s="38"/>
    </row>
    <row r="3063" spans="1:1">
      <c r="A3063" s="38"/>
    </row>
    <row r="3064" spans="1:1">
      <c r="A3064" s="38"/>
    </row>
    <row r="3065" spans="1:1">
      <c r="A3065" s="38"/>
    </row>
    <row r="3066" spans="1:1">
      <c r="A3066" s="38"/>
    </row>
    <row r="3067" spans="1:1">
      <c r="A3067" s="38"/>
    </row>
    <row r="3068" spans="1:1">
      <c r="A3068" s="38"/>
    </row>
    <row r="3069" spans="1:1">
      <c r="A3069" s="38"/>
    </row>
    <row r="3070" spans="1:1">
      <c r="A3070" s="38"/>
    </row>
    <row r="3071" spans="1:1">
      <c r="A3071" s="38"/>
    </row>
    <row r="3072" spans="1:1">
      <c r="A3072" s="38"/>
    </row>
    <row r="3073" spans="1:1">
      <c r="A3073" s="38"/>
    </row>
    <row r="3074" spans="1:1">
      <c r="A3074" s="38"/>
    </row>
    <row r="3075" spans="1:1">
      <c r="A3075" s="38"/>
    </row>
    <row r="3076" spans="1:1">
      <c r="A3076" s="38"/>
    </row>
    <row r="3077" spans="1:1">
      <c r="A3077" s="38"/>
    </row>
    <row r="3078" spans="1:1">
      <c r="A3078" s="38"/>
    </row>
    <row r="3079" spans="1:1">
      <c r="A3079" s="38"/>
    </row>
    <row r="3080" spans="1:1">
      <c r="A3080" s="38"/>
    </row>
    <row r="3081" spans="1:1">
      <c r="A3081" s="38"/>
    </row>
    <row r="3082" spans="1:1">
      <c r="A3082" s="38"/>
    </row>
    <row r="3083" spans="1:1">
      <c r="A3083" s="38"/>
    </row>
    <row r="3084" spans="1:1">
      <c r="A3084" s="38"/>
    </row>
    <row r="3085" spans="1:1">
      <c r="A3085" s="38"/>
    </row>
    <row r="3086" spans="1:1">
      <c r="A3086" s="38"/>
    </row>
    <row r="3087" spans="1:1">
      <c r="A3087" s="38"/>
    </row>
    <row r="3088" spans="1:1">
      <c r="A3088" s="38"/>
    </row>
    <row r="3089" spans="1:1">
      <c r="A3089" s="38"/>
    </row>
    <row r="3090" spans="1:1">
      <c r="A3090" s="38"/>
    </row>
    <row r="3091" spans="1:1">
      <c r="A3091" s="38"/>
    </row>
    <row r="3092" spans="1:1">
      <c r="A3092" s="38"/>
    </row>
    <row r="3093" spans="1:1">
      <c r="A3093" s="38"/>
    </row>
    <row r="3094" spans="1:1">
      <c r="A3094" s="38"/>
    </row>
    <row r="3095" spans="1:1">
      <c r="A3095" s="38"/>
    </row>
    <row r="3096" spans="1:1">
      <c r="A3096" s="38"/>
    </row>
    <row r="3097" spans="1:1">
      <c r="A3097" s="38"/>
    </row>
    <row r="3098" spans="1:1">
      <c r="A3098" s="38"/>
    </row>
    <row r="3099" spans="1:1">
      <c r="A3099" s="38"/>
    </row>
    <row r="3100" spans="1:1">
      <c r="A3100" s="38"/>
    </row>
    <row r="3101" spans="1:1">
      <c r="A3101" s="38"/>
    </row>
    <row r="3102" spans="1:1">
      <c r="A3102" s="38"/>
    </row>
    <row r="3103" spans="1:1">
      <c r="A3103" s="38"/>
    </row>
    <row r="3104" spans="1:1">
      <c r="A3104" s="38"/>
    </row>
    <row r="3105" spans="1:1">
      <c r="A3105" s="38"/>
    </row>
    <row r="3106" spans="1:1">
      <c r="A3106" s="38"/>
    </row>
    <row r="3107" spans="1:1">
      <c r="A3107" s="38"/>
    </row>
    <row r="3108" spans="1:1">
      <c r="A3108" s="38"/>
    </row>
    <row r="3109" spans="1:1">
      <c r="A3109" s="38"/>
    </row>
    <row r="3110" spans="1:1">
      <c r="A3110" s="38"/>
    </row>
    <row r="3111" spans="1:1">
      <c r="A3111" s="38"/>
    </row>
    <row r="3112" spans="1:1">
      <c r="A3112" s="38"/>
    </row>
    <row r="3113" spans="1:1">
      <c r="A3113" s="38"/>
    </row>
    <row r="3114" spans="1:1">
      <c r="A3114" s="38"/>
    </row>
    <row r="3115" spans="1:1">
      <c r="A3115" s="38"/>
    </row>
    <row r="3116" spans="1:1">
      <c r="A3116" s="38"/>
    </row>
    <row r="3117" spans="1:1">
      <c r="A3117" s="38"/>
    </row>
    <row r="3118" spans="1:1">
      <c r="A3118" s="38"/>
    </row>
    <row r="3119" spans="1:1">
      <c r="A3119" s="38"/>
    </row>
    <row r="3120" spans="1:1">
      <c r="A3120" s="38"/>
    </row>
    <row r="3121" spans="1:1">
      <c r="A3121" s="38"/>
    </row>
    <row r="3122" spans="1:1">
      <c r="A3122" s="38"/>
    </row>
    <row r="3123" spans="1:1">
      <c r="A3123" s="38"/>
    </row>
    <row r="3124" spans="1:1">
      <c r="A3124" s="38"/>
    </row>
    <row r="3125" spans="1:1">
      <c r="A3125" s="38"/>
    </row>
    <row r="3126" spans="1:1">
      <c r="A3126" s="38"/>
    </row>
    <row r="3127" spans="1:1">
      <c r="A3127" s="38"/>
    </row>
    <row r="3128" spans="1:1">
      <c r="A3128" s="38"/>
    </row>
    <row r="3129" spans="1:1">
      <c r="A3129" s="38"/>
    </row>
    <row r="3130" spans="1:1">
      <c r="A3130" s="38"/>
    </row>
    <row r="3131" spans="1:1">
      <c r="A3131" s="38"/>
    </row>
    <row r="3132" spans="1:1">
      <c r="A3132" s="38"/>
    </row>
    <row r="3133" spans="1:1">
      <c r="A3133" s="38"/>
    </row>
    <row r="3134" spans="1:1">
      <c r="A3134" s="38"/>
    </row>
    <row r="3135" spans="1:1">
      <c r="A3135" s="38"/>
    </row>
    <row r="3136" spans="1:1">
      <c r="A3136" s="38"/>
    </row>
    <row r="3137" spans="1:1">
      <c r="A3137" s="38"/>
    </row>
    <row r="3138" spans="1:1">
      <c r="A3138" s="38"/>
    </row>
    <row r="3139" spans="1:1">
      <c r="A3139" s="38"/>
    </row>
    <row r="3140" spans="1:1">
      <c r="A3140" s="38"/>
    </row>
    <row r="3141" spans="1:1">
      <c r="A3141" s="38"/>
    </row>
    <row r="3142" spans="1:1">
      <c r="A3142" s="38"/>
    </row>
    <row r="3143" spans="1:1">
      <c r="A3143" s="38"/>
    </row>
    <row r="3144" spans="1:1">
      <c r="A3144" s="38"/>
    </row>
    <row r="3145" spans="1:1">
      <c r="A3145" s="38"/>
    </row>
    <row r="3146" spans="1:1">
      <c r="A3146" s="38"/>
    </row>
    <row r="3147" spans="1:1">
      <c r="A3147" s="38"/>
    </row>
    <row r="3148" spans="1:1">
      <c r="A3148" s="38"/>
    </row>
    <row r="3149" spans="1:1">
      <c r="A3149" s="38"/>
    </row>
    <row r="3150" spans="1:1">
      <c r="A3150" s="38"/>
    </row>
    <row r="3151" spans="1:1">
      <c r="A3151" s="38"/>
    </row>
    <row r="3152" spans="1:1">
      <c r="A3152" s="38"/>
    </row>
    <row r="3153" spans="1:1">
      <c r="A3153" s="38"/>
    </row>
    <row r="3154" spans="1:1">
      <c r="A3154" s="38"/>
    </row>
    <row r="3155" spans="1:1">
      <c r="A3155" s="38"/>
    </row>
    <row r="3156" spans="1:1">
      <c r="A3156" s="38"/>
    </row>
    <row r="3157" spans="1:1">
      <c r="A3157" s="38"/>
    </row>
    <row r="3158" spans="1:1">
      <c r="A3158" s="38"/>
    </row>
    <row r="3159" spans="1:1">
      <c r="A3159" s="38"/>
    </row>
    <row r="3160" spans="1:1">
      <c r="A3160" s="38"/>
    </row>
    <row r="3161" spans="1:1">
      <c r="A3161" s="38"/>
    </row>
    <row r="3162" spans="1:1">
      <c r="A3162" s="38"/>
    </row>
    <row r="3163" spans="1:1">
      <c r="A3163" s="38"/>
    </row>
    <row r="3164" spans="1:1">
      <c r="A3164" s="38"/>
    </row>
    <row r="3165" spans="1:1">
      <c r="A3165" s="38"/>
    </row>
    <row r="3166" spans="1:1">
      <c r="A3166" s="38"/>
    </row>
    <row r="3167" spans="1:1">
      <c r="A3167" s="38"/>
    </row>
    <row r="3168" spans="1:1">
      <c r="A3168" s="38"/>
    </row>
    <row r="3169" spans="1:1">
      <c r="A3169" s="38"/>
    </row>
    <row r="3170" spans="1:1">
      <c r="A3170" s="38"/>
    </row>
    <row r="3171" spans="1:1">
      <c r="A3171" s="38"/>
    </row>
    <row r="3172" spans="1:1">
      <c r="A3172" s="38"/>
    </row>
    <row r="3173" spans="1:1">
      <c r="A3173" s="38"/>
    </row>
    <row r="3174" spans="1:1">
      <c r="A3174" s="38"/>
    </row>
    <row r="3175" spans="1:1">
      <c r="A3175" s="38"/>
    </row>
    <row r="3176" spans="1:1">
      <c r="A3176" s="38"/>
    </row>
    <row r="3177" spans="1:1">
      <c r="A3177" s="38"/>
    </row>
    <row r="3178" spans="1:1">
      <c r="A3178" s="38"/>
    </row>
    <row r="3179" spans="1:1">
      <c r="A3179" s="38"/>
    </row>
    <row r="3180" spans="1:1">
      <c r="A3180" s="38"/>
    </row>
    <row r="3181" spans="1:1">
      <c r="A3181" s="38"/>
    </row>
    <row r="3182" spans="1:1">
      <c r="A3182" s="38"/>
    </row>
    <row r="3183" spans="1:1">
      <c r="A3183" s="38"/>
    </row>
    <row r="3184" spans="1:1">
      <c r="A3184" s="38"/>
    </row>
    <row r="3185" spans="1:1">
      <c r="A3185" s="38"/>
    </row>
    <row r="3186" spans="1:1">
      <c r="A3186" s="38"/>
    </row>
    <row r="3187" spans="1:1">
      <c r="A3187" s="38"/>
    </row>
    <row r="3188" spans="1:1">
      <c r="A3188" s="38"/>
    </row>
    <row r="3189" spans="1:1">
      <c r="A3189" s="38"/>
    </row>
    <row r="3190" spans="1:1">
      <c r="A3190" s="38"/>
    </row>
    <row r="3191" spans="1:1">
      <c r="A3191" s="38"/>
    </row>
    <row r="3192" spans="1:1">
      <c r="A3192" s="38"/>
    </row>
    <row r="3193" spans="1:1">
      <c r="A3193" s="38"/>
    </row>
    <row r="3194" spans="1:1">
      <c r="A3194" s="38"/>
    </row>
    <row r="3195" spans="1:1">
      <c r="A3195" s="38"/>
    </row>
    <row r="3196" spans="1:1">
      <c r="A3196" s="38"/>
    </row>
    <row r="3197" spans="1:1">
      <c r="A3197" s="38"/>
    </row>
    <row r="3198" spans="1:1">
      <c r="A3198" s="38"/>
    </row>
    <row r="3199" spans="1:1">
      <c r="A3199" s="38"/>
    </row>
    <row r="3200" spans="1:1">
      <c r="A3200" s="38"/>
    </row>
    <row r="3201" spans="1:1">
      <c r="A3201" s="38"/>
    </row>
    <row r="3202" spans="1:1">
      <c r="A3202" s="38"/>
    </row>
    <row r="3203" spans="1:1">
      <c r="A3203" s="38"/>
    </row>
    <row r="3204" spans="1:1">
      <c r="A3204" s="38"/>
    </row>
    <row r="3205" spans="1:1">
      <c r="A3205" s="38"/>
    </row>
    <row r="3206" spans="1:1">
      <c r="A3206" s="38"/>
    </row>
    <row r="3207" spans="1:1">
      <c r="A3207" s="38"/>
    </row>
    <row r="3208" spans="1:1">
      <c r="A3208" s="38"/>
    </row>
    <row r="3209" spans="1:1">
      <c r="A3209" s="38"/>
    </row>
    <row r="3210" spans="1:1">
      <c r="A3210" s="38"/>
    </row>
    <row r="3211" spans="1:1">
      <c r="A3211" s="38"/>
    </row>
    <row r="3212" spans="1:1">
      <c r="A3212" s="38"/>
    </row>
    <row r="3213" spans="1:1">
      <c r="A3213" s="38"/>
    </row>
    <row r="3214" spans="1:1">
      <c r="A3214" s="38"/>
    </row>
    <row r="3215" spans="1:1">
      <c r="A3215" s="38"/>
    </row>
    <row r="3216" spans="1:1">
      <c r="A3216" s="38"/>
    </row>
    <row r="3217" spans="1:1">
      <c r="A3217" s="38"/>
    </row>
    <row r="3218" spans="1:1">
      <c r="A3218" s="38"/>
    </row>
    <row r="3219" spans="1:1">
      <c r="A3219" s="38"/>
    </row>
    <row r="3220" spans="1:1">
      <c r="A3220" s="38"/>
    </row>
    <row r="3221" spans="1:1">
      <c r="A3221" s="38"/>
    </row>
    <row r="3222" spans="1:1">
      <c r="A3222" s="38"/>
    </row>
    <row r="3223" spans="1:1">
      <c r="A3223" s="38"/>
    </row>
    <row r="3224" spans="1:1">
      <c r="A3224" s="38"/>
    </row>
    <row r="3225" spans="1:1">
      <c r="A3225" s="38"/>
    </row>
    <row r="3226" spans="1:1">
      <c r="A3226" s="38"/>
    </row>
    <row r="3227" spans="1:1">
      <c r="A3227" s="38"/>
    </row>
    <row r="3228" spans="1:1">
      <c r="A3228" s="38"/>
    </row>
    <row r="3229" spans="1:1">
      <c r="A3229" s="38"/>
    </row>
    <row r="3230" spans="1:1">
      <c r="A3230" s="38"/>
    </row>
    <row r="3231" spans="1:1">
      <c r="A3231" s="38"/>
    </row>
    <row r="3232" spans="1:1">
      <c r="A3232" s="38"/>
    </row>
    <row r="3233" spans="1:1">
      <c r="A3233" s="38"/>
    </row>
    <row r="3234" spans="1:1">
      <c r="A3234" s="38"/>
    </row>
    <row r="3235" spans="1:1">
      <c r="A3235" s="38"/>
    </row>
    <row r="3236" spans="1:1">
      <c r="A3236" s="38"/>
    </row>
    <row r="3237" spans="1:1">
      <c r="A3237" s="38"/>
    </row>
    <row r="3238" spans="1:1">
      <c r="A3238" s="38"/>
    </row>
    <row r="3239" spans="1:1">
      <c r="A3239" s="38"/>
    </row>
    <row r="3240" spans="1:1">
      <c r="A3240" s="38"/>
    </row>
    <row r="3241" spans="1:1">
      <c r="A3241" s="38"/>
    </row>
    <row r="3242" spans="1:1">
      <c r="A3242" s="38"/>
    </row>
    <row r="3243" spans="1:1">
      <c r="A3243" s="38"/>
    </row>
    <row r="3244" spans="1:1">
      <c r="A3244" s="38"/>
    </row>
    <row r="3245" spans="1:1">
      <c r="A3245" s="38"/>
    </row>
    <row r="3246" spans="1:1">
      <c r="A3246" s="38"/>
    </row>
    <row r="3247" spans="1:1">
      <c r="A3247" s="38"/>
    </row>
    <row r="3248" spans="1:1">
      <c r="A3248" s="38"/>
    </row>
    <row r="3249" spans="1:1">
      <c r="A3249" s="38"/>
    </row>
    <row r="3250" spans="1:1">
      <c r="A3250" s="38"/>
    </row>
    <row r="3251" spans="1:1">
      <c r="A3251" s="38"/>
    </row>
    <row r="3252" spans="1:1">
      <c r="A3252" s="38"/>
    </row>
    <row r="3253" spans="1:1">
      <c r="A3253" s="38"/>
    </row>
    <row r="3254" spans="1:1">
      <c r="A3254" s="38"/>
    </row>
    <row r="3255" spans="1:1">
      <c r="A3255" s="38"/>
    </row>
    <row r="3256" spans="1:1">
      <c r="A3256" s="38"/>
    </row>
    <row r="3257" spans="1:1">
      <c r="A3257" s="38"/>
    </row>
    <row r="3258" spans="1:1">
      <c r="A3258" s="38"/>
    </row>
    <row r="3259" spans="1:1">
      <c r="A3259" s="38"/>
    </row>
    <row r="3260" spans="1:1">
      <c r="A3260" s="38"/>
    </row>
    <row r="3261" spans="1:1">
      <c r="A3261" s="38"/>
    </row>
    <row r="3262" spans="1:1">
      <c r="A3262" s="38"/>
    </row>
    <row r="3263" spans="1:1">
      <c r="A3263" s="38"/>
    </row>
    <row r="3264" spans="1:1">
      <c r="A3264" s="38"/>
    </row>
    <row r="3265" spans="1:1">
      <c r="A3265" s="38"/>
    </row>
    <row r="3266" spans="1:1">
      <c r="A3266" s="38"/>
    </row>
    <row r="3267" spans="1:1">
      <c r="A3267" s="38"/>
    </row>
    <row r="3268" spans="1:1">
      <c r="A3268" s="38"/>
    </row>
    <row r="3269" spans="1:1">
      <c r="A3269" s="38"/>
    </row>
    <row r="3270" spans="1:1">
      <c r="A3270" s="38"/>
    </row>
    <row r="3271" spans="1:1">
      <c r="A3271" s="38"/>
    </row>
    <row r="3272" spans="1:1">
      <c r="A3272" s="38"/>
    </row>
    <row r="3273" spans="1:1">
      <c r="A3273" s="38"/>
    </row>
    <row r="3274" spans="1:1">
      <c r="A3274" s="38"/>
    </row>
    <row r="3275" spans="1:1">
      <c r="A3275" s="38"/>
    </row>
    <row r="3276" spans="1:1">
      <c r="A3276" s="38"/>
    </row>
    <row r="3277" spans="1:1">
      <c r="A3277" s="38"/>
    </row>
    <row r="3278" spans="1:1">
      <c r="A3278" s="38"/>
    </row>
    <row r="3279" spans="1:1">
      <c r="A3279" s="38"/>
    </row>
    <row r="3280" spans="1:1">
      <c r="A3280" s="38"/>
    </row>
    <row r="3281" spans="1:1">
      <c r="A3281" s="38"/>
    </row>
    <row r="3282" spans="1:1">
      <c r="A3282" s="38"/>
    </row>
    <row r="3283" spans="1:1">
      <c r="A3283" s="38"/>
    </row>
    <row r="3284" spans="1:1">
      <c r="A3284" s="38"/>
    </row>
    <row r="3285" spans="1:1">
      <c r="A3285" s="38"/>
    </row>
    <row r="3286" spans="1:1">
      <c r="A3286" s="38"/>
    </row>
    <row r="3287" spans="1:1">
      <c r="A3287" s="38"/>
    </row>
    <row r="3288" spans="1:1">
      <c r="A3288" s="38"/>
    </row>
    <row r="3289" spans="1:1">
      <c r="A3289" s="38"/>
    </row>
    <row r="3290" spans="1:1">
      <c r="A3290" s="38"/>
    </row>
    <row r="3291" spans="1:1">
      <c r="A3291" s="38"/>
    </row>
    <row r="3292" spans="1:1">
      <c r="A3292" s="38"/>
    </row>
    <row r="3293" spans="1:1">
      <c r="A3293" s="38"/>
    </row>
    <row r="3294" spans="1:1">
      <c r="A3294" s="38"/>
    </row>
    <row r="3295" spans="1:1">
      <c r="A3295" s="38"/>
    </row>
    <row r="3296" spans="1:1">
      <c r="A3296" s="38"/>
    </row>
    <row r="3297" spans="1:1">
      <c r="A3297" s="38"/>
    </row>
    <row r="3298" spans="1:1">
      <c r="A3298" s="38"/>
    </row>
    <row r="3299" spans="1:1">
      <c r="A3299" s="38"/>
    </row>
    <row r="3300" spans="1:1">
      <c r="A3300" s="38"/>
    </row>
    <row r="3301" spans="1:1">
      <c r="A3301" s="38"/>
    </row>
    <row r="3302" spans="1:1">
      <c r="A3302" s="38"/>
    </row>
    <row r="3303" spans="1:1">
      <c r="A3303" s="38"/>
    </row>
    <row r="3304" spans="1:1">
      <c r="A3304" s="38"/>
    </row>
    <row r="3305" spans="1:1">
      <c r="A3305" s="38"/>
    </row>
    <row r="3306" spans="1:1">
      <c r="A3306" s="38"/>
    </row>
    <row r="3307" spans="1:1">
      <c r="A3307" s="38"/>
    </row>
    <row r="3308" spans="1:1">
      <c r="A3308" s="38"/>
    </row>
    <row r="3309" spans="1:1">
      <c r="A3309" s="38"/>
    </row>
    <row r="3310" spans="1:1">
      <c r="A3310" s="38"/>
    </row>
    <row r="3311" spans="1:1">
      <c r="A3311" s="38"/>
    </row>
    <row r="3312" spans="1:1">
      <c r="A3312" s="38"/>
    </row>
    <row r="3313" spans="1:1">
      <c r="A3313" s="38"/>
    </row>
    <row r="3314" spans="1:1">
      <c r="A3314" s="38"/>
    </row>
    <row r="3315" spans="1:1">
      <c r="A3315" s="38"/>
    </row>
    <row r="3316" spans="1:1">
      <c r="A3316" s="38"/>
    </row>
    <row r="3317" spans="1:1">
      <c r="A3317" s="38"/>
    </row>
    <row r="3318" spans="1:1">
      <c r="A3318" s="38"/>
    </row>
    <row r="3319" spans="1:1">
      <c r="A3319" s="38"/>
    </row>
    <row r="3320" spans="1:1">
      <c r="A3320" s="38"/>
    </row>
    <row r="3321" spans="1:1">
      <c r="A3321" s="38"/>
    </row>
    <row r="3322" spans="1:1">
      <c r="A3322" s="38"/>
    </row>
    <row r="3323" spans="1:1">
      <c r="A3323" s="38"/>
    </row>
    <row r="3324" spans="1:1">
      <c r="A3324" s="38"/>
    </row>
    <row r="3325" spans="1:1">
      <c r="A3325" s="38"/>
    </row>
    <row r="3326" spans="1:1">
      <c r="A3326" s="38"/>
    </row>
    <row r="3327" spans="1:1">
      <c r="A3327" s="38"/>
    </row>
    <row r="3328" spans="1:1">
      <c r="A3328" s="38"/>
    </row>
    <row r="3329" spans="1:1">
      <c r="A3329" s="38"/>
    </row>
    <row r="3330" spans="1:1">
      <c r="A3330" s="38"/>
    </row>
    <row r="3331" spans="1:1">
      <c r="A3331" s="38"/>
    </row>
    <row r="3332" spans="1:1">
      <c r="A3332" s="38"/>
    </row>
    <row r="3333" spans="1:1">
      <c r="A3333" s="38"/>
    </row>
    <row r="3334" spans="1:1">
      <c r="A3334" s="38"/>
    </row>
    <row r="3335" spans="1:1">
      <c r="A3335" s="38"/>
    </row>
    <row r="3336" spans="1:1">
      <c r="A3336" s="38"/>
    </row>
    <row r="3337" spans="1:1">
      <c r="A3337" s="38"/>
    </row>
    <row r="3338" spans="1:1">
      <c r="A3338" s="38"/>
    </row>
    <row r="3339" spans="1:1">
      <c r="A3339" s="38"/>
    </row>
    <row r="3340" spans="1:1">
      <c r="A3340" s="38"/>
    </row>
    <row r="3341" spans="1:1">
      <c r="A3341" s="38"/>
    </row>
    <row r="3342" spans="1:1">
      <c r="A3342" s="38"/>
    </row>
    <row r="3343" spans="1:1">
      <c r="A3343" s="38"/>
    </row>
    <row r="3344" spans="1:1">
      <c r="A3344" s="38"/>
    </row>
    <row r="3345" spans="1:1">
      <c r="A3345" s="38"/>
    </row>
    <row r="3346" spans="1:1">
      <c r="A3346" s="38"/>
    </row>
    <row r="3347" spans="1:1">
      <c r="A3347" s="38"/>
    </row>
    <row r="3348" spans="1:1">
      <c r="A3348" s="38"/>
    </row>
    <row r="3349" spans="1:1">
      <c r="A3349" s="38"/>
    </row>
    <row r="3350" spans="1:1">
      <c r="A3350" s="38"/>
    </row>
    <row r="3351" spans="1:1">
      <c r="A3351" s="38"/>
    </row>
    <row r="3352" spans="1:1">
      <c r="A3352" s="38"/>
    </row>
    <row r="3353" spans="1:1">
      <c r="A3353" s="38"/>
    </row>
    <row r="3354" spans="1:1">
      <c r="A3354" s="38"/>
    </row>
    <row r="3355" spans="1:1">
      <c r="A3355" s="38"/>
    </row>
    <row r="3356" spans="1:1">
      <c r="A3356" s="38"/>
    </row>
    <row r="3357" spans="1:1">
      <c r="A3357" s="38"/>
    </row>
    <row r="3358" spans="1:1">
      <c r="A3358" s="38"/>
    </row>
    <row r="3359" spans="1:1">
      <c r="A3359" s="38"/>
    </row>
    <row r="3360" spans="1:1">
      <c r="A3360" s="38"/>
    </row>
    <row r="3361" spans="1:1">
      <c r="A3361" s="38"/>
    </row>
    <row r="3362" spans="1:1">
      <c r="A3362" s="38"/>
    </row>
    <row r="3363" spans="1:1">
      <c r="A3363" s="38"/>
    </row>
    <row r="3364" spans="1:1">
      <c r="A3364" s="38"/>
    </row>
    <row r="3365" spans="1:1">
      <c r="A3365" s="38"/>
    </row>
    <row r="3366" spans="1:1">
      <c r="A3366" s="38"/>
    </row>
    <row r="3367" spans="1:1">
      <c r="A3367" s="38"/>
    </row>
    <row r="3368" spans="1:1">
      <c r="A3368" s="38"/>
    </row>
    <row r="3369" spans="1:1">
      <c r="A3369" s="38"/>
    </row>
    <row r="3370" spans="1:1">
      <c r="A3370" s="38"/>
    </row>
    <row r="3371" spans="1:1">
      <c r="A3371" s="38"/>
    </row>
    <row r="3372" spans="1:1">
      <c r="A3372" s="38"/>
    </row>
    <row r="3373" spans="1:1">
      <c r="A3373" s="38"/>
    </row>
    <row r="3374" spans="1:1">
      <c r="A3374" s="38"/>
    </row>
    <row r="3375" spans="1:1">
      <c r="A3375" s="38"/>
    </row>
    <row r="3376" spans="1:1">
      <c r="A3376" s="38"/>
    </row>
    <row r="3377" spans="1:1">
      <c r="A3377" s="38"/>
    </row>
    <row r="3378" spans="1:1">
      <c r="A3378" s="38"/>
    </row>
    <row r="3379" spans="1:1">
      <c r="A3379" s="38"/>
    </row>
    <row r="3380" spans="1:1">
      <c r="A3380" s="38"/>
    </row>
    <row r="3381" spans="1:1">
      <c r="A3381" s="38"/>
    </row>
    <row r="3382" spans="1:1">
      <c r="A3382" s="38"/>
    </row>
    <row r="3383" spans="1:1">
      <c r="A3383" s="38"/>
    </row>
    <row r="3384" spans="1:1">
      <c r="A3384" s="38"/>
    </row>
    <row r="3385" spans="1:1">
      <c r="A3385" s="38"/>
    </row>
    <row r="3386" spans="1:1">
      <c r="A3386" s="38"/>
    </row>
    <row r="3387" spans="1:1">
      <c r="A3387" s="38"/>
    </row>
    <row r="3388" spans="1:1">
      <c r="A3388" s="38"/>
    </row>
    <row r="3389" spans="1:1">
      <c r="A3389" s="38"/>
    </row>
    <row r="3390" spans="1:1">
      <c r="A3390" s="38"/>
    </row>
    <row r="3391" spans="1:1">
      <c r="A3391" s="38"/>
    </row>
    <row r="3392" spans="1:1">
      <c r="A3392" s="38"/>
    </row>
    <row r="3393" spans="1:1">
      <c r="A3393" s="38"/>
    </row>
    <row r="3394" spans="1:1">
      <c r="A3394" s="38"/>
    </row>
    <row r="3395" spans="1:1">
      <c r="A3395" s="38"/>
    </row>
    <row r="3396" spans="1:1">
      <c r="A3396" s="38"/>
    </row>
    <row r="3397" spans="1:1">
      <c r="A3397" s="38"/>
    </row>
    <row r="3398" spans="1:1">
      <c r="A3398" s="38"/>
    </row>
    <row r="3399" spans="1:1">
      <c r="A3399" s="38"/>
    </row>
    <row r="3400" spans="1:1">
      <c r="A3400" s="38"/>
    </row>
    <row r="3401" spans="1:1">
      <c r="A3401" s="38"/>
    </row>
    <row r="3402" spans="1:1">
      <c r="A3402" s="38"/>
    </row>
    <row r="3403" spans="1:1">
      <c r="A3403" s="38"/>
    </row>
    <row r="3404" spans="1:1">
      <c r="A3404" s="38"/>
    </row>
    <row r="3405" spans="1:1">
      <c r="A3405" s="38"/>
    </row>
    <row r="3406" spans="1:1">
      <c r="A3406" s="38"/>
    </row>
    <row r="3407" spans="1:1">
      <c r="A3407" s="38"/>
    </row>
    <row r="3408" spans="1:1">
      <c r="A3408" s="38"/>
    </row>
    <row r="3409" spans="1:1">
      <c r="A3409" s="38"/>
    </row>
    <row r="3410" spans="1:1">
      <c r="A3410" s="38"/>
    </row>
    <row r="3411" spans="1:1">
      <c r="A3411" s="38"/>
    </row>
    <row r="3412" spans="1:1">
      <c r="A3412" s="38"/>
    </row>
    <row r="3413" spans="1:1">
      <c r="A3413" s="38"/>
    </row>
    <row r="3414" spans="1:1">
      <c r="A3414" s="38"/>
    </row>
    <row r="3415" spans="1:1">
      <c r="A3415" s="38"/>
    </row>
    <row r="3416" spans="1:1">
      <c r="A3416" s="38"/>
    </row>
    <row r="3417" spans="1:1">
      <c r="A3417" s="38"/>
    </row>
    <row r="3418" spans="1:1">
      <c r="A3418" s="38"/>
    </row>
    <row r="3419" spans="1:1">
      <c r="A3419" s="38"/>
    </row>
    <row r="3420" spans="1:1">
      <c r="A3420" s="38"/>
    </row>
    <row r="3421" spans="1:1">
      <c r="A3421" s="38"/>
    </row>
    <row r="3422" spans="1:1">
      <c r="A3422" s="38"/>
    </row>
    <row r="3423" spans="1:1">
      <c r="A3423" s="38"/>
    </row>
    <row r="3424" spans="1:1">
      <c r="A3424" s="38"/>
    </row>
    <row r="3425" spans="1:1">
      <c r="A3425" s="38"/>
    </row>
    <row r="3426" spans="1:1">
      <c r="A3426" s="38"/>
    </row>
    <row r="3427" spans="1:1">
      <c r="A3427" s="38"/>
    </row>
    <row r="3428" spans="1:1">
      <c r="A3428" s="38"/>
    </row>
    <row r="3429" spans="1:1">
      <c r="A3429" s="38"/>
    </row>
    <row r="3430" spans="1:1">
      <c r="A3430" s="38"/>
    </row>
    <row r="3431" spans="1:1">
      <c r="A3431" s="38"/>
    </row>
    <row r="3432" spans="1:1">
      <c r="A3432" s="38"/>
    </row>
    <row r="3433" spans="1:1">
      <c r="A3433" s="38"/>
    </row>
    <row r="3434" spans="1:1">
      <c r="A3434" s="38"/>
    </row>
    <row r="3435" spans="1:1">
      <c r="A3435" s="38"/>
    </row>
    <row r="3436" spans="1:1">
      <c r="A3436" s="38"/>
    </row>
    <row r="3437" spans="1:1">
      <c r="A3437" s="38"/>
    </row>
    <row r="3438" spans="1:1">
      <c r="A3438" s="38"/>
    </row>
    <row r="3439" spans="1:1">
      <c r="A3439" s="38"/>
    </row>
    <row r="3440" spans="1:1">
      <c r="A3440" s="38"/>
    </row>
    <row r="3441" spans="1:1">
      <c r="A3441" s="38"/>
    </row>
    <row r="3442" spans="1:1">
      <c r="A3442" s="38"/>
    </row>
    <row r="3443" spans="1:1">
      <c r="A3443" s="38"/>
    </row>
    <row r="3444" spans="1:1">
      <c r="A3444" s="38"/>
    </row>
    <row r="3445" spans="1:1">
      <c r="A3445" s="38"/>
    </row>
    <row r="3446" spans="1:1">
      <c r="A3446" s="38"/>
    </row>
    <row r="3447" spans="1:1">
      <c r="A3447" s="38"/>
    </row>
    <row r="3448" spans="1:1">
      <c r="A3448" s="38"/>
    </row>
    <row r="3449" spans="1:1">
      <c r="A3449" s="38"/>
    </row>
    <row r="3450" spans="1:1">
      <c r="A3450" s="38"/>
    </row>
    <row r="3451" spans="1:1">
      <c r="A3451" s="38"/>
    </row>
    <row r="3452" spans="1:1">
      <c r="A3452" s="38"/>
    </row>
    <row r="3453" spans="1:1">
      <c r="A3453" s="38"/>
    </row>
    <row r="3454" spans="1:1">
      <c r="A3454" s="38"/>
    </row>
    <row r="3455" spans="1:1">
      <c r="A3455" s="38"/>
    </row>
    <row r="3456" spans="1:1">
      <c r="A3456" s="38"/>
    </row>
    <row r="3457" spans="1:1">
      <c r="A3457" s="38"/>
    </row>
    <row r="3458" spans="1:1">
      <c r="A3458" s="38"/>
    </row>
    <row r="3459" spans="1:1">
      <c r="A3459" s="38"/>
    </row>
    <row r="3460" spans="1:1">
      <c r="A3460" s="38"/>
    </row>
    <row r="3461" spans="1:1">
      <c r="A3461" s="38"/>
    </row>
    <row r="3462" spans="1:1">
      <c r="A3462" s="38"/>
    </row>
    <row r="3463" spans="1:1">
      <c r="A3463" s="38"/>
    </row>
    <row r="3464" spans="1:1">
      <c r="A3464" s="38"/>
    </row>
    <row r="3465" spans="1:1">
      <c r="A3465" s="38"/>
    </row>
    <row r="3466" spans="1:1">
      <c r="A3466" s="38"/>
    </row>
    <row r="3467" spans="1:1">
      <c r="A3467" s="38"/>
    </row>
    <row r="3468" spans="1:1">
      <c r="A3468" s="38"/>
    </row>
    <row r="3469" spans="1:1">
      <c r="A3469" s="38"/>
    </row>
    <row r="3470" spans="1:1">
      <c r="A3470" s="38"/>
    </row>
    <row r="3471" spans="1:1">
      <c r="A3471" s="38"/>
    </row>
    <row r="3472" spans="1:1">
      <c r="A3472" s="38"/>
    </row>
    <row r="3473" spans="1:1">
      <c r="A3473" s="38"/>
    </row>
    <row r="3474" spans="1:1">
      <c r="A3474" s="38"/>
    </row>
    <row r="3475" spans="1:1">
      <c r="A3475" s="38"/>
    </row>
    <row r="3476" spans="1:1">
      <c r="A3476" s="38"/>
    </row>
    <row r="3477" spans="1:1">
      <c r="A3477" s="38"/>
    </row>
    <row r="3478" spans="1:1">
      <c r="A3478" s="38"/>
    </row>
    <row r="3479" spans="1:1">
      <c r="A3479" s="38"/>
    </row>
    <row r="3480" spans="1:1">
      <c r="A3480" s="38"/>
    </row>
    <row r="3481" spans="1:1">
      <c r="A3481" s="38"/>
    </row>
    <row r="3482" spans="1:1">
      <c r="A3482" s="38"/>
    </row>
    <row r="3483" spans="1:1">
      <c r="A3483" s="38"/>
    </row>
    <row r="3484" spans="1:1">
      <c r="A3484" s="38"/>
    </row>
    <row r="3485" spans="1:1">
      <c r="A3485" s="38"/>
    </row>
    <row r="3486" spans="1:1">
      <c r="A3486" s="38"/>
    </row>
    <row r="3487" spans="1:1">
      <c r="A3487" s="38"/>
    </row>
    <row r="3488" spans="1:1">
      <c r="A3488" s="38"/>
    </row>
    <row r="3489" spans="1:1">
      <c r="A3489" s="38"/>
    </row>
    <row r="3490" spans="1:1">
      <c r="A3490" s="38"/>
    </row>
    <row r="3491" spans="1:1">
      <c r="A3491" s="38"/>
    </row>
    <row r="3492" spans="1:1">
      <c r="A3492" s="38"/>
    </row>
    <row r="3493" spans="1:1">
      <c r="A3493" s="38"/>
    </row>
    <row r="3494" spans="1:1">
      <c r="A3494" s="38"/>
    </row>
    <row r="3495" spans="1:1">
      <c r="A3495" s="38"/>
    </row>
    <row r="3496" spans="1:1">
      <c r="A3496" s="38"/>
    </row>
    <row r="3497" spans="1:1">
      <c r="A3497" s="38"/>
    </row>
    <row r="3498" spans="1:1">
      <c r="A3498" s="38"/>
    </row>
    <row r="3499" spans="1:1">
      <c r="A3499" s="38"/>
    </row>
    <row r="3500" spans="1:1">
      <c r="A3500" s="38"/>
    </row>
    <row r="3501" spans="1:1">
      <c r="A3501" s="38"/>
    </row>
    <row r="3502" spans="1:1">
      <c r="A3502" s="38"/>
    </row>
    <row r="3503" spans="1:1">
      <c r="A3503" s="38"/>
    </row>
    <row r="3504" spans="1:1">
      <c r="A3504" s="38"/>
    </row>
    <row r="3505" spans="1:1">
      <c r="A3505" s="38"/>
    </row>
    <row r="3506" spans="1:1">
      <c r="A3506" s="38"/>
    </row>
    <row r="3507" spans="1:1">
      <c r="A3507" s="38"/>
    </row>
    <row r="3508" spans="1:1">
      <c r="A3508" s="38"/>
    </row>
    <row r="3509" spans="1:1">
      <c r="A3509" s="38"/>
    </row>
    <row r="3510" spans="1:1">
      <c r="A3510" s="38"/>
    </row>
    <row r="3511" spans="1:1">
      <c r="A3511" s="38"/>
    </row>
    <row r="3512" spans="1:1">
      <c r="A3512" s="38"/>
    </row>
    <row r="3513" spans="1:1">
      <c r="A3513" s="38"/>
    </row>
    <row r="3514" spans="1:1">
      <c r="A3514" s="38"/>
    </row>
    <row r="3515" spans="1:1">
      <c r="A3515" s="38"/>
    </row>
    <row r="3516" spans="1:1">
      <c r="A3516" s="38"/>
    </row>
    <row r="3517" spans="1:1">
      <c r="A3517" s="38"/>
    </row>
    <row r="3518" spans="1:1">
      <c r="A3518" s="38"/>
    </row>
    <row r="3519" spans="1:1">
      <c r="A3519" s="38"/>
    </row>
    <row r="3520" spans="1:1">
      <c r="A3520" s="38"/>
    </row>
    <row r="3521" spans="1:1">
      <c r="A3521" s="38"/>
    </row>
    <row r="3522" spans="1:1">
      <c r="A3522" s="38"/>
    </row>
    <row r="3523" spans="1:1">
      <c r="A3523" s="38"/>
    </row>
    <row r="3524" spans="1:1">
      <c r="A3524" s="38"/>
    </row>
    <row r="3525" spans="1:1">
      <c r="A3525" s="38"/>
    </row>
    <row r="3526" spans="1:1">
      <c r="A3526" s="38"/>
    </row>
    <row r="3527" spans="1:1">
      <c r="A3527" s="38"/>
    </row>
    <row r="3528" spans="1:1">
      <c r="A3528" s="38"/>
    </row>
    <row r="3529" spans="1:1">
      <c r="A3529" s="38"/>
    </row>
    <row r="3530" spans="1:1">
      <c r="A3530" s="38"/>
    </row>
    <row r="3531" spans="1:1">
      <c r="A3531" s="38"/>
    </row>
    <row r="3532" spans="1:1">
      <c r="A3532" s="38"/>
    </row>
    <row r="3533" spans="1:1">
      <c r="A3533" s="38"/>
    </row>
    <row r="3534" spans="1:1">
      <c r="A3534" s="38"/>
    </row>
    <row r="3535" spans="1:1">
      <c r="A3535" s="38"/>
    </row>
    <row r="3536" spans="1:1">
      <c r="A3536" s="38"/>
    </row>
    <row r="3537" spans="1:1">
      <c r="A3537" s="38"/>
    </row>
    <row r="3538" spans="1:1">
      <c r="A3538" s="38"/>
    </row>
    <row r="3539" spans="1:1">
      <c r="A3539" s="38"/>
    </row>
    <row r="3540" spans="1:1">
      <c r="A3540" s="38"/>
    </row>
    <row r="3541" spans="1:1">
      <c r="A3541" s="38"/>
    </row>
    <row r="3542" spans="1:1">
      <c r="A3542" s="38"/>
    </row>
    <row r="3543" spans="1:1">
      <c r="A3543" s="38"/>
    </row>
    <row r="3544" spans="1:1">
      <c r="A3544" s="38"/>
    </row>
    <row r="3545" spans="1:1">
      <c r="A3545" s="38"/>
    </row>
    <row r="3546" spans="1:1">
      <c r="A3546" s="38"/>
    </row>
    <row r="3547" spans="1:1">
      <c r="A3547" s="38"/>
    </row>
    <row r="3548" spans="1:1">
      <c r="A3548" s="38"/>
    </row>
    <row r="3549" spans="1:1">
      <c r="A3549" s="38"/>
    </row>
    <row r="3550" spans="1:1">
      <c r="A3550" s="38"/>
    </row>
    <row r="3551" spans="1:1">
      <c r="A3551" s="38"/>
    </row>
    <row r="3552" spans="1:1">
      <c r="A3552" s="38"/>
    </row>
    <row r="3553" spans="1:1">
      <c r="A3553" s="38"/>
    </row>
    <row r="3554" spans="1:1">
      <c r="A3554" s="38"/>
    </row>
    <row r="3555" spans="1:1">
      <c r="A3555" s="38"/>
    </row>
    <row r="3556" spans="1:1">
      <c r="A3556" s="38"/>
    </row>
    <row r="3557" spans="1:1">
      <c r="A3557" s="38"/>
    </row>
    <row r="3558" spans="1:1">
      <c r="A3558" s="38"/>
    </row>
    <row r="3559" spans="1:1">
      <c r="A3559" s="38"/>
    </row>
    <row r="3560" spans="1:1">
      <c r="A3560" s="38"/>
    </row>
    <row r="3561" spans="1:1">
      <c r="A3561" s="38"/>
    </row>
    <row r="3562" spans="1:1">
      <c r="A3562" s="38"/>
    </row>
    <row r="3563" spans="1:1">
      <c r="A3563" s="38"/>
    </row>
    <row r="3564" spans="1:1">
      <c r="A3564" s="38"/>
    </row>
    <row r="3565" spans="1:1">
      <c r="A3565" s="38"/>
    </row>
    <row r="3566" spans="1:1">
      <c r="A3566" s="38"/>
    </row>
    <row r="3567" spans="1:1">
      <c r="A3567" s="38"/>
    </row>
    <row r="3568" spans="1:1">
      <c r="A3568" s="38"/>
    </row>
    <row r="3569" spans="1:1">
      <c r="A3569" s="38"/>
    </row>
    <row r="3570" spans="1:1">
      <c r="A3570" s="38"/>
    </row>
    <row r="3571" spans="1:1">
      <c r="A3571" s="38"/>
    </row>
    <row r="3572" spans="1:1">
      <c r="A3572" s="38"/>
    </row>
    <row r="3573" spans="1:1">
      <c r="A3573" s="38"/>
    </row>
    <row r="3574" spans="1:1">
      <c r="A3574" s="38"/>
    </row>
    <row r="3575" spans="1:1">
      <c r="A3575" s="38"/>
    </row>
    <row r="3576" spans="1:1">
      <c r="A3576" s="38"/>
    </row>
    <row r="3577" spans="1:1">
      <c r="A3577" s="38"/>
    </row>
    <row r="3578" spans="1:1">
      <c r="A3578" s="38"/>
    </row>
    <row r="3579" spans="1:1">
      <c r="A3579" s="38"/>
    </row>
    <row r="3580" spans="1:1">
      <c r="A3580" s="38"/>
    </row>
    <row r="3581" spans="1:1">
      <c r="A3581" s="38"/>
    </row>
    <row r="3582" spans="1:1">
      <c r="A3582" s="38"/>
    </row>
    <row r="3583" spans="1:1">
      <c r="A3583" s="38"/>
    </row>
    <row r="3584" spans="1:1">
      <c r="A3584" s="38"/>
    </row>
    <row r="3585" spans="1:1">
      <c r="A3585" s="38"/>
    </row>
    <row r="3586" spans="1:1">
      <c r="A3586" s="38"/>
    </row>
    <row r="3587" spans="1:1">
      <c r="A3587" s="38"/>
    </row>
    <row r="3588" spans="1:1">
      <c r="A3588" s="38"/>
    </row>
    <row r="3589" spans="1:1">
      <c r="A3589" s="38"/>
    </row>
    <row r="3590" spans="1:1">
      <c r="A3590" s="38"/>
    </row>
    <row r="3591" spans="1:1">
      <c r="A3591" s="38"/>
    </row>
    <row r="3592" spans="1:1">
      <c r="A3592" s="38"/>
    </row>
    <row r="3593" spans="1:1">
      <c r="A3593" s="38"/>
    </row>
    <row r="3594" spans="1:1">
      <c r="A3594" s="38"/>
    </row>
    <row r="3595" spans="1:1">
      <c r="A3595" s="38"/>
    </row>
    <row r="3596" spans="1:1">
      <c r="A3596" s="38"/>
    </row>
    <row r="3597" spans="1:1">
      <c r="A3597" s="38"/>
    </row>
    <row r="3598" spans="1:1">
      <c r="A3598" s="38"/>
    </row>
    <row r="3599" spans="1:1">
      <c r="A3599" s="38"/>
    </row>
    <row r="3600" spans="1:1">
      <c r="A3600" s="38"/>
    </row>
    <row r="3601" spans="1:1">
      <c r="A3601" s="38"/>
    </row>
    <row r="3602" spans="1:1">
      <c r="A3602" s="38"/>
    </row>
    <row r="3603" spans="1:1">
      <c r="A3603" s="38"/>
    </row>
    <row r="3604" spans="1:1">
      <c r="A3604" s="38"/>
    </row>
    <row r="3605" spans="1:1">
      <c r="A3605" s="38"/>
    </row>
    <row r="3606" spans="1:1">
      <c r="A3606" s="38"/>
    </row>
    <row r="3607" spans="1:1">
      <c r="A3607" s="38"/>
    </row>
    <row r="3608" spans="1:1">
      <c r="A3608" s="38"/>
    </row>
    <row r="3609" spans="1:1">
      <c r="A3609" s="38"/>
    </row>
    <row r="3610" spans="1:1">
      <c r="A3610" s="38"/>
    </row>
    <row r="3611" spans="1:1">
      <c r="A3611" s="38"/>
    </row>
    <row r="3612" spans="1:1">
      <c r="A3612" s="38"/>
    </row>
    <row r="3613" spans="1:1">
      <c r="A3613" s="38"/>
    </row>
    <row r="3614" spans="1:1">
      <c r="A3614" s="38"/>
    </row>
    <row r="3615" spans="1:1">
      <c r="A3615" s="38"/>
    </row>
    <row r="3616" spans="1:1">
      <c r="A3616" s="38"/>
    </row>
    <row r="3617" spans="1:1">
      <c r="A3617" s="38"/>
    </row>
    <row r="3618" spans="1:1">
      <c r="A3618" s="38"/>
    </row>
    <row r="3619" spans="1:1">
      <c r="A3619" s="38"/>
    </row>
    <row r="3620" spans="1:1">
      <c r="A3620" s="38"/>
    </row>
    <row r="3621" spans="1:1">
      <c r="A3621" s="38"/>
    </row>
    <row r="3622" spans="1:1">
      <c r="A3622" s="38"/>
    </row>
    <row r="3623" spans="1:1">
      <c r="A3623" s="38"/>
    </row>
    <row r="3624" spans="1:1">
      <c r="A3624" s="38"/>
    </row>
    <row r="3625" spans="1:1">
      <c r="A3625" s="38"/>
    </row>
    <row r="3626" spans="1:1">
      <c r="A3626" s="38"/>
    </row>
    <row r="3627" spans="1:1">
      <c r="A3627" s="38"/>
    </row>
    <row r="3628" spans="1:1">
      <c r="A3628" s="38"/>
    </row>
    <row r="3629" spans="1:1">
      <c r="A3629" s="38"/>
    </row>
    <row r="3630" spans="1:1">
      <c r="A3630" s="38"/>
    </row>
    <row r="3631" spans="1:1">
      <c r="A3631" s="38"/>
    </row>
    <row r="3632" spans="1:1">
      <c r="A3632" s="38"/>
    </row>
    <row r="3633" spans="1:1">
      <c r="A3633" s="38"/>
    </row>
    <row r="3634" spans="1:1">
      <c r="A3634" s="38"/>
    </row>
    <row r="3635" spans="1:1">
      <c r="A3635" s="38"/>
    </row>
    <row r="3636" spans="1:1">
      <c r="A3636" s="38"/>
    </row>
    <row r="3637" spans="1:1">
      <c r="A3637" s="38"/>
    </row>
    <row r="3638" spans="1:1">
      <c r="A3638" s="38"/>
    </row>
    <row r="3639" spans="1:1">
      <c r="A3639" s="38"/>
    </row>
    <row r="3640" spans="1:1">
      <c r="A3640" s="38"/>
    </row>
    <row r="3641" spans="1:1">
      <c r="A3641" s="38"/>
    </row>
    <row r="3642" spans="1:1">
      <c r="A3642" s="38"/>
    </row>
    <row r="3643" spans="1:1">
      <c r="A3643" s="38"/>
    </row>
    <row r="3644" spans="1:1">
      <c r="A3644" s="38"/>
    </row>
    <row r="3645" spans="1:1">
      <c r="A3645" s="38"/>
    </row>
    <row r="3646" spans="1:1">
      <c r="A3646" s="38"/>
    </row>
    <row r="3647" spans="1:1">
      <c r="A3647" s="38"/>
    </row>
    <row r="3648" spans="1:1">
      <c r="A3648" s="38"/>
    </row>
    <row r="3649" spans="1:1">
      <c r="A3649" s="38"/>
    </row>
    <row r="3650" spans="1:1">
      <c r="A3650" s="38"/>
    </row>
    <row r="3651" spans="1:1">
      <c r="A3651" s="38"/>
    </row>
    <row r="3652" spans="1:1">
      <c r="A3652" s="38"/>
    </row>
    <row r="3653" spans="1:1">
      <c r="A3653" s="38"/>
    </row>
    <row r="3654" spans="1:1">
      <c r="A3654" s="38"/>
    </row>
    <row r="3655" spans="1:1">
      <c r="A3655" s="38"/>
    </row>
    <row r="3656" spans="1:1">
      <c r="A3656" s="38"/>
    </row>
    <row r="3657" spans="1:1">
      <c r="A3657" s="38"/>
    </row>
    <row r="3658" spans="1:1">
      <c r="A3658" s="38"/>
    </row>
    <row r="3659" spans="1:1">
      <c r="A3659" s="38"/>
    </row>
    <row r="3660" spans="1:1">
      <c r="A3660" s="38"/>
    </row>
    <row r="3661" spans="1:1">
      <c r="A3661" s="38"/>
    </row>
    <row r="3662" spans="1:1">
      <c r="A3662" s="38"/>
    </row>
    <row r="3663" spans="1:1">
      <c r="A3663" s="38"/>
    </row>
    <row r="3664" spans="1:1">
      <c r="A3664" s="38"/>
    </row>
    <row r="3665" spans="1:1">
      <c r="A3665" s="38"/>
    </row>
    <row r="3666" spans="1:1">
      <c r="A3666" s="38"/>
    </row>
    <row r="3667" spans="1:1">
      <c r="A3667" s="38"/>
    </row>
    <row r="3668" spans="1:1">
      <c r="A3668" s="38"/>
    </row>
    <row r="3669" spans="1:1">
      <c r="A3669" s="38"/>
    </row>
    <row r="3670" spans="1:1">
      <c r="A3670" s="38"/>
    </row>
    <row r="3671" spans="1:1">
      <c r="A3671" s="38"/>
    </row>
    <row r="3672" spans="1:1">
      <c r="A3672" s="38"/>
    </row>
    <row r="3673" spans="1:1">
      <c r="A3673" s="38"/>
    </row>
    <row r="3674" spans="1:1">
      <c r="A3674" s="38"/>
    </row>
    <row r="3675" spans="1:1">
      <c r="A3675" s="38"/>
    </row>
    <row r="3676" spans="1:1">
      <c r="A3676" s="38"/>
    </row>
    <row r="3677" spans="1:1">
      <c r="A3677" s="38"/>
    </row>
    <row r="3678" spans="1:1">
      <c r="A3678" s="38"/>
    </row>
    <row r="3679" spans="1:1">
      <c r="A3679" s="38"/>
    </row>
    <row r="3680" spans="1:1">
      <c r="A3680" s="38"/>
    </row>
    <row r="3681" spans="1:1">
      <c r="A3681" s="38"/>
    </row>
    <row r="3682" spans="1:1">
      <c r="A3682" s="38"/>
    </row>
    <row r="3683" spans="1:1">
      <c r="A3683" s="38"/>
    </row>
    <row r="3684" spans="1:1">
      <c r="A3684" s="38"/>
    </row>
    <row r="3685" spans="1:1">
      <c r="A3685" s="38"/>
    </row>
    <row r="3686" spans="1:1">
      <c r="A3686" s="38"/>
    </row>
    <row r="3687" spans="1:1">
      <c r="A3687" s="38"/>
    </row>
    <row r="3688" spans="1:1">
      <c r="A3688" s="38"/>
    </row>
    <row r="3689" spans="1:1">
      <c r="A3689" s="38"/>
    </row>
    <row r="3690" spans="1:1">
      <c r="A3690" s="38"/>
    </row>
    <row r="3691" spans="1:1">
      <c r="A3691" s="38"/>
    </row>
    <row r="3692" spans="1:1">
      <c r="A3692" s="38"/>
    </row>
    <row r="3693" spans="1:1">
      <c r="A3693" s="38"/>
    </row>
    <row r="3694" spans="1:1">
      <c r="A3694" s="38"/>
    </row>
    <row r="3695" spans="1:1">
      <c r="A3695" s="38"/>
    </row>
    <row r="3696" spans="1:1">
      <c r="A3696" s="38"/>
    </row>
    <row r="3697" spans="1:1">
      <c r="A3697" s="38"/>
    </row>
    <row r="3698" spans="1:1">
      <c r="A3698" s="38"/>
    </row>
    <row r="3699" spans="1:1">
      <c r="A3699" s="38"/>
    </row>
    <row r="3700" spans="1:1">
      <c r="A3700" s="38"/>
    </row>
    <row r="3701" spans="1:1">
      <c r="A3701" s="38"/>
    </row>
    <row r="3702" spans="1:1">
      <c r="A3702" s="38"/>
    </row>
    <row r="3703" spans="1:1">
      <c r="A3703" s="38"/>
    </row>
    <row r="3704" spans="1:1">
      <c r="A3704" s="38"/>
    </row>
    <row r="3705" spans="1:1">
      <c r="A3705" s="38"/>
    </row>
    <row r="3706" spans="1:1">
      <c r="A3706" s="38"/>
    </row>
    <row r="3707" spans="1:1">
      <c r="A3707" s="38"/>
    </row>
    <row r="3708" spans="1:1">
      <c r="A3708" s="38"/>
    </row>
    <row r="3709" spans="1:1">
      <c r="A3709" s="38"/>
    </row>
    <row r="3710" spans="1:1">
      <c r="A3710" s="38"/>
    </row>
    <row r="3711" spans="1:1">
      <c r="A3711" s="38"/>
    </row>
    <row r="3712" spans="1:1">
      <c r="A3712" s="38"/>
    </row>
    <row r="3713" spans="1:1">
      <c r="A3713" s="38"/>
    </row>
    <row r="3714" spans="1:1">
      <c r="A3714" s="38"/>
    </row>
    <row r="3715" spans="1:1">
      <c r="A3715" s="38"/>
    </row>
    <row r="3716" spans="1:1">
      <c r="A3716" s="38"/>
    </row>
    <row r="3717" spans="1:1">
      <c r="A3717" s="38"/>
    </row>
    <row r="3718" spans="1:1">
      <c r="A3718" s="38"/>
    </row>
    <row r="3719" spans="1:1">
      <c r="A3719" s="38"/>
    </row>
    <row r="3720" spans="1:1">
      <c r="A3720" s="38"/>
    </row>
    <row r="3721" spans="1:1">
      <c r="A3721" s="38"/>
    </row>
    <row r="3722" spans="1:1">
      <c r="A3722" s="38"/>
    </row>
    <row r="3723" spans="1:1">
      <c r="A3723" s="38"/>
    </row>
    <row r="3724" spans="1:1">
      <c r="A3724" s="38"/>
    </row>
    <row r="3725" spans="1:1">
      <c r="A3725" s="38"/>
    </row>
    <row r="3726" spans="1:1">
      <c r="A3726" s="38"/>
    </row>
    <row r="3727" spans="1:1">
      <c r="A3727" s="38"/>
    </row>
    <row r="3728" spans="1:1">
      <c r="A3728" s="38"/>
    </row>
    <row r="3729" spans="1:1">
      <c r="A3729" s="38"/>
    </row>
    <row r="3730" spans="1:1">
      <c r="A3730" s="38"/>
    </row>
    <row r="3731" spans="1:1">
      <c r="A3731" s="38"/>
    </row>
    <row r="3732" spans="1:1">
      <c r="A3732" s="38"/>
    </row>
    <row r="3733" spans="1:1">
      <c r="A3733" s="38"/>
    </row>
    <row r="3734" spans="1:1">
      <c r="A3734" s="38"/>
    </row>
    <row r="3735" spans="1:1">
      <c r="A3735" s="38"/>
    </row>
    <row r="3736" spans="1:1">
      <c r="A3736" s="38"/>
    </row>
    <row r="3737" spans="1:1">
      <c r="A3737" s="38"/>
    </row>
    <row r="3738" spans="1:1">
      <c r="A3738" s="38"/>
    </row>
    <row r="3739" spans="1:1">
      <c r="A3739" s="38"/>
    </row>
    <row r="3740" spans="1:1">
      <c r="A3740" s="38"/>
    </row>
    <row r="3741" spans="1:1">
      <c r="A3741" s="38"/>
    </row>
    <row r="3742" spans="1:1">
      <c r="A3742" s="38"/>
    </row>
    <row r="3743" spans="1:1">
      <c r="A3743" s="38"/>
    </row>
    <row r="3744" spans="1:1">
      <c r="A3744" s="38"/>
    </row>
    <row r="3745" spans="1:1">
      <c r="A3745" s="38"/>
    </row>
    <row r="3746" spans="1:1">
      <c r="A3746" s="38"/>
    </row>
    <row r="3747" spans="1:1">
      <c r="A3747" s="38"/>
    </row>
    <row r="3748" spans="1:1">
      <c r="A3748" s="38"/>
    </row>
    <row r="3749" spans="1:1">
      <c r="A3749" s="38"/>
    </row>
    <row r="3750" spans="1:1">
      <c r="A3750" s="38"/>
    </row>
    <row r="3751" spans="1:1">
      <c r="A3751" s="38"/>
    </row>
    <row r="3752" spans="1:1">
      <c r="A3752" s="38"/>
    </row>
    <row r="3753" spans="1:1">
      <c r="A3753" s="38"/>
    </row>
    <row r="3754" spans="1:1">
      <c r="A3754" s="38"/>
    </row>
    <row r="3755" spans="1:1">
      <c r="A3755" s="38"/>
    </row>
    <row r="3756" spans="1:1">
      <c r="A3756" s="38"/>
    </row>
    <row r="3757" spans="1:1">
      <c r="A3757" s="38"/>
    </row>
    <row r="3758" spans="1:1">
      <c r="A3758" s="38"/>
    </row>
    <row r="3759" spans="1:1">
      <c r="A3759" s="38"/>
    </row>
    <row r="3760" spans="1:1">
      <c r="A3760" s="38"/>
    </row>
    <row r="3761" spans="1:1">
      <c r="A3761" s="38"/>
    </row>
    <row r="3762" spans="1:1">
      <c r="A3762" s="38"/>
    </row>
    <row r="3763" spans="1:1">
      <c r="A3763" s="38"/>
    </row>
    <row r="3764" spans="1:1">
      <c r="A3764" s="38"/>
    </row>
    <row r="3765" spans="1:1">
      <c r="A3765" s="38"/>
    </row>
    <row r="3766" spans="1:1">
      <c r="A3766" s="38"/>
    </row>
    <row r="3767" spans="1:1">
      <c r="A3767" s="38"/>
    </row>
    <row r="3768" spans="1:1">
      <c r="A3768" s="38"/>
    </row>
    <row r="3769" spans="1:1">
      <c r="A3769" s="38"/>
    </row>
    <row r="3770" spans="1:1">
      <c r="A3770" s="38"/>
    </row>
    <row r="3771" spans="1:1">
      <c r="A3771" s="38"/>
    </row>
    <row r="3772" spans="1:1">
      <c r="A3772" s="38"/>
    </row>
    <row r="3773" spans="1:1">
      <c r="A3773" s="38"/>
    </row>
    <row r="3774" spans="1:1">
      <c r="A3774" s="38"/>
    </row>
    <row r="3775" spans="1:1">
      <c r="A3775" s="38"/>
    </row>
    <row r="3776" spans="1:1">
      <c r="A3776" s="38"/>
    </row>
    <row r="3777" spans="1:1">
      <c r="A3777" s="38"/>
    </row>
    <row r="3778" spans="1:1">
      <c r="A3778" s="38"/>
    </row>
    <row r="3779" spans="1:1">
      <c r="A3779" s="38"/>
    </row>
    <row r="3780" spans="1:1">
      <c r="A3780" s="38"/>
    </row>
    <row r="3781" spans="1:1">
      <c r="A3781" s="38"/>
    </row>
    <row r="3782" spans="1:1">
      <c r="A3782" s="38"/>
    </row>
    <row r="3783" spans="1:1">
      <c r="A3783" s="38"/>
    </row>
    <row r="3784" spans="1:1">
      <c r="A3784" s="38"/>
    </row>
    <row r="3785" spans="1:1">
      <c r="A3785" s="38"/>
    </row>
    <row r="3786" spans="1:1">
      <c r="A3786" s="38"/>
    </row>
    <row r="3787" spans="1:1">
      <c r="A3787" s="38"/>
    </row>
    <row r="3788" spans="1:1">
      <c r="A3788" s="38"/>
    </row>
    <row r="3789" spans="1:1">
      <c r="A3789" s="38"/>
    </row>
    <row r="3790" spans="1:1">
      <c r="A3790" s="38"/>
    </row>
    <row r="3791" spans="1:1">
      <c r="A3791" s="38"/>
    </row>
    <row r="3792" spans="1:1">
      <c r="A3792" s="38"/>
    </row>
    <row r="3793" spans="1:1">
      <c r="A3793" s="38"/>
    </row>
    <row r="3794" spans="1:1">
      <c r="A3794" s="38"/>
    </row>
    <row r="3795" spans="1:1">
      <c r="A3795" s="38"/>
    </row>
    <row r="3796" spans="1:1">
      <c r="A3796" s="38"/>
    </row>
    <row r="3797" spans="1:1">
      <c r="A3797" s="38"/>
    </row>
    <row r="3798" spans="1:1">
      <c r="A3798" s="38"/>
    </row>
    <row r="3799" spans="1:1">
      <c r="A3799" s="38"/>
    </row>
    <row r="3800" spans="1:1">
      <c r="A3800" s="38"/>
    </row>
    <row r="3801" spans="1:1">
      <c r="A3801" s="38"/>
    </row>
    <row r="3802" spans="1:1">
      <c r="A3802" s="38"/>
    </row>
    <row r="3803" spans="1:1">
      <c r="A3803" s="38"/>
    </row>
    <row r="3804" spans="1:1">
      <c r="A3804" s="38"/>
    </row>
    <row r="3805" spans="1:1">
      <c r="A3805" s="38"/>
    </row>
    <row r="3806" spans="1:1">
      <c r="A3806" s="38"/>
    </row>
    <row r="3807" spans="1:1">
      <c r="A3807" s="38"/>
    </row>
    <row r="3808" spans="1:1">
      <c r="A3808" s="38"/>
    </row>
    <row r="3809" spans="1:1">
      <c r="A3809" s="38"/>
    </row>
    <row r="3810" spans="1:1">
      <c r="A3810" s="38"/>
    </row>
    <row r="3811" spans="1:1">
      <c r="A3811" s="38"/>
    </row>
    <row r="3812" spans="1:1">
      <c r="A3812" s="38"/>
    </row>
    <row r="3813" spans="1:1">
      <c r="A3813" s="38"/>
    </row>
    <row r="3814" spans="1:1">
      <c r="A3814" s="38"/>
    </row>
    <row r="3815" spans="1:1">
      <c r="A3815" s="38"/>
    </row>
    <row r="3816" spans="1:1">
      <c r="A3816" s="38"/>
    </row>
    <row r="3817" spans="1:1">
      <c r="A3817" s="38"/>
    </row>
    <row r="3818" spans="1:1">
      <c r="A3818" s="38"/>
    </row>
    <row r="3819" spans="1:1">
      <c r="A3819" s="38"/>
    </row>
    <row r="3820" spans="1:1">
      <c r="A3820" s="38"/>
    </row>
    <row r="3821" spans="1:1">
      <c r="A3821" s="38"/>
    </row>
    <row r="3822" spans="1:1">
      <c r="A3822" s="38"/>
    </row>
    <row r="3823" spans="1:1">
      <c r="A3823" s="38"/>
    </row>
    <row r="3824" spans="1:1">
      <c r="A3824" s="38"/>
    </row>
    <row r="3825" spans="1:1">
      <c r="A3825" s="38"/>
    </row>
    <row r="3826" spans="1:1">
      <c r="A3826" s="38"/>
    </row>
    <row r="3827" spans="1:1">
      <c r="A3827" s="38"/>
    </row>
    <row r="3828" spans="1:1">
      <c r="A3828" s="38"/>
    </row>
    <row r="3829" spans="1:1">
      <c r="A3829" s="38"/>
    </row>
    <row r="3830" spans="1:1">
      <c r="A3830" s="38"/>
    </row>
    <row r="3831" spans="1:1">
      <c r="A3831" s="38"/>
    </row>
    <row r="3832" spans="1:1">
      <c r="A3832" s="38"/>
    </row>
    <row r="3833" spans="1:1">
      <c r="A3833" s="38"/>
    </row>
    <row r="3834" spans="1:1">
      <c r="A3834" s="38"/>
    </row>
    <row r="3835" spans="1:1">
      <c r="A3835" s="38"/>
    </row>
    <row r="3836" spans="1:1">
      <c r="A3836" s="38"/>
    </row>
    <row r="3837" spans="1:1">
      <c r="A3837" s="38"/>
    </row>
    <row r="3838" spans="1:1">
      <c r="A3838" s="38"/>
    </row>
    <row r="3839" spans="1:1">
      <c r="A3839" s="38"/>
    </row>
    <row r="3840" spans="1:1">
      <c r="A3840" s="38"/>
    </row>
    <row r="3841" spans="1:1">
      <c r="A3841" s="38"/>
    </row>
    <row r="3842" spans="1:1">
      <c r="A3842" s="38"/>
    </row>
    <row r="3843" spans="1:1">
      <c r="A3843" s="38"/>
    </row>
    <row r="3844" spans="1:1">
      <c r="A3844" s="38"/>
    </row>
    <row r="3845" spans="1:1">
      <c r="A3845" s="38"/>
    </row>
    <row r="3846" spans="1:1">
      <c r="A3846" s="38"/>
    </row>
    <row r="3847" spans="1:1">
      <c r="A3847" s="38"/>
    </row>
    <row r="3848" spans="1:1">
      <c r="A3848" s="38"/>
    </row>
    <row r="3849" spans="1:1">
      <c r="A3849" s="38"/>
    </row>
    <row r="3850" spans="1:1">
      <c r="A3850" s="38"/>
    </row>
    <row r="3851" spans="1:1">
      <c r="A3851" s="38"/>
    </row>
    <row r="3852" spans="1:1">
      <c r="A3852" s="38"/>
    </row>
    <row r="3853" spans="1:1">
      <c r="A3853" s="38"/>
    </row>
    <row r="3854" spans="1:1">
      <c r="A3854" s="38"/>
    </row>
    <row r="3855" spans="1:1">
      <c r="A3855" s="38"/>
    </row>
    <row r="3856" spans="1:1">
      <c r="A3856" s="38"/>
    </row>
    <row r="3857" spans="1:1">
      <c r="A3857" s="38"/>
    </row>
    <row r="3858" spans="1:1">
      <c r="A3858" s="38"/>
    </row>
    <row r="3859" spans="1:1">
      <c r="A3859" s="38"/>
    </row>
    <row r="3860" spans="1:1">
      <c r="A3860" s="38"/>
    </row>
    <row r="3861" spans="1:1">
      <c r="A3861" s="38"/>
    </row>
    <row r="3862" spans="1:1">
      <c r="A3862" s="38"/>
    </row>
    <row r="3863" spans="1:1">
      <c r="A3863" s="38"/>
    </row>
    <row r="3864" spans="1:1">
      <c r="A3864" s="38"/>
    </row>
    <row r="3865" spans="1:1">
      <c r="A3865" s="38"/>
    </row>
    <row r="3866" spans="1:1">
      <c r="A3866" s="38"/>
    </row>
    <row r="3867" spans="1:1">
      <c r="A3867" s="38"/>
    </row>
    <row r="3868" spans="1:1">
      <c r="A3868" s="38"/>
    </row>
    <row r="3869" spans="1:1">
      <c r="A3869" s="38"/>
    </row>
    <row r="3870" spans="1:1">
      <c r="A3870" s="38"/>
    </row>
    <row r="3871" spans="1:1">
      <c r="A3871" s="38"/>
    </row>
    <row r="3872" spans="1:1">
      <c r="A3872" s="38"/>
    </row>
    <row r="3873" spans="1:1">
      <c r="A3873" s="38"/>
    </row>
    <row r="3874" spans="1:1">
      <c r="A3874" s="38"/>
    </row>
    <row r="3875" spans="1:1">
      <c r="A3875" s="38"/>
    </row>
    <row r="3876" spans="1:1">
      <c r="A3876" s="38"/>
    </row>
    <row r="3877" spans="1:1">
      <c r="A3877" s="38"/>
    </row>
    <row r="3878" spans="1:1">
      <c r="A3878" s="38"/>
    </row>
    <row r="3879" spans="1:1">
      <c r="A3879" s="38"/>
    </row>
    <row r="3880" spans="1:1">
      <c r="A3880" s="38"/>
    </row>
    <row r="3881" spans="1:1">
      <c r="A3881" s="38"/>
    </row>
    <row r="3882" spans="1:1">
      <c r="A3882" s="38"/>
    </row>
    <row r="3883" spans="1:1">
      <c r="A3883" s="38"/>
    </row>
    <row r="3884" spans="1:1">
      <c r="A3884" s="38"/>
    </row>
    <row r="3885" spans="1:1">
      <c r="A3885" s="38"/>
    </row>
    <row r="3886" spans="1:1">
      <c r="A3886" s="38"/>
    </row>
    <row r="3887" spans="1:1">
      <c r="A3887" s="38"/>
    </row>
    <row r="3888" spans="1:1">
      <c r="A3888" s="38"/>
    </row>
    <row r="3889" spans="1:1">
      <c r="A3889" s="38"/>
    </row>
    <row r="3890" spans="1:1">
      <c r="A3890" s="38"/>
    </row>
    <row r="3891" spans="1:1">
      <c r="A3891" s="38"/>
    </row>
    <row r="3892" spans="1:1">
      <c r="A3892" s="38"/>
    </row>
    <row r="3893" spans="1:1">
      <c r="A3893" s="38"/>
    </row>
    <row r="3894" spans="1:1">
      <c r="A3894" s="38"/>
    </row>
    <row r="3895" spans="1:1">
      <c r="A3895" s="38"/>
    </row>
    <row r="3896" spans="1:1">
      <c r="A3896" s="38"/>
    </row>
    <row r="3897" spans="1:1">
      <c r="A3897" s="38"/>
    </row>
    <row r="3898" spans="1:1">
      <c r="A3898" s="38"/>
    </row>
    <row r="3899" spans="1:1">
      <c r="A3899" s="38"/>
    </row>
    <row r="3900" spans="1:1">
      <c r="A3900" s="38"/>
    </row>
    <row r="3901" spans="1:1">
      <c r="A3901" s="38"/>
    </row>
    <row r="3902" spans="1:1">
      <c r="A3902" s="38"/>
    </row>
    <row r="3903" spans="1:1">
      <c r="A3903" s="38"/>
    </row>
    <row r="3904" spans="1:1">
      <c r="A3904" s="38"/>
    </row>
    <row r="3905" spans="1:1">
      <c r="A3905" s="38"/>
    </row>
    <row r="3906" spans="1:1">
      <c r="A3906" s="38"/>
    </row>
    <row r="3907" spans="1:1">
      <c r="A3907" s="38"/>
    </row>
    <row r="3908" spans="1:1">
      <c r="A3908" s="38"/>
    </row>
    <row r="3909" spans="1:1">
      <c r="A3909" s="38"/>
    </row>
    <row r="3910" spans="1:1">
      <c r="A3910" s="38"/>
    </row>
    <row r="3911" spans="1:1">
      <c r="A3911" s="38"/>
    </row>
    <row r="3912" spans="1:1">
      <c r="A3912" s="38"/>
    </row>
    <row r="3913" spans="1:1">
      <c r="A3913" s="38"/>
    </row>
    <row r="3914" spans="1:1">
      <c r="A3914" s="38"/>
    </row>
    <row r="3915" spans="1:1">
      <c r="A3915" s="38"/>
    </row>
    <row r="3916" spans="1:1">
      <c r="A3916" s="38"/>
    </row>
    <row r="3917" spans="1:1">
      <c r="A3917" s="38"/>
    </row>
    <row r="3918" spans="1:1">
      <c r="A3918" s="38"/>
    </row>
    <row r="3919" spans="1:1">
      <c r="A3919" s="38"/>
    </row>
    <row r="3920" spans="1:1">
      <c r="A3920" s="38"/>
    </row>
    <row r="3921" spans="1:1">
      <c r="A3921" s="38"/>
    </row>
    <row r="3922" spans="1:1">
      <c r="A3922" s="38"/>
    </row>
    <row r="3923" spans="1:1">
      <c r="A3923" s="38"/>
    </row>
    <row r="3924" spans="1:1">
      <c r="A3924" s="38"/>
    </row>
    <row r="3925" spans="1:1">
      <c r="A3925" s="38"/>
    </row>
    <row r="3926" spans="1:1">
      <c r="A3926" s="38"/>
    </row>
    <row r="3927" spans="1:1">
      <c r="A3927" s="38"/>
    </row>
    <row r="3928" spans="1:1">
      <c r="A3928" s="38"/>
    </row>
    <row r="3929" spans="1:1">
      <c r="A3929" s="38"/>
    </row>
    <row r="3930" spans="1:1">
      <c r="A3930" s="38"/>
    </row>
    <row r="3931" spans="1:1">
      <c r="A3931" s="38"/>
    </row>
    <row r="3932" spans="1:1">
      <c r="A3932" s="38"/>
    </row>
    <row r="3933" spans="1:1">
      <c r="A3933" s="38"/>
    </row>
    <row r="3934" spans="1:1">
      <c r="A3934" s="38"/>
    </row>
    <row r="3935" spans="1:1">
      <c r="A3935" s="38"/>
    </row>
    <row r="3936" spans="1:1">
      <c r="A3936" s="38"/>
    </row>
    <row r="3937" spans="1:1">
      <c r="A3937" s="38"/>
    </row>
    <row r="3938" spans="1:1">
      <c r="A3938" s="38"/>
    </row>
    <row r="3939" spans="1:1">
      <c r="A3939" s="38"/>
    </row>
    <row r="3940" spans="1:1">
      <c r="A3940" s="38"/>
    </row>
    <row r="3941" spans="1:1">
      <c r="A3941" s="38"/>
    </row>
    <row r="3942" spans="1:1">
      <c r="A3942" s="38"/>
    </row>
    <row r="3943" spans="1:1">
      <c r="A3943" s="38"/>
    </row>
    <row r="3944" spans="1:1">
      <c r="A3944" s="38"/>
    </row>
    <row r="3945" spans="1:1">
      <c r="A3945" s="38"/>
    </row>
    <row r="3946" spans="1:1">
      <c r="A3946" s="38"/>
    </row>
    <row r="3947" spans="1:1">
      <c r="A3947" s="38"/>
    </row>
    <row r="3948" spans="1:1">
      <c r="A3948" s="38"/>
    </row>
    <row r="3949" spans="1:1">
      <c r="A3949" s="38"/>
    </row>
    <row r="3950" spans="1:1">
      <c r="A3950" s="38"/>
    </row>
    <row r="3951" spans="1:1">
      <c r="A3951" s="38"/>
    </row>
    <row r="3952" spans="1:1">
      <c r="A3952" s="38"/>
    </row>
    <row r="3953" spans="1:1">
      <c r="A3953" s="38"/>
    </row>
    <row r="3954" spans="1:1">
      <c r="A3954" s="38"/>
    </row>
    <row r="3955" spans="1:1">
      <c r="A3955" s="38"/>
    </row>
    <row r="3956" spans="1:1">
      <c r="A3956" s="38"/>
    </row>
    <row r="3957" spans="1:1">
      <c r="A3957" s="38"/>
    </row>
    <row r="3958" spans="1:1">
      <c r="A3958" s="38"/>
    </row>
    <row r="3959" spans="1:1">
      <c r="A3959" s="38"/>
    </row>
    <row r="3960" spans="1:1">
      <c r="A3960" s="38"/>
    </row>
    <row r="3961" spans="1:1">
      <c r="A3961" s="38"/>
    </row>
    <row r="3962" spans="1:1">
      <c r="A3962" s="38"/>
    </row>
    <row r="3963" spans="1:1">
      <c r="A3963" s="38"/>
    </row>
    <row r="3964" spans="1:1">
      <c r="A3964" s="38"/>
    </row>
    <row r="3965" spans="1:1">
      <c r="A3965" s="38"/>
    </row>
    <row r="3966" spans="1:1">
      <c r="A3966" s="38"/>
    </row>
    <row r="3967" spans="1:1">
      <c r="A3967" s="38"/>
    </row>
    <row r="3968" spans="1:1">
      <c r="A3968" s="38"/>
    </row>
    <row r="3969" spans="1:1">
      <c r="A3969" s="38"/>
    </row>
    <row r="3970" spans="1:1">
      <c r="A3970" s="38"/>
    </row>
    <row r="3971" spans="1:1">
      <c r="A3971" s="38"/>
    </row>
    <row r="3972" spans="1:1">
      <c r="A3972" s="38"/>
    </row>
    <row r="3973" spans="1:1">
      <c r="A3973" s="38"/>
    </row>
    <row r="3974" spans="1:1">
      <c r="A3974" s="38"/>
    </row>
    <row r="3975" spans="1:1">
      <c r="A3975" s="38"/>
    </row>
    <row r="3976" spans="1:1">
      <c r="A3976" s="38"/>
    </row>
    <row r="3977" spans="1:1">
      <c r="A3977" s="38"/>
    </row>
    <row r="3978" spans="1:1">
      <c r="A3978" s="38"/>
    </row>
    <row r="3979" spans="1:1">
      <c r="A3979" s="38"/>
    </row>
    <row r="3980" spans="1:1">
      <c r="A3980" s="38"/>
    </row>
    <row r="3981" spans="1:1">
      <c r="A3981" s="38"/>
    </row>
    <row r="3982" spans="1:1">
      <c r="A3982" s="38"/>
    </row>
    <row r="3983" spans="1:1">
      <c r="A3983" s="38"/>
    </row>
    <row r="3984" spans="1:1">
      <c r="A3984" s="38"/>
    </row>
    <row r="3985" spans="1:1">
      <c r="A3985" s="38"/>
    </row>
    <row r="3986" spans="1:1">
      <c r="A3986" s="38"/>
    </row>
    <row r="3987" spans="1:1">
      <c r="A3987" s="38"/>
    </row>
    <row r="3988" spans="1:1">
      <c r="A3988" s="38"/>
    </row>
    <row r="3989" spans="1:1">
      <c r="A3989" s="38"/>
    </row>
    <row r="3990" spans="1:1">
      <c r="A3990" s="38"/>
    </row>
    <row r="3991" spans="1:1">
      <c r="A3991" s="38"/>
    </row>
    <row r="3992" spans="1:1">
      <c r="A3992" s="38"/>
    </row>
    <row r="3993" spans="1:1">
      <c r="A3993" s="38"/>
    </row>
    <row r="3994" spans="1:1">
      <c r="A3994" s="38"/>
    </row>
    <row r="3995" spans="1:1">
      <c r="A3995" s="38"/>
    </row>
    <row r="3996" spans="1:1">
      <c r="A3996" s="38"/>
    </row>
    <row r="3997" spans="1:1">
      <c r="A3997" s="38"/>
    </row>
    <row r="3998" spans="1:1">
      <c r="A3998" s="38"/>
    </row>
    <row r="3999" spans="1:1">
      <c r="A3999" s="38"/>
    </row>
    <row r="4000" spans="1:1">
      <c r="A4000" s="38"/>
    </row>
    <row r="4001" spans="1:1">
      <c r="A4001" s="38"/>
    </row>
    <row r="4002" spans="1:1">
      <c r="A4002" s="38"/>
    </row>
    <row r="4003" spans="1:1">
      <c r="A4003" s="38"/>
    </row>
    <row r="4004" spans="1:1">
      <c r="A4004" s="38"/>
    </row>
    <row r="4005" spans="1:1">
      <c r="A4005" s="38"/>
    </row>
    <row r="4006" spans="1:1">
      <c r="A4006" s="38"/>
    </row>
    <row r="4007" spans="1:1">
      <c r="A4007" s="38"/>
    </row>
    <row r="4008" spans="1:1">
      <c r="A4008" s="38"/>
    </row>
    <row r="4009" spans="1:1">
      <c r="A4009" s="38"/>
    </row>
    <row r="4010" spans="1:1">
      <c r="A4010" s="38"/>
    </row>
    <row r="4011" spans="1:1">
      <c r="A4011" s="38"/>
    </row>
    <row r="4012" spans="1:1">
      <c r="A4012" s="38"/>
    </row>
    <row r="4013" spans="1:1">
      <c r="A4013" s="38"/>
    </row>
    <row r="4014" spans="1:1">
      <c r="A4014" s="38"/>
    </row>
    <row r="4015" spans="1:1">
      <c r="A4015" s="38"/>
    </row>
    <row r="4016" spans="1:1">
      <c r="A4016" s="38"/>
    </row>
    <row r="4017" spans="1:1">
      <c r="A4017" s="38"/>
    </row>
    <row r="4018" spans="1:1">
      <c r="A4018" s="38"/>
    </row>
    <row r="4019" spans="1:1">
      <c r="A4019" s="38"/>
    </row>
    <row r="4020" spans="1:1">
      <c r="A4020" s="38"/>
    </row>
    <row r="4021" spans="1:1">
      <c r="A4021" s="38"/>
    </row>
    <row r="4022" spans="1:1">
      <c r="A4022" s="38"/>
    </row>
    <row r="4023" spans="1:1">
      <c r="A4023" s="38"/>
    </row>
    <row r="4024" spans="1:1">
      <c r="A4024" s="38"/>
    </row>
    <row r="4025" spans="1:1">
      <c r="A4025" s="38"/>
    </row>
    <row r="4026" spans="1:1">
      <c r="A4026" s="38"/>
    </row>
    <row r="4027" spans="1:1">
      <c r="A4027" s="38"/>
    </row>
    <row r="4028" spans="1:1">
      <c r="A4028" s="38"/>
    </row>
    <row r="4029" spans="1:1">
      <c r="A4029" s="38"/>
    </row>
    <row r="4030" spans="1:1">
      <c r="A4030" s="38"/>
    </row>
    <row r="4031" spans="1:1">
      <c r="A4031" s="38"/>
    </row>
    <row r="4032" spans="1:1">
      <c r="A4032" s="38"/>
    </row>
    <row r="4033" spans="1:1">
      <c r="A4033" s="38"/>
    </row>
    <row r="4034" spans="1:1">
      <c r="A4034" s="38"/>
    </row>
    <row r="4035" spans="1:1">
      <c r="A4035" s="38"/>
    </row>
    <row r="4036" spans="1:1">
      <c r="A4036" s="38"/>
    </row>
    <row r="4037" spans="1:1">
      <c r="A4037" s="38"/>
    </row>
    <row r="4038" spans="1:1">
      <c r="A4038" s="38"/>
    </row>
    <row r="4039" spans="1:1">
      <c r="A4039" s="38"/>
    </row>
    <row r="4040" spans="1:1">
      <c r="A4040" s="38"/>
    </row>
    <row r="4041" spans="1:1">
      <c r="A4041" s="38"/>
    </row>
    <row r="4042" spans="1:1">
      <c r="A4042" s="38"/>
    </row>
    <row r="4043" spans="1:1">
      <c r="A4043" s="38"/>
    </row>
    <row r="4044" spans="1:1">
      <c r="A4044" s="38"/>
    </row>
    <row r="4045" spans="1:1">
      <c r="A4045" s="38"/>
    </row>
    <row r="4046" spans="1:1">
      <c r="A4046" s="38"/>
    </row>
    <row r="4047" spans="1:1">
      <c r="A4047" s="38"/>
    </row>
    <row r="4048" spans="1:1">
      <c r="A4048" s="38"/>
    </row>
    <row r="4049" spans="1:1">
      <c r="A4049" s="38"/>
    </row>
    <row r="4050" spans="1:1">
      <c r="A4050" s="38"/>
    </row>
    <row r="4051" spans="1:1">
      <c r="A4051" s="38"/>
    </row>
    <row r="4052" spans="1:1">
      <c r="A4052" s="38"/>
    </row>
    <row r="4053" spans="1:1">
      <c r="A4053" s="38"/>
    </row>
    <row r="4054" spans="1:1">
      <c r="A4054" s="38"/>
    </row>
    <row r="4055" spans="1:1">
      <c r="A4055" s="38"/>
    </row>
    <row r="4056" spans="1:1">
      <c r="A4056" s="38"/>
    </row>
    <row r="4057" spans="1:1">
      <c r="A4057" s="38"/>
    </row>
    <row r="4058" spans="1:1">
      <c r="A4058" s="38"/>
    </row>
    <row r="4059" spans="1:1">
      <c r="A4059" s="38"/>
    </row>
    <row r="4060" spans="1:1">
      <c r="A4060" s="38"/>
    </row>
    <row r="4061" spans="1:1">
      <c r="A4061" s="38"/>
    </row>
    <row r="4062" spans="1:1">
      <c r="A4062" s="38"/>
    </row>
    <row r="4063" spans="1:1">
      <c r="A4063" s="38"/>
    </row>
    <row r="4064" spans="1:1">
      <c r="A4064" s="38"/>
    </row>
    <row r="4065" spans="1:1">
      <c r="A4065" s="38"/>
    </row>
    <row r="4066" spans="1:1">
      <c r="A4066" s="38"/>
    </row>
    <row r="4067" spans="1:1">
      <c r="A4067" s="38"/>
    </row>
    <row r="4068" spans="1:1">
      <c r="A4068" s="38"/>
    </row>
    <row r="4069" spans="1:1">
      <c r="A4069" s="38"/>
    </row>
    <row r="4070" spans="1:1">
      <c r="A4070" s="38"/>
    </row>
    <row r="4071" spans="1:1">
      <c r="A4071" s="38"/>
    </row>
    <row r="4072" spans="1:1">
      <c r="A4072" s="38"/>
    </row>
    <row r="4073" spans="1:1">
      <c r="A4073" s="38"/>
    </row>
    <row r="4074" spans="1:1">
      <c r="A4074" s="38"/>
    </row>
    <row r="4075" spans="1:1">
      <c r="A4075" s="38"/>
    </row>
    <row r="4076" spans="1:1">
      <c r="A4076" s="38"/>
    </row>
    <row r="4077" spans="1:1">
      <c r="A4077" s="38"/>
    </row>
    <row r="4078" spans="1:1">
      <c r="A4078" s="38"/>
    </row>
    <row r="4079" spans="1:1">
      <c r="A4079" s="38"/>
    </row>
    <row r="4080" spans="1:1">
      <c r="A4080" s="38"/>
    </row>
    <row r="4081" spans="1:1">
      <c r="A4081" s="38"/>
    </row>
    <row r="4082" spans="1:1">
      <c r="A4082" s="38"/>
    </row>
    <row r="4083" spans="1:1">
      <c r="A4083" s="38"/>
    </row>
    <row r="4084" spans="1:1">
      <c r="A4084" s="38"/>
    </row>
    <row r="4085" spans="1:1">
      <c r="A4085" s="38"/>
    </row>
    <row r="4086" spans="1:1">
      <c r="A4086" s="38"/>
    </row>
    <row r="4087" spans="1:1">
      <c r="A4087" s="38"/>
    </row>
    <row r="4088" spans="1:1">
      <c r="A4088" s="38"/>
    </row>
    <row r="4089" spans="1:1">
      <c r="A4089" s="38"/>
    </row>
    <row r="4090" spans="1:1">
      <c r="A4090" s="38"/>
    </row>
    <row r="4091" spans="1:1">
      <c r="A4091" s="38"/>
    </row>
    <row r="4092" spans="1:1">
      <c r="A4092" s="38"/>
    </row>
    <row r="4093" spans="1:1">
      <c r="A4093" s="38"/>
    </row>
    <row r="4094" spans="1:1">
      <c r="A4094" s="38"/>
    </row>
    <row r="4095" spans="1:1">
      <c r="A4095" s="38"/>
    </row>
    <row r="4096" spans="1:1">
      <c r="A4096" s="38"/>
    </row>
    <row r="4097" spans="1:1">
      <c r="A4097" s="38"/>
    </row>
    <row r="4098" spans="1:1">
      <c r="A4098" s="38"/>
    </row>
    <row r="4099" spans="1:1">
      <c r="A4099" s="38"/>
    </row>
    <row r="4100" spans="1:1">
      <c r="A4100" s="38"/>
    </row>
    <row r="4101" spans="1:1">
      <c r="A4101" s="38"/>
    </row>
    <row r="4102" spans="1:1">
      <c r="A4102" s="38"/>
    </row>
    <row r="4103" spans="1:1">
      <c r="A4103" s="38"/>
    </row>
    <row r="4104" spans="1:1">
      <c r="A4104" s="38"/>
    </row>
    <row r="4105" spans="1:1">
      <c r="A4105" s="38"/>
    </row>
    <row r="4106" spans="1:1">
      <c r="A4106" s="38"/>
    </row>
    <row r="4107" spans="1:1">
      <c r="A4107" s="38"/>
    </row>
    <row r="4108" spans="1:1">
      <c r="A4108" s="38"/>
    </row>
    <row r="4109" spans="1:1">
      <c r="A4109" s="38"/>
    </row>
    <row r="4110" spans="1:1">
      <c r="A4110" s="38"/>
    </row>
    <row r="4111" spans="1:1">
      <c r="A4111" s="38"/>
    </row>
    <row r="4112" spans="1:1">
      <c r="A4112" s="38"/>
    </row>
    <row r="4113" spans="1:1">
      <c r="A4113" s="38"/>
    </row>
    <row r="4114" spans="1:1">
      <c r="A4114" s="38"/>
    </row>
    <row r="4115" spans="1:1">
      <c r="A4115" s="38"/>
    </row>
    <row r="4116" spans="1:1">
      <c r="A4116" s="38"/>
    </row>
    <row r="4117" spans="1:1">
      <c r="A4117" s="38"/>
    </row>
    <row r="4118" spans="1:1">
      <c r="A4118" s="38"/>
    </row>
    <row r="4119" spans="1:1">
      <c r="A4119" s="38"/>
    </row>
    <row r="4120" spans="1:1">
      <c r="A4120" s="38"/>
    </row>
    <row r="4121" spans="1:1">
      <c r="A4121" s="38"/>
    </row>
    <row r="4122" spans="1:1">
      <c r="A4122" s="38"/>
    </row>
    <row r="4123" spans="1:1">
      <c r="A4123" s="38"/>
    </row>
    <row r="4124" spans="1:1">
      <c r="A4124" s="38"/>
    </row>
    <row r="4125" spans="1:1">
      <c r="A4125" s="38"/>
    </row>
    <row r="4126" spans="1:1">
      <c r="A4126" s="38"/>
    </row>
    <row r="4127" spans="1:1">
      <c r="A4127" s="38"/>
    </row>
    <row r="4128" spans="1:1">
      <c r="A4128" s="38"/>
    </row>
    <row r="4129" spans="1:1">
      <c r="A4129" s="38"/>
    </row>
    <row r="4130" spans="1:1">
      <c r="A4130" s="38"/>
    </row>
    <row r="4131" spans="1:1">
      <c r="A4131" s="38"/>
    </row>
    <row r="4132" spans="1:1">
      <c r="A4132" s="38"/>
    </row>
    <row r="4133" spans="1:1">
      <c r="A4133" s="38"/>
    </row>
    <row r="4134" spans="1:1">
      <c r="A4134" s="38"/>
    </row>
    <row r="4135" spans="1:1">
      <c r="A4135" s="38"/>
    </row>
    <row r="4136" spans="1:1">
      <c r="A4136" s="38"/>
    </row>
    <row r="4137" spans="1:1">
      <c r="A4137" s="38"/>
    </row>
    <row r="4138" spans="1:1">
      <c r="A4138" s="38"/>
    </row>
    <row r="4139" spans="1:1">
      <c r="A4139" s="38"/>
    </row>
    <row r="4140" spans="1:1">
      <c r="A4140" s="38"/>
    </row>
    <row r="4141" spans="1:1">
      <c r="A4141" s="38"/>
    </row>
    <row r="4142" spans="1:1">
      <c r="A4142" s="38"/>
    </row>
    <row r="4143" spans="1:1">
      <c r="A4143" s="38"/>
    </row>
    <row r="4144" spans="1:1">
      <c r="A4144" s="38"/>
    </row>
    <row r="4145" spans="1:1">
      <c r="A4145" s="38"/>
    </row>
    <row r="4146" spans="1:1">
      <c r="A4146" s="38"/>
    </row>
    <row r="4147" spans="1:1">
      <c r="A4147" s="38"/>
    </row>
    <row r="4148" spans="1:1">
      <c r="A4148" s="38"/>
    </row>
    <row r="4149" spans="1:1">
      <c r="A4149" s="38"/>
    </row>
    <row r="4150" spans="1:1">
      <c r="A4150" s="38"/>
    </row>
    <row r="4151" spans="1:1">
      <c r="A4151" s="38"/>
    </row>
    <row r="4152" spans="1:1">
      <c r="A4152" s="38"/>
    </row>
    <row r="4153" spans="1:1">
      <c r="A4153" s="38"/>
    </row>
    <row r="4154" spans="1:1">
      <c r="A4154" s="38"/>
    </row>
    <row r="4155" spans="1:1">
      <c r="A4155" s="38"/>
    </row>
    <row r="4156" spans="1:1">
      <c r="A4156" s="38"/>
    </row>
    <row r="4157" spans="1:1">
      <c r="A4157" s="38"/>
    </row>
    <row r="4158" spans="1:1">
      <c r="A4158" s="38"/>
    </row>
    <row r="4159" spans="1:1">
      <c r="A4159" s="38"/>
    </row>
    <row r="4160" spans="1:1">
      <c r="A4160" s="38"/>
    </row>
    <row r="4161" spans="1:1">
      <c r="A4161" s="38"/>
    </row>
    <row r="4162" spans="1:1">
      <c r="A4162" s="38"/>
    </row>
    <row r="4163" spans="1:1">
      <c r="A4163" s="38"/>
    </row>
    <row r="4164" spans="1:1">
      <c r="A4164" s="38"/>
    </row>
    <row r="4165" spans="1:1">
      <c r="A4165" s="38"/>
    </row>
    <row r="4166" spans="1:1">
      <c r="A4166" s="38"/>
    </row>
    <row r="4167" spans="1:1">
      <c r="A4167" s="38"/>
    </row>
    <row r="4168" spans="1:1">
      <c r="A4168" s="38"/>
    </row>
    <row r="4169" spans="1:1">
      <c r="A4169" s="38"/>
    </row>
    <row r="4170" spans="1:1">
      <c r="A4170" s="38"/>
    </row>
    <row r="4171" spans="1:1">
      <c r="A4171" s="38"/>
    </row>
    <row r="4172" spans="1:1">
      <c r="A4172" s="38"/>
    </row>
    <row r="4173" spans="1:1">
      <c r="A4173" s="38"/>
    </row>
    <row r="4174" spans="1:1">
      <c r="A4174" s="38"/>
    </row>
    <row r="4175" spans="1:1">
      <c r="A4175" s="38"/>
    </row>
    <row r="4176" spans="1:1">
      <c r="A4176" s="38"/>
    </row>
    <row r="4177" spans="1:1">
      <c r="A4177" s="38"/>
    </row>
    <row r="4178" spans="1:1">
      <c r="A4178" s="38"/>
    </row>
    <row r="4179" spans="1:1">
      <c r="A4179" s="38"/>
    </row>
    <row r="4180" spans="1:1">
      <c r="A4180" s="38"/>
    </row>
    <row r="4181" spans="1:1">
      <c r="A4181" s="38"/>
    </row>
    <row r="4182" spans="1:1">
      <c r="A4182" s="38"/>
    </row>
    <row r="4183" spans="1:1">
      <c r="A4183" s="38"/>
    </row>
    <row r="4184" spans="1:1">
      <c r="A4184" s="38"/>
    </row>
    <row r="4185" spans="1:1">
      <c r="A4185" s="38"/>
    </row>
    <row r="4186" spans="1:1">
      <c r="A4186" s="38"/>
    </row>
    <row r="4187" spans="1:1">
      <c r="A4187" s="38"/>
    </row>
    <row r="4188" spans="1:1">
      <c r="A4188" s="38"/>
    </row>
    <row r="4189" spans="1:1">
      <c r="A4189" s="38"/>
    </row>
    <row r="4190" spans="1:1">
      <c r="A4190" s="38"/>
    </row>
    <row r="4191" spans="1:1">
      <c r="A4191" s="38"/>
    </row>
    <row r="4192" spans="1:1">
      <c r="A4192" s="38"/>
    </row>
    <row r="4193" spans="1:1">
      <c r="A4193" s="38"/>
    </row>
    <row r="4194" spans="1:1">
      <c r="A4194" s="38"/>
    </row>
    <row r="4195" spans="1:1">
      <c r="A4195" s="38"/>
    </row>
    <row r="4196" spans="1:1">
      <c r="A4196" s="38"/>
    </row>
    <row r="4197" spans="1:1">
      <c r="A4197" s="38"/>
    </row>
    <row r="4198" spans="1:1">
      <c r="A4198" s="38"/>
    </row>
    <row r="4199" spans="1:1">
      <c r="A4199" s="38"/>
    </row>
    <row r="4200" spans="1:1">
      <c r="A4200" s="38"/>
    </row>
    <row r="4201" spans="1:1">
      <c r="A4201" s="38"/>
    </row>
    <row r="4202" spans="1:1">
      <c r="A4202" s="38"/>
    </row>
    <row r="4203" spans="1:1">
      <c r="A4203" s="38"/>
    </row>
    <row r="4204" spans="1:1">
      <c r="A4204" s="38"/>
    </row>
    <row r="4205" spans="1:1">
      <c r="A4205" s="38"/>
    </row>
    <row r="4206" spans="1:1">
      <c r="A4206" s="38"/>
    </row>
    <row r="4207" spans="1:1">
      <c r="A4207" s="38"/>
    </row>
    <row r="4208" spans="1:1">
      <c r="A4208" s="38"/>
    </row>
    <row r="4209" spans="1:1">
      <c r="A4209" s="38"/>
    </row>
    <row r="4210" spans="1:1">
      <c r="A4210" s="38"/>
    </row>
    <row r="4211" spans="1:1">
      <c r="A4211" s="38"/>
    </row>
    <row r="4212" spans="1:1">
      <c r="A4212" s="38"/>
    </row>
    <row r="4213" spans="1:1">
      <c r="A4213" s="38"/>
    </row>
    <row r="4214" spans="1:1">
      <c r="A4214" s="38"/>
    </row>
    <row r="4215" spans="1:1">
      <c r="A4215" s="38"/>
    </row>
    <row r="4216" spans="1:1">
      <c r="A4216" s="38"/>
    </row>
    <row r="4217" spans="1:1">
      <c r="A4217" s="38"/>
    </row>
    <row r="4218" spans="1:1">
      <c r="A4218" s="38"/>
    </row>
    <row r="4219" spans="1:1">
      <c r="A4219" s="38"/>
    </row>
    <row r="4220" spans="1:1">
      <c r="A4220" s="38"/>
    </row>
    <row r="4221" spans="1:1">
      <c r="A4221" s="38"/>
    </row>
    <row r="4222" spans="1:1">
      <c r="A4222" s="38"/>
    </row>
    <row r="4223" spans="1:1">
      <c r="A4223" s="38"/>
    </row>
    <row r="4224" spans="1:1">
      <c r="A4224" s="38"/>
    </row>
    <row r="4225" spans="1:1">
      <c r="A4225" s="38"/>
    </row>
    <row r="4226" spans="1:1">
      <c r="A4226" s="38"/>
    </row>
    <row r="4227" spans="1:1">
      <c r="A4227" s="38"/>
    </row>
    <row r="4228" spans="1:1">
      <c r="A4228" s="38"/>
    </row>
    <row r="4229" spans="1:1">
      <c r="A4229" s="38"/>
    </row>
    <row r="4230" spans="1:1">
      <c r="A4230" s="38"/>
    </row>
    <row r="4231" spans="1:1">
      <c r="A4231" s="38"/>
    </row>
    <row r="4232" spans="1:1">
      <c r="A4232" s="38"/>
    </row>
    <row r="4233" spans="1:1">
      <c r="A4233" s="38"/>
    </row>
    <row r="4234" spans="1:1">
      <c r="A4234" s="38"/>
    </row>
    <row r="4235" spans="1:1">
      <c r="A4235" s="38"/>
    </row>
    <row r="4236" spans="1:1">
      <c r="A4236" s="38"/>
    </row>
    <row r="4237" spans="1:1">
      <c r="A4237" s="38"/>
    </row>
    <row r="4238" spans="1:1">
      <c r="A4238" s="38"/>
    </row>
    <row r="4239" spans="1:1">
      <c r="A4239" s="38"/>
    </row>
    <row r="4240" spans="1:1">
      <c r="A4240" s="38"/>
    </row>
    <row r="4241" spans="1:1">
      <c r="A4241" s="38"/>
    </row>
    <row r="4242" spans="1:1">
      <c r="A4242" s="38"/>
    </row>
    <row r="4243" spans="1:1">
      <c r="A4243" s="38"/>
    </row>
    <row r="4244" spans="1:1">
      <c r="A4244" s="38"/>
    </row>
    <row r="4245" spans="1:1">
      <c r="A4245" s="38"/>
    </row>
    <row r="4246" spans="1:1">
      <c r="A4246" s="38"/>
    </row>
    <row r="4247" spans="1:1">
      <c r="A4247" s="38"/>
    </row>
    <row r="4248" spans="1:1">
      <c r="A4248" s="38"/>
    </row>
    <row r="4249" spans="1:1">
      <c r="A4249" s="38"/>
    </row>
    <row r="4250" spans="1:1">
      <c r="A4250" s="38"/>
    </row>
    <row r="4251" spans="1:1">
      <c r="A4251" s="38"/>
    </row>
    <row r="4252" spans="1:1">
      <c r="A4252" s="38"/>
    </row>
    <row r="4253" spans="1:1">
      <c r="A4253" s="38"/>
    </row>
    <row r="4254" spans="1:1">
      <c r="A4254" s="38"/>
    </row>
    <row r="4255" spans="1:1">
      <c r="A4255" s="38"/>
    </row>
    <row r="4256" spans="1:1">
      <c r="A4256" s="38"/>
    </row>
    <row r="4257" spans="1:1">
      <c r="A4257" s="38"/>
    </row>
    <row r="4258" spans="1:1">
      <c r="A4258" s="38"/>
    </row>
    <row r="4259" spans="1:1">
      <c r="A4259" s="38"/>
    </row>
    <row r="4260" spans="1:1">
      <c r="A4260" s="38"/>
    </row>
    <row r="4261" spans="1:1">
      <c r="A4261" s="38"/>
    </row>
    <row r="4262" spans="1:1">
      <c r="A4262" s="38"/>
    </row>
    <row r="4263" spans="1:1">
      <c r="A4263" s="38"/>
    </row>
    <row r="4264" spans="1:1">
      <c r="A4264" s="38"/>
    </row>
    <row r="4265" spans="1:1">
      <c r="A4265" s="38"/>
    </row>
    <row r="4266" spans="1:1">
      <c r="A4266" s="38"/>
    </row>
    <row r="4267" spans="1:1">
      <c r="A4267" s="38"/>
    </row>
    <row r="4268" spans="1:1">
      <c r="A4268" s="38"/>
    </row>
    <row r="4269" spans="1:1">
      <c r="A4269" s="38"/>
    </row>
    <row r="4270" spans="1:1">
      <c r="A4270" s="38"/>
    </row>
    <row r="4271" spans="1:1">
      <c r="A4271" s="38"/>
    </row>
    <row r="4272" spans="1:1">
      <c r="A4272" s="38"/>
    </row>
    <row r="4273" spans="1:1">
      <c r="A4273" s="38"/>
    </row>
    <row r="4274" spans="1:1">
      <c r="A4274" s="38"/>
    </row>
    <row r="4275" spans="1:1">
      <c r="A4275" s="38"/>
    </row>
    <row r="4276" spans="1:1">
      <c r="A4276" s="38"/>
    </row>
    <row r="4277" spans="1:1">
      <c r="A4277" s="38"/>
    </row>
    <row r="4278" spans="1:1">
      <c r="A4278" s="38"/>
    </row>
    <row r="4279" spans="1:1">
      <c r="A4279" s="38"/>
    </row>
    <row r="4280" spans="1:1">
      <c r="A4280" s="38"/>
    </row>
    <row r="4281" spans="1:1">
      <c r="A4281" s="38"/>
    </row>
    <row r="4282" spans="1:1">
      <c r="A4282" s="38"/>
    </row>
    <row r="4283" spans="1:1">
      <c r="A4283" s="38"/>
    </row>
    <row r="4284" spans="1:1">
      <c r="A4284" s="38"/>
    </row>
    <row r="4285" spans="1:1">
      <c r="A4285" s="38"/>
    </row>
    <row r="4286" spans="1:1">
      <c r="A4286" s="38"/>
    </row>
    <row r="4287" spans="1:1">
      <c r="A4287" s="38"/>
    </row>
    <row r="4288" spans="1:1">
      <c r="A4288" s="38"/>
    </row>
    <row r="4289" spans="1:1">
      <c r="A4289" s="38"/>
    </row>
    <row r="4290" spans="1:1">
      <c r="A4290" s="38"/>
    </row>
    <row r="4291" spans="1:1">
      <c r="A4291" s="38"/>
    </row>
    <row r="4292" spans="1:1">
      <c r="A4292" s="38"/>
    </row>
    <row r="4293" spans="1:1">
      <c r="A4293" s="38"/>
    </row>
    <row r="4294" spans="1:1">
      <c r="A4294" s="38"/>
    </row>
    <row r="4295" spans="1:1">
      <c r="A4295" s="38"/>
    </row>
    <row r="4296" spans="1:1">
      <c r="A4296" s="38"/>
    </row>
    <row r="4297" spans="1:1">
      <c r="A4297" s="38"/>
    </row>
    <row r="4298" spans="1:1">
      <c r="A4298" s="38"/>
    </row>
    <row r="4299" spans="1:1">
      <c r="A4299" s="38"/>
    </row>
    <row r="4300" spans="1:1">
      <c r="A4300" s="38"/>
    </row>
    <row r="4301" spans="1:1">
      <c r="A4301" s="38"/>
    </row>
    <row r="4302" spans="1:1">
      <c r="A4302" s="38"/>
    </row>
    <row r="4303" spans="1:1">
      <c r="A4303" s="38"/>
    </row>
    <row r="4304" spans="1:1">
      <c r="A4304" s="38"/>
    </row>
    <row r="4305" spans="1:1">
      <c r="A4305" s="38"/>
    </row>
    <row r="4306" spans="1:1">
      <c r="A4306" s="38"/>
    </row>
    <row r="4307" spans="1:1">
      <c r="A4307" s="38"/>
    </row>
    <row r="4308" spans="1:1">
      <c r="A4308" s="38"/>
    </row>
    <row r="4309" spans="1:1">
      <c r="A4309" s="38"/>
    </row>
    <row r="4310" spans="1:1">
      <c r="A4310" s="38"/>
    </row>
    <row r="4311" spans="1:1">
      <c r="A4311" s="38"/>
    </row>
    <row r="4312" spans="1:1">
      <c r="A4312" s="38"/>
    </row>
    <row r="4313" spans="1:1">
      <c r="A4313" s="38"/>
    </row>
    <row r="4314" spans="1:1">
      <c r="A4314" s="38"/>
    </row>
    <row r="4315" spans="1:1">
      <c r="A4315" s="38"/>
    </row>
    <row r="4316" spans="1:1">
      <c r="A4316" s="38"/>
    </row>
    <row r="4317" spans="1:1">
      <c r="A4317" s="38"/>
    </row>
    <row r="4318" spans="1:1">
      <c r="A4318" s="38"/>
    </row>
    <row r="4319" spans="1:1">
      <c r="A4319" s="38"/>
    </row>
    <row r="4320" spans="1:1">
      <c r="A4320" s="38"/>
    </row>
    <row r="4321" spans="1:1">
      <c r="A4321" s="38"/>
    </row>
    <row r="4322" spans="1:1">
      <c r="A4322" s="38"/>
    </row>
    <row r="4323" spans="1:1">
      <c r="A4323" s="38"/>
    </row>
    <row r="4324" spans="1:1">
      <c r="A4324" s="38"/>
    </row>
    <row r="4325" spans="1:1">
      <c r="A4325" s="38"/>
    </row>
    <row r="4326" spans="1:1">
      <c r="A4326" s="38"/>
    </row>
    <row r="4327" spans="1:1">
      <c r="A4327" s="38"/>
    </row>
    <row r="4328" spans="1:1">
      <c r="A4328" s="38"/>
    </row>
    <row r="4329" spans="1:1">
      <c r="A4329" s="38"/>
    </row>
    <row r="4330" spans="1:1">
      <c r="A4330" s="38"/>
    </row>
    <row r="4331" spans="1:1">
      <c r="A4331" s="38"/>
    </row>
    <row r="4332" spans="1:1">
      <c r="A4332" s="38"/>
    </row>
    <row r="4333" spans="1:1">
      <c r="A4333" s="38"/>
    </row>
    <row r="4334" spans="1:1">
      <c r="A4334" s="38"/>
    </row>
    <row r="4335" spans="1:1">
      <c r="A4335" s="38"/>
    </row>
    <row r="4336" spans="1:1">
      <c r="A4336" s="38"/>
    </row>
    <row r="4337" spans="1:1">
      <c r="A4337" s="38"/>
    </row>
    <row r="4338" spans="1:1">
      <c r="A4338" s="38"/>
    </row>
    <row r="4339" spans="1:1">
      <c r="A4339" s="38"/>
    </row>
    <row r="4340" spans="1:1">
      <c r="A4340" s="38"/>
    </row>
    <row r="4341" spans="1:1">
      <c r="A4341" s="38"/>
    </row>
    <row r="4342" spans="1:1">
      <c r="A4342" s="38"/>
    </row>
    <row r="4343" spans="1:1">
      <c r="A4343" s="38"/>
    </row>
    <row r="4344" spans="1:1">
      <c r="A4344" s="38"/>
    </row>
    <row r="4345" spans="1:1">
      <c r="A4345" s="38"/>
    </row>
    <row r="4346" spans="1:1">
      <c r="A4346" s="38"/>
    </row>
    <row r="4347" spans="1:1">
      <c r="A4347" s="38"/>
    </row>
    <row r="4348" spans="1:1">
      <c r="A4348" s="38"/>
    </row>
    <row r="4349" spans="1:1">
      <c r="A4349" s="38"/>
    </row>
    <row r="4350" spans="1:1">
      <c r="A4350" s="38"/>
    </row>
    <row r="4351" spans="1:1">
      <c r="A4351" s="38"/>
    </row>
    <row r="4352" spans="1:1">
      <c r="A4352" s="38"/>
    </row>
    <row r="4353" spans="1:1">
      <c r="A4353" s="38"/>
    </row>
    <row r="4354" spans="1:1">
      <c r="A4354" s="38"/>
    </row>
    <row r="4355" spans="1:1">
      <c r="A4355" s="38"/>
    </row>
    <row r="4356" spans="1:1">
      <c r="A4356" s="38"/>
    </row>
    <row r="4357" spans="1:1">
      <c r="A4357" s="38"/>
    </row>
    <row r="4358" spans="1:1">
      <c r="A4358" s="38"/>
    </row>
    <row r="4359" spans="1:1">
      <c r="A4359" s="38"/>
    </row>
    <row r="4360" spans="1:1">
      <c r="A4360" s="38"/>
    </row>
    <row r="4361" spans="1:1">
      <c r="A4361" s="38"/>
    </row>
    <row r="4362" spans="1:1">
      <c r="A4362" s="38"/>
    </row>
    <row r="4363" spans="1:1">
      <c r="A4363" s="38"/>
    </row>
    <row r="4364" spans="1:1">
      <c r="A4364" s="38"/>
    </row>
    <row r="4365" spans="1:1">
      <c r="A4365" s="38"/>
    </row>
    <row r="4366" spans="1:1">
      <c r="A4366" s="38"/>
    </row>
    <row r="4367" spans="1:1">
      <c r="A4367" s="38"/>
    </row>
    <row r="4368" spans="1:1">
      <c r="A4368" s="38"/>
    </row>
    <row r="4369" spans="1:1">
      <c r="A4369" s="38"/>
    </row>
    <row r="4370" spans="1:1">
      <c r="A4370" s="38"/>
    </row>
    <row r="4371" spans="1:1">
      <c r="A4371" s="38"/>
    </row>
    <row r="4372" spans="1:1">
      <c r="A4372" s="38"/>
    </row>
    <row r="4373" spans="1:1">
      <c r="A4373" s="38"/>
    </row>
    <row r="4374" spans="1:1">
      <c r="A4374" s="38"/>
    </row>
    <row r="4375" spans="1:1">
      <c r="A4375" s="38"/>
    </row>
    <row r="4376" spans="1:1">
      <c r="A4376" s="38"/>
    </row>
    <row r="4377" spans="1:1">
      <c r="A4377" s="38"/>
    </row>
    <row r="4378" spans="1:1">
      <c r="A4378" s="38"/>
    </row>
    <row r="4379" spans="1:1">
      <c r="A4379" s="38"/>
    </row>
    <row r="4380" spans="1:1">
      <c r="A4380" s="38"/>
    </row>
    <row r="4381" spans="1:1">
      <c r="A4381" s="38"/>
    </row>
    <row r="4382" spans="1:1">
      <c r="A4382" s="38"/>
    </row>
    <row r="4383" spans="1:1">
      <c r="A4383" s="38"/>
    </row>
    <row r="4384" spans="1:1">
      <c r="A4384" s="38"/>
    </row>
    <row r="4385" spans="1:1">
      <c r="A4385" s="38"/>
    </row>
    <row r="4386" spans="1:1">
      <c r="A4386" s="38"/>
    </row>
    <row r="4387" spans="1:1">
      <c r="A4387" s="38"/>
    </row>
    <row r="4388" spans="1:1">
      <c r="A4388" s="38"/>
    </row>
    <row r="4389" spans="1:1">
      <c r="A4389" s="38"/>
    </row>
    <row r="4390" spans="1:1">
      <c r="A4390" s="38"/>
    </row>
    <row r="4391" spans="1:1">
      <c r="A4391" s="38"/>
    </row>
    <row r="4392" spans="1:1">
      <c r="A4392" s="38"/>
    </row>
    <row r="4393" spans="1:1">
      <c r="A4393" s="38"/>
    </row>
    <row r="4394" spans="1:1">
      <c r="A4394" s="38"/>
    </row>
    <row r="4395" spans="1:1">
      <c r="A4395" s="38"/>
    </row>
    <row r="4396" spans="1:1">
      <c r="A4396" s="38"/>
    </row>
    <row r="4397" spans="1:1">
      <c r="A4397" s="38"/>
    </row>
    <row r="4398" spans="1:1">
      <c r="A4398" s="38"/>
    </row>
    <row r="4399" spans="1:1">
      <c r="A4399" s="38"/>
    </row>
    <row r="4400" spans="1:1">
      <c r="A4400" s="38"/>
    </row>
    <row r="4401" spans="1:1">
      <c r="A4401" s="38"/>
    </row>
    <row r="4402" spans="1:1">
      <c r="A4402" s="38"/>
    </row>
    <row r="4403" spans="1:1">
      <c r="A4403" s="38"/>
    </row>
    <row r="4404" spans="1:1">
      <c r="A4404" s="38"/>
    </row>
    <row r="4405" spans="1:1">
      <c r="A4405" s="38"/>
    </row>
    <row r="4406" spans="1:1">
      <c r="A4406" s="38"/>
    </row>
    <row r="4407" spans="1:1">
      <c r="A4407" s="38"/>
    </row>
    <row r="4408" spans="1:1">
      <c r="A4408" s="38"/>
    </row>
    <row r="4409" spans="1:1">
      <c r="A4409" s="38"/>
    </row>
    <row r="4410" spans="1:1">
      <c r="A4410" s="38"/>
    </row>
    <row r="4411" spans="1:1">
      <c r="A4411" s="38"/>
    </row>
    <row r="4412" spans="1:1">
      <c r="A4412" s="38"/>
    </row>
    <row r="4413" spans="1:1">
      <c r="A4413" s="38"/>
    </row>
    <row r="4414" spans="1:1">
      <c r="A4414" s="38"/>
    </row>
    <row r="4415" spans="1:1">
      <c r="A4415" s="38"/>
    </row>
    <row r="4416" spans="1:1">
      <c r="A4416" s="38"/>
    </row>
    <row r="4417" spans="1:1">
      <c r="A4417" s="38"/>
    </row>
    <row r="4418" spans="1:1">
      <c r="A4418" s="38"/>
    </row>
    <row r="4419" spans="1:1">
      <c r="A4419" s="38"/>
    </row>
    <row r="4420" spans="1:1">
      <c r="A4420" s="38"/>
    </row>
    <row r="4421" spans="1:1">
      <c r="A4421" s="38"/>
    </row>
    <row r="4422" spans="1:1">
      <c r="A4422" s="38"/>
    </row>
    <row r="4423" spans="1:1">
      <c r="A4423" s="38"/>
    </row>
    <row r="4424" spans="1:1">
      <c r="A4424" s="38"/>
    </row>
    <row r="4425" spans="1:1">
      <c r="A4425" s="38"/>
    </row>
    <row r="4426" spans="1:1">
      <c r="A4426" s="38"/>
    </row>
    <row r="4427" spans="1:1">
      <c r="A4427" s="38"/>
    </row>
    <row r="4428" spans="1:1">
      <c r="A4428" s="38"/>
    </row>
    <row r="4429" spans="1:1">
      <c r="A4429" s="38"/>
    </row>
    <row r="4430" spans="1:1">
      <c r="A4430" s="38"/>
    </row>
    <row r="4431" spans="1:1">
      <c r="A4431" s="38"/>
    </row>
    <row r="4432" spans="1:1">
      <c r="A4432" s="38"/>
    </row>
    <row r="4433" spans="1:1">
      <c r="A4433" s="38"/>
    </row>
    <row r="4434" spans="1:1">
      <c r="A4434" s="38"/>
    </row>
    <row r="4435" spans="1:1">
      <c r="A4435" s="38"/>
    </row>
    <row r="4436" spans="1:1">
      <c r="A4436" s="38"/>
    </row>
    <row r="4437" spans="1:1">
      <c r="A4437" s="38"/>
    </row>
    <row r="4438" spans="1:1">
      <c r="A4438" s="38"/>
    </row>
    <row r="4439" spans="1:1">
      <c r="A4439" s="38"/>
    </row>
    <row r="4440" spans="1:1">
      <c r="A4440" s="38"/>
    </row>
    <row r="4441" spans="1:1">
      <c r="A4441" s="38"/>
    </row>
    <row r="4442" spans="1:1">
      <c r="A4442" s="38"/>
    </row>
    <row r="4443" spans="1:1">
      <c r="A4443" s="38"/>
    </row>
    <row r="4444" spans="1:1">
      <c r="A4444" s="38"/>
    </row>
    <row r="4445" spans="1:1">
      <c r="A4445" s="38"/>
    </row>
    <row r="4446" spans="1:1">
      <c r="A4446" s="38"/>
    </row>
    <row r="4447" spans="1:1">
      <c r="A4447" s="38"/>
    </row>
    <row r="4448" spans="1:1">
      <c r="A4448" s="38"/>
    </row>
    <row r="4449" spans="1:1">
      <c r="A4449" s="38"/>
    </row>
    <row r="4450" spans="1:1">
      <c r="A4450" s="38"/>
    </row>
    <row r="4451" spans="1:1">
      <c r="A4451" s="38"/>
    </row>
    <row r="4452" spans="1:1">
      <c r="A4452" s="38"/>
    </row>
    <row r="4453" spans="1:1">
      <c r="A4453" s="38"/>
    </row>
    <row r="4454" spans="1:1">
      <c r="A4454" s="38"/>
    </row>
    <row r="4455" spans="1:1">
      <c r="A4455" s="38"/>
    </row>
    <row r="4456" spans="1:1">
      <c r="A4456" s="38"/>
    </row>
    <row r="4457" spans="1:1">
      <c r="A4457" s="38"/>
    </row>
    <row r="4458" spans="1:1">
      <c r="A4458" s="38"/>
    </row>
    <row r="4459" spans="1:1">
      <c r="A4459" s="38"/>
    </row>
    <row r="4460" spans="1:1">
      <c r="A4460" s="38"/>
    </row>
    <row r="4461" spans="1:1">
      <c r="A4461" s="38"/>
    </row>
    <row r="4462" spans="1:1">
      <c r="A4462" s="38"/>
    </row>
    <row r="4463" spans="1:1">
      <c r="A4463" s="38"/>
    </row>
    <row r="4464" spans="1:1">
      <c r="A4464" s="38"/>
    </row>
    <row r="4465" spans="1:1">
      <c r="A4465" s="38"/>
    </row>
    <row r="4466" spans="1:1">
      <c r="A4466" s="38"/>
    </row>
    <row r="4467" spans="1:1">
      <c r="A4467" s="38"/>
    </row>
    <row r="4468" spans="1:1">
      <c r="A4468" s="38"/>
    </row>
    <row r="4469" spans="1:1">
      <c r="A4469" s="38"/>
    </row>
    <row r="4470" spans="1:1">
      <c r="A4470" s="38"/>
    </row>
    <row r="4471" spans="1:1">
      <c r="A4471" s="38"/>
    </row>
    <row r="4472" spans="1:1">
      <c r="A4472" s="38"/>
    </row>
    <row r="4473" spans="1:1">
      <c r="A4473" s="38"/>
    </row>
    <row r="4474" spans="1:1">
      <c r="A4474" s="38"/>
    </row>
    <row r="4475" spans="1:1">
      <c r="A4475" s="38"/>
    </row>
    <row r="4476" spans="1:1">
      <c r="A4476" s="38"/>
    </row>
    <row r="4477" spans="1:1">
      <c r="A4477" s="38"/>
    </row>
    <row r="4478" spans="1:1">
      <c r="A4478" s="38"/>
    </row>
    <row r="4479" spans="1:1">
      <c r="A4479" s="38"/>
    </row>
    <row r="4480" spans="1:1">
      <c r="A4480" s="38"/>
    </row>
    <row r="4481" spans="1:1">
      <c r="A4481" s="38"/>
    </row>
    <row r="4482" spans="1:1">
      <c r="A4482" s="38"/>
    </row>
    <row r="4483" spans="1:1">
      <c r="A4483" s="38"/>
    </row>
    <row r="4484" spans="1:1">
      <c r="A4484" s="38"/>
    </row>
    <row r="4485" spans="1:1">
      <c r="A4485" s="38"/>
    </row>
    <row r="4486" spans="1:1">
      <c r="A4486" s="38"/>
    </row>
    <row r="4487" spans="1:1">
      <c r="A4487" s="38"/>
    </row>
    <row r="4488" spans="1:1">
      <c r="A4488" s="38"/>
    </row>
    <row r="4489" spans="1:1">
      <c r="A4489" s="38"/>
    </row>
    <row r="4490" spans="1:1">
      <c r="A4490" s="38"/>
    </row>
    <row r="4491" spans="1:1">
      <c r="A4491" s="38"/>
    </row>
    <row r="4492" spans="1:1">
      <c r="A4492" s="38"/>
    </row>
    <row r="4493" spans="1:1">
      <c r="A4493" s="38"/>
    </row>
    <row r="4494" spans="1:1">
      <c r="A4494" s="38"/>
    </row>
    <row r="4495" spans="1:1">
      <c r="A4495" s="38"/>
    </row>
    <row r="4496" spans="1:1">
      <c r="A4496" s="38"/>
    </row>
    <row r="4497" spans="1:1">
      <c r="A4497" s="38"/>
    </row>
    <row r="4498" spans="1:1">
      <c r="A4498" s="38"/>
    </row>
    <row r="4499" spans="1:1">
      <c r="A4499" s="38"/>
    </row>
    <row r="4500" spans="1:1">
      <c r="A4500" s="38"/>
    </row>
    <row r="4501" spans="1:1">
      <c r="A4501" s="38"/>
    </row>
    <row r="4502" spans="1:1">
      <c r="A4502" s="38"/>
    </row>
    <row r="4503" spans="1:1">
      <c r="A4503" s="38"/>
    </row>
    <row r="4504" spans="1:1">
      <c r="A4504" s="38"/>
    </row>
    <row r="4505" spans="1:1">
      <c r="A4505" s="38"/>
    </row>
    <row r="4506" spans="1:1">
      <c r="A4506" s="38"/>
    </row>
    <row r="4507" spans="1:1">
      <c r="A4507" s="38"/>
    </row>
    <row r="4508" spans="1:1">
      <c r="A4508" s="38"/>
    </row>
    <row r="4509" spans="1:1">
      <c r="A4509" s="38"/>
    </row>
    <row r="4510" spans="1:1">
      <c r="A4510" s="38"/>
    </row>
    <row r="4511" spans="1:1">
      <c r="A4511" s="38"/>
    </row>
    <row r="4512" spans="1:1">
      <c r="A4512" s="38"/>
    </row>
    <row r="4513" spans="1:1">
      <c r="A4513" s="38"/>
    </row>
    <row r="4514" spans="1:1">
      <c r="A4514" s="38"/>
    </row>
    <row r="4515" spans="1:1">
      <c r="A4515" s="38"/>
    </row>
    <row r="4516" spans="1:1">
      <c r="A4516" s="38"/>
    </row>
    <row r="4517" spans="1:1">
      <c r="A4517" s="38"/>
    </row>
    <row r="4518" spans="1:1">
      <c r="A4518" s="38"/>
    </row>
    <row r="4519" spans="1:1">
      <c r="A4519" s="38"/>
    </row>
    <row r="4520" spans="1:1">
      <c r="A4520" s="38"/>
    </row>
    <row r="4521" spans="1:1">
      <c r="A4521" s="38"/>
    </row>
    <row r="4522" spans="1:1">
      <c r="A4522" s="38"/>
    </row>
    <row r="4523" spans="1:1">
      <c r="A4523" s="38"/>
    </row>
    <row r="4524" spans="1:1">
      <c r="A4524" s="38"/>
    </row>
    <row r="4525" spans="1:1">
      <c r="A4525" s="38"/>
    </row>
    <row r="4526" spans="1:1">
      <c r="A4526" s="38"/>
    </row>
    <row r="4527" spans="1:1">
      <c r="A4527" s="38"/>
    </row>
    <row r="4528" spans="1:1">
      <c r="A4528" s="38"/>
    </row>
    <row r="4529" spans="1:1">
      <c r="A4529" s="38"/>
    </row>
    <row r="4530" spans="1:1">
      <c r="A4530" s="38"/>
    </row>
    <row r="4531" spans="1:1">
      <c r="A4531" s="38"/>
    </row>
    <row r="4532" spans="1:1">
      <c r="A4532" s="38"/>
    </row>
    <row r="4533" spans="1:1">
      <c r="A4533" s="38"/>
    </row>
    <row r="4534" spans="1:1">
      <c r="A4534" s="38"/>
    </row>
    <row r="4535" spans="1:1">
      <c r="A4535" s="38"/>
    </row>
    <row r="4536" spans="1:1">
      <c r="A4536" s="38"/>
    </row>
    <row r="4537" spans="1:1">
      <c r="A4537" s="38"/>
    </row>
    <row r="4538" spans="1:1">
      <c r="A4538" s="38"/>
    </row>
    <row r="4539" spans="1:1">
      <c r="A4539" s="38"/>
    </row>
    <row r="4540" spans="1:1">
      <c r="A4540" s="38"/>
    </row>
    <row r="4541" spans="1:1">
      <c r="A4541" s="38"/>
    </row>
    <row r="4542" spans="1:1">
      <c r="A4542" s="38"/>
    </row>
    <row r="4543" spans="1:1">
      <c r="A4543" s="38"/>
    </row>
    <row r="4544" spans="1:1">
      <c r="A4544" s="38"/>
    </row>
    <row r="4545" spans="1:1">
      <c r="A4545" s="38"/>
    </row>
    <row r="4546" spans="1:1">
      <c r="A4546" s="38"/>
    </row>
    <row r="4547" spans="1:1">
      <c r="A4547" s="38"/>
    </row>
    <row r="4548" spans="1:1">
      <c r="A4548" s="38"/>
    </row>
    <row r="4549" spans="1:1">
      <c r="A4549" s="38"/>
    </row>
    <row r="4550" spans="1:1">
      <c r="A4550" s="38"/>
    </row>
    <row r="4551" spans="1:1">
      <c r="A4551" s="38"/>
    </row>
    <row r="4552" spans="1:1">
      <c r="A4552" s="38"/>
    </row>
    <row r="4553" spans="1:1">
      <c r="A4553" s="38"/>
    </row>
    <row r="4554" spans="1:1">
      <c r="A4554" s="38"/>
    </row>
    <row r="4555" spans="1:1">
      <c r="A4555" s="38"/>
    </row>
    <row r="4556" spans="1:1">
      <c r="A4556" s="38"/>
    </row>
    <row r="4557" spans="1:1">
      <c r="A4557" s="38"/>
    </row>
    <row r="4558" spans="1:1">
      <c r="A4558" s="38"/>
    </row>
    <row r="4559" spans="1:1">
      <c r="A4559" s="38"/>
    </row>
    <row r="4560" spans="1:1">
      <c r="A4560" s="38"/>
    </row>
    <row r="4561" spans="1:1">
      <c r="A4561" s="38"/>
    </row>
    <row r="4562" spans="1:1">
      <c r="A4562" s="38"/>
    </row>
    <row r="4563" spans="1:1">
      <c r="A4563" s="38"/>
    </row>
    <row r="4564" spans="1:1">
      <c r="A4564" s="38"/>
    </row>
    <row r="4565" spans="1:1">
      <c r="A4565" s="38"/>
    </row>
    <row r="4566" spans="1:1">
      <c r="A4566" s="38"/>
    </row>
    <row r="4567" spans="1:1">
      <c r="A4567" s="38"/>
    </row>
    <row r="4568" spans="1:1">
      <c r="A4568" s="38"/>
    </row>
    <row r="4569" spans="1:1">
      <c r="A4569" s="38"/>
    </row>
    <row r="4570" spans="1:1">
      <c r="A4570" s="38"/>
    </row>
    <row r="4571" spans="1:1">
      <c r="A4571" s="38"/>
    </row>
    <row r="4572" spans="1:1">
      <c r="A4572" s="38"/>
    </row>
    <row r="4573" spans="1:1">
      <c r="A4573" s="38"/>
    </row>
    <row r="4574" spans="1:1">
      <c r="A4574" s="38"/>
    </row>
    <row r="4575" spans="1:1">
      <c r="A4575" s="38"/>
    </row>
    <row r="4576" spans="1:1">
      <c r="A4576" s="38"/>
    </row>
    <row r="4577" spans="1:1">
      <c r="A4577" s="38"/>
    </row>
    <row r="4578" spans="1:1">
      <c r="A4578" s="38"/>
    </row>
    <row r="4579" spans="1:1">
      <c r="A4579" s="38"/>
    </row>
    <row r="4580" spans="1:1">
      <c r="A4580" s="38"/>
    </row>
    <row r="4581" spans="1:1">
      <c r="A4581" s="38"/>
    </row>
    <row r="4582" spans="1:1">
      <c r="A4582" s="38"/>
    </row>
    <row r="4583" spans="1:1">
      <c r="A4583" s="38"/>
    </row>
    <row r="4584" spans="1:1">
      <c r="A4584" s="38"/>
    </row>
    <row r="4585" spans="1:1">
      <c r="A4585" s="38"/>
    </row>
    <row r="4586" spans="1:1">
      <c r="A4586" s="38"/>
    </row>
    <row r="4587" spans="1:1">
      <c r="A4587" s="38"/>
    </row>
    <row r="4588" spans="1:1">
      <c r="A4588" s="38"/>
    </row>
    <row r="4589" spans="1:1">
      <c r="A4589" s="38"/>
    </row>
    <row r="4590" spans="1:1">
      <c r="A4590" s="38"/>
    </row>
    <row r="4591" spans="1:1">
      <c r="A4591" s="38"/>
    </row>
    <row r="4592" spans="1:1">
      <c r="A4592" s="38"/>
    </row>
    <row r="4593" spans="1:1">
      <c r="A4593" s="38"/>
    </row>
    <row r="4594" spans="1:1">
      <c r="A4594" s="38"/>
    </row>
    <row r="4595" spans="1:1">
      <c r="A4595" s="38"/>
    </row>
    <row r="4596" spans="1:1">
      <c r="A4596" s="38"/>
    </row>
    <row r="4597" spans="1:1">
      <c r="A4597" s="38"/>
    </row>
    <row r="4598" spans="1:1">
      <c r="A4598" s="38"/>
    </row>
    <row r="4599" spans="1:1">
      <c r="A4599" s="38"/>
    </row>
    <row r="4600" spans="1:1">
      <c r="A4600" s="38"/>
    </row>
    <row r="4601" spans="1:1">
      <c r="A4601" s="38"/>
    </row>
    <row r="4602" spans="1:1">
      <c r="A4602" s="38"/>
    </row>
    <row r="4603" spans="1:1">
      <c r="A4603" s="38"/>
    </row>
    <row r="4604" spans="1:1">
      <c r="A4604" s="38"/>
    </row>
    <row r="4605" spans="1:1">
      <c r="A4605" s="38"/>
    </row>
    <row r="4606" spans="1:1">
      <c r="A4606" s="38"/>
    </row>
    <row r="4607" spans="1:1">
      <c r="A4607" s="38"/>
    </row>
    <row r="4608" spans="1:1">
      <c r="A4608" s="38"/>
    </row>
    <row r="4609" spans="1:1">
      <c r="A4609" s="38"/>
    </row>
    <row r="4610" spans="1:1">
      <c r="A4610" s="38"/>
    </row>
    <row r="4611" spans="1:1">
      <c r="A4611" s="38"/>
    </row>
    <row r="4612" spans="1:1">
      <c r="A4612" s="38"/>
    </row>
    <row r="4613" spans="1:1">
      <c r="A4613" s="38"/>
    </row>
    <row r="4614" spans="1:1">
      <c r="A4614" s="38"/>
    </row>
    <row r="4615" spans="1:1">
      <c r="A4615" s="38"/>
    </row>
    <row r="4616" spans="1:1">
      <c r="A4616" s="38"/>
    </row>
    <row r="4617" spans="1:1">
      <c r="A4617" s="38"/>
    </row>
    <row r="4618" spans="1:1">
      <c r="A4618" s="38"/>
    </row>
    <row r="4619" spans="1:1">
      <c r="A4619" s="38"/>
    </row>
    <row r="4620" spans="1:1">
      <c r="A4620" s="38"/>
    </row>
    <row r="4621" spans="1:1">
      <c r="A4621" s="38"/>
    </row>
    <row r="4622" spans="1:1">
      <c r="A4622" s="38"/>
    </row>
    <row r="4623" spans="1:1">
      <c r="A4623" s="38"/>
    </row>
    <row r="4624" spans="1:1">
      <c r="A4624" s="38"/>
    </row>
    <row r="4625" spans="1:1">
      <c r="A4625" s="38"/>
    </row>
    <row r="4626" spans="1:1">
      <c r="A4626" s="38"/>
    </row>
    <row r="4627" spans="1:1">
      <c r="A4627" s="38"/>
    </row>
    <row r="4628" spans="1:1">
      <c r="A4628" s="38"/>
    </row>
    <row r="4629" spans="1:1">
      <c r="A4629" s="38"/>
    </row>
    <row r="4630" spans="1:1">
      <c r="A4630" s="38"/>
    </row>
    <row r="4631" spans="1:1">
      <c r="A4631" s="38"/>
    </row>
    <row r="4632" spans="1:1">
      <c r="A4632" s="38"/>
    </row>
    <row r="4633" spans="1:1">
      <c r="A4633" s="38"/>
    </row>
    <row r="4634" spans="1:1">
      <c r="A4634" s="38"/>
    </row>
    <row r="4635" spans="1:1">
      <c r="A4635" s="38"/>
    </row>
    <row r="4636" spans="1:1">
      <c r="A4636" s="38"/>
    </row>
    <row r="4637" spans="1:1">
      <c r="A4637" s="38"/>
    </row>
    <row r="4638" spans="1:1">
      <c r="A4638" s="38"/>
    </row>
    <row r="4639" spans="1:1">
      <c r="A4639" s="38"/>
    </row>
    <row r="4640" spans="1:1">
      <c r="A4640" s="38"/>
    </row>
    <row r="4641" spans="1:1">
      <c r="A4641" s="38"/>
    </row>
    <row r="4642" spans="1:1">
      <c r="A4642" s="38"/>
    </row>
    <row r="4643" spans="1:1">
      <c r="A4643" s="38"/>
    </row>
    <row r="4644" spans="1:1">
      <c r="A4644" s="38"/>
    </row>
    <row r="4645" spans="1:1">
      <c r="A4645" s="38"/>
    </row>
    <row r="4646" spans="1:1">
      <c r="A4646" s="38"/>
    </row>
    <row r="4647" spans="1:1">
      <c r="A4647" s="38"/>
    </row>
    <row r="4648" spans="1:1">
      <c r="A4648" s="38"/>
    </row>
    <row r="4649" spans="1:1">
      <c r="A4649" s="38"/>
    </row>
    <row r="4650" spans="1:1">
      <c r="A4650" s="38"/>
    </row>
    <row r="4651" spans="1:1">
      <c r="A4651" s="38"/>
    </row>
    <row r="4652" spans="1:1">
      <c r="A4652" s="38"/>
    </row>
    <row r="4653" spans="1:1">
      <c r="A4653" s="38"/>
    </row>
    <row r="4654" spans="1:1">
      <c r="A4654" s="38"/>
    </row>
    <row r="4655" spans="1:1">
      <c r="A4655" s="38"/>
    </row>
    <row r="4656" spans="1:1">
      <c r="A4656" s="38"/>
    </row>
    <row r="4657" spans="1:1">
      <c r="A4657" s="38"/>
    </row>
    <row r="4658" spans="1:1">
      <c r="A4658" s="38"/>
    </row>
    <row r="4659" spans="1:1">
      <c r="A4659" s="38"/>
    </row>
    <row r="4660" spans="1:1">
      <c r="A4660" s="38"/>
    </row>
    <row r="4661" spans="1:1">
      <c r="A4661" s="38"/>
    </row>
    <row r="4662" spans="1:1">
      <c r="A4662" s="38"/>
    </row>
    <row r="4663" spans="1:1">
      <c r="A4663" s="38"/>
    </row>
    <row r="4664" spans="1:1">
      <c r="A4664" s="38"/>
    </row>
    <row r="4665" spans="1:1">
      <c r="A4665" s="38"/>
    </row>
    <row r="4666" spans="1:1">
      <c r="A4666" s="38"/>
    </row>
    <row r="4667" spans="1:1">
      <c r="A4667" s="38"/>
    </row>
    <row r="4668" spans="1:1">
      <c r="A4668" s="38"/>
    </row>
    <row r="4669" spans="1:1">
      <c r="A4669" s="38"/>
    </row>
    <row r="4670" spans="1:1">
      <c r="A4670" s="38"/>
    </row>
    <row r="4671" spans="1:1">
      <c r="A4671" s="38"/>
    </row>
    <row r="4672" spans="1:1">
      <c r="A4672" s="38"/>
    </row>
    <row r="4673" spans="1:1">
      <c r="A4673" s="38"/>
    </row>
    <row r="4674" spans="1:1">
      <c r="A4674" s="38"/>
    </row>
    <row r="4675" spans="1:1">
      <c r="A4675" s="38"/>
    </row>
    <row r="4676" spans="1:1">
      <c r="A4676" s="38"/>
    </row>
    <row r="4677" spans="1:1">
      <c r="A4677" s="38"/>
    </row>
    <row r="4678" spans="1:1">
      <c r="A4678" s="38"/>
    </row>
    <row r="4679" spans="1:1">
      <c r="A4679" s="38"/>
    </row>
    <row r="4680" spans="1:1">
      <c r="A4680" s="38"/>
    </row>
    <row r="4681" spans="1:1">
      <c r="A4681" s="38"/>
    </row>
    <row r="4682" spans="1:1">
      <c r="A4682" s="38"/>
    </row>
    <row r="4683" spans="1:1">
      <c r="A4683" s="38"/>
    </row>
    <row r="4684" spans="1:1">
      <c r="A4684" s="38"/>
    </row>
    <row r="4685" spans="1:1">
      <c r="A4685" s="38"/>
    </row>
    <row r="4686" spans="1:1">
      <c r="A4686" s="38"/>
    </row>
    <row r="4687" spans="1:1">
      <c r="A4687" s="38"/>
    </row>
    <row r="4688" spans="1:1">
      <c r="A4688" s="38"/>
    </row>
    <row r="4689" spans="1:1">
      <c r="A4689" s="38"/>
    </row>
    <row r="4690" spans="1:1">
      <c r="A4690" s="38"/>
    </row>
    <row r="4691" spans="1:1">
      <c r="A4691" s="38"/>
    </row>
    <row r="4692" spans="1:1">
      <c r="A4692" s="38"/>
    </row>
    <row r="4693" spans="1:1">
      <c r="A4693" s="38"/>
    </row>
    <row r="4694" spans="1:1">
      <c r="A4694" s="38"/>
    </row>
    <row r="4695" spans="1:1">
      <c r="A4695" s="38"/>
    </row>
    <row r="4696" spans="1:1">
      <c r="A4696" s="38"/>
    </row>
    <row r="4697" spans="1:1">
      <c r="A4697" s="38"/>
    </row>
    <row r="4698" spans="1:1">
      <c r="A4698" s="38"/>
    </row>
    <row r="4699" spans="1:1">
      <c r="A4699" s="38"/>
    </row>
    <row r="4700" spans="1:1">
      <c r="A4700" s="38"/>
    </row>
    <row r="4701" spans="1:1">
      <c r="A4701" s="38"/>
    </row>
    <row r="4702" spans="1:1">
      <c r="A4702" s="38"/>
    </row>
    <row r="4703" spans="1:1">
      <c r="A4703" s="38"/>
    </row>
    <row r="4704" spans="1:1">
      <c r="A4704" s="38"/>
    </row>
    <row r="4705" spans="1:1">
      <c r="A4705" s="38"/>
    </row>
    <row r="4706" spans="1:1">
      <c r="A4706" s="38"/>
    </row>
    <row r="4707" spans="1:1">
      <c r="A4707" s="38"/>
    </row>
    <row r="4708" spans="1:1">
      <c r="A4708" s="38"/>
    </row>
    <row r="4709" spans="1:1">
      <c r="A4709" s="38"/>
    </row>
    <row r="4710" spans="1:1">
      <c r="A4710" s="38"/>
    </row>
    <row r="4711" spans="1:1">
      <c r="A4711" s="38"/>
    </row>
    <row r="4712" spans="1:1">
      <c r="A4712" s="38"/>
    </row>
    <row r="4713" spans="1:1">
      <c r="A4713" s="38"/>
    </row>
    <row r="4714" spans="1:1">
      <c r="A4714" s="38"/>
    </row>
    <row r="4715" spans="1:1">
      <c r="A4715" s="38"/>
    </row>
    <row r="4716" spans="1:1">
      <c r="A4716" s="38"/>
    </row>
    <row r="4717" spans="1:1">
      <c r="A4717" s="38"/>
    </row>
    <row r="4718" spans="1:1">
      <c r="A4718" s="38"/>
    </row>
    <row r="4719" spans="1:1">
      <c r="A4719" s="38"/>
    </row>
    <row r="4720" spans="1:1">
      <c r="A4720" s="38"/>
    </row>
    <row r="4721" spans="1:1">
      <c r="A4721" s="38"/>
    </row>
    <row r="4722" spans="1:1">
      <c r="A4722" s="38"/>
    </row>
    <row r="4723" spans="1:1">
      <c r="A4723" s="38"/>
    </row>
    <row r="4724" spans="1:1">
      <c r="A4724" s="38"/>
    </row>
    <row r="4725" spans="1:1">
      <c r="A4725" s="38"/>
    </row>
    <row r="4726" spans="1:1">
      <c r="A4726" s="38"/>
    </row>
    <row r="4727" spans="1:1">
      <c r="A4727" s="38"/>
    </row>
    <row r="4728" spans="1:1">
      <c r="A4728" s="38"/>
    </row>
    <row r="4729" spans="1:1">
      <c r="A4729" s="38"/>
    </row>
    <row r="4730" spans="1:1">
      <c r="A4730" s="38"/>
    </row>
    <row r="4731" spans="1:1">
      <c r="A4731" s="38"/>
    </row>
    <row r="4732" spans="1:1">
      <c r="A4732" s="38"/>
    </row>
    <row r="4733" spans="1:1">
      <c r="A4733" s="38"/>
    </row>
    <row r="4734" spans="1:1">
      <c r="A4734" s="38"/>
    </row>
    <row r="4735" spans="1:1">
      <c r="A4735" s="38"/>
    </row>
    <row r="4736" spans="1:1">
      <c r="A4736" s="38"/>
    </row>
    <row r="4737" spans="1:1">
      <c r="A4737" s="38"/>
    </row>
    <row r="4738" spans="1:1">
      <c r="A4738" s="38"/>
    </row>
    <row r="4739" spans="1:1">
      <c r="A4739" s="38"/>
    </row>
    <row r="4740" spans="1:1">
      <c r="A4740" s="38"/>
    </row>
    <row r="4741" spans="1:1">
      <c r="A4741" s="38"/>
    </row>
    <row r="4742" spans="1:1">
      <c r="A4742" s="38"/>
    </row>
    <row r="4743" spans="1:1">
      <c r="A4743" s="38"/>
    </row>
    <row r="4744" spans="1:1">
      <c r="A4744" s="38"/>
    </row>
    <row r="4745" spans="1:1">
      <c r="A4745" s="38"/>
    </row>
    <row r="4746" spans="1:1">
      <c r="A4746" s="38"/>
    </row>
    <row r="4747" spans="1:1">
      <c r="A4747" s="38"/>
    </row>
    <row r="4748" spans="1:1">
      <c r="A4748" s="38"/>
    </row>
    <row r="4749" spans="1:1">
      <c r="A4749" s="38"/>
    </row>
    <row r="4750" spans="1:1">
      <c r="A4750" s="38"/>
    </row>
    <row r="4751" spans="1:1">
      <c r="A4751" s="38"/>
    </row>
    <row r="4752" spans="1:1">
      <c r="A4752" s="38"/>
    </row>
    <row r="4753" spans="1:1">
      <c r="A4753" s="38"/>
    </row>
    <row r="4754" spans="1:1">
      <c r="A4754" s="38"/>
    </row>
    <row r="4755" spans="1:1">
      <c r="A4755" s="38"/>
    </row>
    <row r="4756" spans="1:1">
      <c r="A4756" s="38"/>
    </row>
    <row r="4757" spans="1:1">
      <c r="A4757" s="38"/>
    </row>
    <row r="4758" spans="1:1">
      <c r="A4758" s="38"/>
    </row>
    <row r="4759" spans="1:1">
      <c r="A4759" s="38"/>
    </row>
    <row r="4760" spans="1:1">
      <c r="A4760" s="38"/>
    </row>
    <row r="4761" spans="1:1">
      <c r="A4761" s="38"/>
    </row>
    <row r="4762" spans="1:1">
      <c r="A4762" s="38"/>
    </row>
    <row r="4763" spans="1:1">
      <c r="A4763" s="38"/>
    </row>
    <row r="4764" spans="1:1">
      <c r="A4764" s="38"/>
    </row>
    <row r="4765" spans="1:1">
      <c r="A4765" s="38"/>
    </row>
    <row r="4766" spans="1:1">
      <c r="A4766" s="38"/>
    </row>
    <row r="4767" spans="1:1">
      <c r="A4767" s="38"/>
    </row>
    <row r="4768" spans="1:1">
      <c r="A4768" s="38"/>
    </row>
    <row r="4769" spans="1:1">
      <c r="A4769" s="38"/>
    </row>
    <row r="4770" spans="1:1">
      <c r="A4770" s="38"/>
    </row>
    <row r="4771" spans="1:1">
      <c r="A4771" s="38"/>
    </row>
    <row r="4772" spans="1:1">
      <c r="A4772" s="38"/>
    </row>
    <row r="4773" spans="1:1">
      <c r="A4773" s="38"/>
    </row>
    <row r="4774" spans="1:1">
      <c r="A4774" s="38"/>
    </row>
    <row r="4775" spans="1:1">
      <c r="A4775" s="38"/>
    </row>
    <row r="4776" spans="1:1">
      <c r="A4776" s="38"/>
    </row>
    <row r="4777" spans="1:1">
      <c r="A4777" s="38"/>
    </row>
    <row r="4778" spans="1:1">
      <c r="A4778" s="38"/>
    </row>
    <row r="4779" spans="1:1">
      <c r="A4779" s="38"/>
    </row>
    <row r="4780" spans="1:1">
      <c r="A4780" s="38"/>
    </row>
    <row r="4781" spans="1:1">
      <c r="A4781" s="38"/>
    </row>
    <row r="4782" spans="1:1">
      <c r="A4782" s="38"/>
    </row>
    <row r="4783" spans="1:1">
      <c r="A4783" s="38"/>
    </row>
    <row r="4784" spans="1:1">
      <c r="A4784" s="38"/>
    </row>
    <row r="4785" spans="1:1">
      <c r="A4785" s="38"/>
    </row>
    <row r="4786" spans="1:1">
      <c r="A4786" s="38"/>
    </row>
    <row r="4787" spans="1:1">
      <c r="A4787" s="38"/>
    </row>
    <row r="4788" spans="1:1">
      <c r="A4788" s="38"/>
    </row>
    <row r="4789" spans="1:1">
      <c r="A4789" s="38"/>
    </row>
    <row r="4790" spans="1:1">
      <c r="A4790" s="38"/>
    </row>
    <row r="4791" spans="1:1">
      <c r="A4791" s="38"/>
    </row>
    <row r="4792" spans="1:1">
      <c r="A4792" s="38"/>
    </row>
    <row r="4793" spans="1:1">
      <c r="A4793" s="38"/>
    </row>
    <row r="4794" spans="1:1">
      <c r="A4794" s="38"/>
    </row>
    <row r="4795" spans="1:1">
      <c r="A4795" s="38"/>
    </row>
    <row r="4796" spans="1:1">
      <c r="A4796" s="38"/>
    </row>
    <row r="4797" spans="1:1">
      <c r="A4797" s="38"/>
    </row>
    <row r="4798" spans="1:1">
      <c r="A4798" s="38"/>
    </row>
    <row r="4799" spans="1:1">
      <c r="A4799" s="38"/>
    </row>
    <row r="4800" spans="1:1">
      <c r="A4800" s="38"/>
    </row>
    <row r="4801" spans="1:1">
      <c r="A4801" s="38"/>
    </row>
    <row r="4802" spans="1:1">
      <c r="A4802" s="38"/>
    </row>
    <row r="4803" spans="1:1">
      <c r="A4803" s="38"/>
    </row>
    <row r="4804" spans="1:1">
      <c r="A4804" s="38"/>
    </row>
    <row r="4805" spans="1:1">
      <c r="A4805" s="38"/>
    </row>
    <row r="4806" spans="1:1">
      <c r="A4806" s="38"/>
    </row>
    <row r="4807" spans="1:1">
      <c r="A4807" s="38"/>
    </row>
    <row r="4808" spans="1:1">
      <c r="A4808" s="38"/>
    </row>
    <row r="4809" spans="1:1">
      <c r="A4809" s="38"/>
    </row>
    <row r="4810" spans="1:1">
      <c r="A4810" s="38"/>
    </row>
    <row r="4811" spans="1:1">
      <c r="A4811" s="38"/>
    </row>
    <row r="4812" spans="1:1">
      <c r="A4812" s="38"/>
    </row>
    <row r="4813" spans="1:1">
      <c r="A4813" s="38"/>
    </row>
    <row r="4814" spans="1:1">
      <c r="A4814" s="38"/>
    </row>
    <row r="4815" spans="1:1">
      <c r="A4815" s="38"/>
    </row>
    <row r="4816" spans="1:1">
      <c r="A4816" s="38"/>
    </row>
    <row r="4817" spans="1:1">
      <c r="A4817" s="38"/>
    </row>
    <row r="4818" spans="1:1">
      <c r="A4818" s="38"/>
    </row>
    <row r="4819" spans="1:1">
      <c r="A4819" s="38"/>
    </row>
    <row r="4820" spans="1:1">
      <c r="A4820" s="38"/>
    </row>
    <row r="4821" spans="1:1">
      <c r="A4821" s="38"/>
    </row>
    <row r="4822" spans="1:1">
      <c r="A4822" s="38"/>
    </row>
    <row r="4823" spans="1:1">
      <c r="A4823" s="38"/>
    </row>
    <row r="4824" spans="1:1">
      <c r="A4824" s="38"/>
    </row>
    <row r="4825" spans="1:1">
      <c r="A4825" s="38"/>
    </row>
    <row r="4826" spans="1:1">
      <c r="A4826" s="38"/>
    </row>
    <row r="4827" spans="1:1">
      <c r="A4827" s="38"/>
    </row>
    <row r="4828" spans="1:1">
      <c r="A4828" s="38"/>
    </row>
    <row r="4829" spans="1:1">
      <c r="A4829" s="38"/>
    </row>
    <row r="4830" spans="1:1">
      <c r="A4830" s="38"/>
    </row>
    <row r="4831" spans="1:1">
      <c r="A4831" s="38"/>
    </row>
    <row r="4832" spans="1:1">
      <c r="A4832" s="38"/>
    </row>
    <row r="4833" spans="1:1">
      <c r="A4833" s="38"/>
    </row>
    <row r="4834" spans="1:1">
      <c r="A4834" s="38"/>
    </row>
    <row r="4835" spans="1:1">
      <c r="A4835" s="38"/>
    </row>
    <row r="4836" spans="1:1">
      <c r="A4836" s="38"/>
    </row>
    <row r="4837" spans="1:1">
      <c r="A4837" s="38"/>
    </row>
    <row r="4838" spans="1:1">
      <c r="A4838" s="38"/>
    </row>
    <row r="4839" spans="1:1">
      <c r="A4839" s="38"/>
    </row>
    <row r="4840" spans="1:1">
      <c r="A4840" s="38"/>
    </row>
    <row r="4841" spans="1:1">
      <c r="A4841" s="38"/>
    </row>
    <row r="4842" spans="1:1">
      <c r="A4842" s="38"/>
    </row>
    <row r="4843" spans="1:1">
      <c r="A4843" s="38"/>
    </row>
    <row r="4844" spans="1:1">
      <c r="A4844" s="38"/>
    </row>
    <row r="4845" spans="1:1">
      <c r="A4845" s="38"/>
    </row>
    <row r="4846" spans="1:1">
      <c r="A4846" s="38"/>
    </row>
    <row r="4847" spans="1:1">
      <c r="A4847" s="38"/>
    </row>
    <row r="4848" spans="1:1">
      <c r="A4848" s="38"/>
    </row>
    <row r="4849" spans="1:1">
      <c r="A4849" s="38"/>
    </row>
    <row r="4850" spans="1:1">
      <c r="A4850" s="38"/>
    </row>
    <row r="4851" spans="1:1">
      <c r="A4851" s="38"/>
    </row>
    <row r="4852" spans="1:1">
      <c r="A4852" s="38"/>
    </row>
    <row r="4853" spans="1:1">
      <c r="A4853" s="38"/>
    </row>
    <row r="4854" spans="1:1">
      <c r="A4854" s="38"/>
    </row>
    <row r="4855" spans="1:1">
      <c r="A4855" s="38"/>
    </row>
    <row r="4856" spans="1:1">
      <c r="A4856" s="38"/>
    </row>
    <row r="4857" spans="1:1">
      <c r="A4857" s="38"/>
    </row>
    <row r="4858" spans="1:1">
      <c r="A4858" s="38"/>
    </row>
    <row r="4859" spans="1:1">
      <c r="A4859" s="38"/>
    </row>
    <row r="4860" spans="1:1">
      <c r="A4860" s="38"/>
    </row>
    <row r="4861" spans="1:1">
      <c r="A4861" s="38"/>
    </row>
    <row r="4862" spans="1:1">
      <c r="A4862" s="38"/>
    </row>
    <row r="4863" spans="1:1">
      <c r="A4863" s="38"/>
    </row>
    <row r="4864" spans="1:1">
      <c r="A4864" s="38"/>
    </row>
    <row r="4865" spans="1:1">
      <c r="A4865" s="38"/>
    </row>
    <row r="4866" spans="1:1">
      <c r="A4866" s="38"/>
    </row>
    <row r="4867" spans="1:1">
      <c r="A4867" s="38"/>
    </row>
    <row r="4868" spans="1:1">
      <c r="A4868" s="38"/>
    </row>
    <row r="4869" spans="1:1">
      <c r="A4869" s="38"/>
    </row>
    <row r="4870" spans="1:1">
      <c r="A4870" s="38"/>
    </row>
    <row r="4871" spans="1:1">
      <c r="A4871" s="38"/>
    </row>
    <row r="4872" spans="1:1">
      <c r="A4872" s="38"/>
    </row>
    <row r="4873" spans="1:1">
      <c r="A4873" s="38"/>
    </row>
    <row r="4874" spans="1:1">
      <c r="A4874" s="38"/>
    </row>
    <row r="4875" spans="1:1">
      <c r="A4875" s="38"/>
    </row>
    <row r="4876" spans="1:1">
      <c r="A4876" s="38"/>
    </row>
    <row r="4877" spans="1:1">
      <c r="A4877" s="38"/>
    </row>
    <row r="4878" spans="1:1">
      <c r="A4878" s="38"/>
    </row>
    <row r="4879" spans="1:1">
      <c r="A4879" s="38"/>
    </row>
    <row r="4880" spans="1:1">
      <c r="A4880" s="38"/>
    </row>
    <row r="4881" spans="1:1">
      <c r="A4881" s="38"/>
    </row>
    <row r="4882" spans="1:1">
      <c r="A4882" s="38"/>
    </row>
    <row r="4883" spans="1:1">
      <c r="A4883" s="38"/>
    </row>
    <row r="4884" spans="1:1">
      <c r="A4884" s="38"/>
    </row>
    <row r="4885" spans="1:1">
      <c r="A4885" s="38"/>
    </row>
    <row r="4886" spans="1:1">
      <c r="A4886" s="38"/>
    </row>
    <row r="4887" spans="1:1">
      <c r="A4887" s="38"/>
    </row>
    <row r="4888" spans="1:1">
      <c r="A4888" s="38"/>
    </row>
    <row r="4889" spans="1:1">
      <c r="A4889" s="38"/>
    </row>
    <row r="4890" spans="1:1">
      <c r="A4890" s="38"/>
    </row>
    <row r="4891" spans="1:1">
      <c r="A4891" s="38"/>
    </row>
    <row r="4892" spans="1:1">
      <c r="A4892" s="38"/>
    </row>
    <row r="4893" spans="1:1">
      <c r="A4893" s="38"/>
    </row>
    <row r="4894" spans="1:1">
      <c r="A4894" s="38"/>
    </row>
    <row r="4895" spans="1:1">
      <c r="A4895" s="38"/>
    </row>
    <row r="4896" spans="1:1">
      <c r="A4896" s="38"/>
    </row>
    <row r="4897" spans="1:1">
      <c r="A4897" s="38"/>
    </row>
    <row r="4898" spans="1:1">
      <c r="A4898" s="38"/>
    </row>
    <row r="4899" spans="1:1">
      <c r="A4899" s="38"/>
    </row>
    <row r="4900" spans="1:1">
      <c r="A4900" s="38"/>
    </row>
    <row r="4901" spans="1:1">
      <c r="A4901" s="38"/>
    </row>
    <row r="4902" spans="1:1">
      <c r="A4902" s="38"/>
    </row>
    <row r="4903" spans="1:1">
      <c r="A4903" s="38"/>
    </row>
    <row r="4904" spans="1:1">
      <c r="A4904" s="38"/>
    </row>
    <row r="4905" spans="1:1">
      <c r="A4905" s="38"/>
    </row>
    <row r="4906" spans="1:1">
      <c r="A4906" s="38"/>
    </row>
    <row r="4907" spans="1:1">
      <c r="A4907" s="38"/>
    </row>
    <row r="4908" spans="1:1">
      <c r="A4908" s="38"/>
    </row>
    <row r="4909" spans="1:1">
      <c r="A4909" s="38"/>
    </row>
    <row r="4910" spans="1:1">
      <c r="A4910" s="38"/>
    </row>
    <row r="4911" spans="1:1">
      <c r="A4911" s="38"/>
    </row>
    <row r="4912" spans="1:1">
      <c r="A4912" s="38"/>
    </row>
    <row r="4913" spans="1:1">
      <c r="A4913" s="38"/>
    </row>
    <row r="4914" spans="1:1">
      <c r="A4914" s="38"/>
    </row>
    <row r="4915" spans="1:1">
      <c r="A4915" s="38"/>
    </row>
    <row r="4916" spans="1:1">
      <c r="A4916" s="38"/>
    </row>
    <row r="4917" spans="1:1">
      <c r="A4917" s="38"/>
    </row>
    <row r="4918" spans="1:1">
      <c r="A4918" s="38"/>
    </row>
    <row r="4919" spans="1:1">
      <c r="A4919" s="38"/>
    </row>
    <row r="4920" spans="1:1">
      <c r="A4920" s="38"/>
    </row>
    <row r="4921" spans="1:1">
      <c r="A4921" s="38"/>
    </row>
    <row r="4922" spans="1:1">
      <c r="A4922" s="38"/>
    </row>
    <row r="4923" spans="1:1">
      <c r="A4923" s="38"/>
    </row>
    <row r="4924" spans="1:1">
      <c r="A4924" s="38"/>
    </row>
    <row r="4925" spans="1:1">
      <c r="A4925" s="38"/>
    </row>
    <row r="4926" spans="1:1">
      <c r="A4926" s="38"/>
    </row>
    <row r="4927" spans="1:1">
      <c r="A4927" s="38"/>
    </row>
    <row r="4928" spans="1:1">
      <c r="A4928" s="38"/>
    </row>
    <row r="4929" spans="1:1">
      <c r="A4929" s="38"/>
    </row>
    <row r="4930" spans="1:1">
      <c r="A4930" s="38"/>
    </row>
    <row r="4931" spans="1:1">
      <c r="A4931" s="38"/>
    </row>
    <row r="4932" spans="1:1">
      <c r="A4932" s="38"/>
    </row>
    <row r="4933" spans="1:1">
      <c r="A4933" s="38"/>
    </row>
    <row r="4934" spans="1:1">
      <c r="A4934" s="38"/>
    </row>
    <row r="4935" spans="1:1">
      <c r="A4935" s="38"/>
    </row>
    <row r="4936" spans="1:1">
      <c r="A4936" s="38"/>
    </row>
    <row r="4937" spans="1:1">
      <c r="A4937" s="38"/>
    </row>
    <row r="4938" spans="1:1">
      <c r="A4938" s="38"/>
    </row>
    <row r="4939" spans="1:1">
      <c r="A4939" s="38"/>
    </row>
    <row r="4940" spans="1:1">
      <c r="A4940" s="38"/>
    </row>
    <row r="4941" spans="1:1">
      <c r="A4941" s="38"/>
    </row>
    <row r="4942" spans="1:1">
      <c r="A4942" s="38"/>
    </row>
    <row r="4943" spans="1:1">
      <c r="A4943" s="38"/>
    </row>
    <row r="4944" spans="1:1">
      <c r="A4944" s="38"/>
    </row>
    <row r="4945" spans="1:1">
      <c r="A4945" s="38"/>
    </row>
    <row r="4946" spans="1:1">
      <c r="A4946" s="38"/>
    </row>
    <row r="4947" spans="1:1">
      <c r="A4947" s="38"/>
    </row>
    <row r="4948" spans="1:1">
      <c r="A4948" s="38"/>
    </row>
    <row r="4949" spans="1:1">
      <c r="A4949" s="38"/>
    </row>
    <row r="4950" spans="1:1">
      <c r="A4950" s="38"/>
    </row>
    <row r="4951" spans="1:1">
      <c r="A4951" s="38"/>
    </row>
    <row r="4952" spans="1:1">
      <c r="A4952" s="38"/>
    </row>
    <row r="4953" spans="1:1">
      <c r="A4953" s="38"/>
    </row>
    <row r="4954" spans="1:1">
      <c r="A4954" s="38"/>
    </row>
    <row r="4955" spans="1:1">
      <c r="A4955" s="38"/>
    </row>
    <row r="4956" spans="1:1">
      <c r="A4956" s="38"/>
    </row>
    <row r="4957" spans="1:1">
      <c r="A4957" s="38"/>
    </row>
    <row r="4958" spans="1:1">
      <c r="A4958" s="38"/>
    </row>
    <row r="4959" spans="1:1">
      <c r="A4959" s="38"/>
    </row>
    <row r="4960" spans="1:1">
      <c r="A4960" s="38"/>
    </row>
    <row r="4961" spans="1:1">
      <c r="A4961" s="38"/>
    </row>
    <row r="4962" spans="1:1">
      <c r="A4962" s="38"/>
    </row>
    <row r="4963" spans="1:1">
      <c r="A4963" s="38"/>
    </row>
    <row r="4964" spans="1:1">
      <c r="A4964" s="38"/>
    </row>
    <row r="4965" spans="1:1">
      <c r="A4965" s="38"/>
    </row>
    <row r="4966" spans="1:1">
      <c r="A4966" s="38"/>
    </row>
    <row r="4967" spans="1:1">
      <c r="A4967" s="38"/>
    </row>
    <row r="4968" spans="1:1">
      <c r="A4968" s="38"/>
    </row>
    <row r="4969" spans="1:1">
      <c r="A4969" s="38"/>
    </row>
    <row r="4970" spans="1:1">
      <c r="A4970" s="38"/>
    </row>
    <row r="4971" spans="1:1">
      <c r="A4971" s="38"/>
    </row>
    <row r="4972" spans="1:1">
      <c r="A4972" s="38"/>
    </row>
    <row r="4973" spans="1:1">
      <c r="A4973" s="38"/>
    </row>
    <row r="4974" spans="1:1">
      <c r="A4974" s="38"/>
    </row>
    <row r="4975" spans="1:1">
      <c r="A4975" s="38"/>
    </row>
    <row r="4976" spans="1:1">
      <c r="A4976" s="38"/>
    </row>
    <row r="4977" spans="1:1">
      <c r="A4977" s="38"/>
    </row>
    <row r="4978" spans="1:1">
      <c r="A4978" s="38"/>
    </row>
    <row r="4979" spans="1:1">
      <c r="A4979" s="38"/>
    </row>
    <row r="4980" spans="1:1">
      <c r="A4980" s="38"/>
    </row>
    <row r="4981" spans="1:1">
      <c r="A4981" s="38"/>
    </row>
    <row r="4982" spans="1:1">
      <c r="A4982" s="38"/>
    </row>
    <row r="4983" spans="1:1">
      <c r="A4983" s="38"/>
    </row>
    <row r="4984" spans="1:1">
      <c r="A4984" s="38"/>
    </row>
    <row r="4985" spans="1:1">
      <c r="A4985" s="38"/>
    </row>
    <row r="4986" spans="1:1">
      <c r="A4986" s="38"/>
    </row>
    <row r="4987" spans="1:1">
      <c r="A4987" s="38"/>
    </row>
    <row r="4988" spans="1:1">
      <c r="A4988" s="38"/>
    </row>
    <row r="4989" spans="1:1">
      <c r="A4989" s="38"/>
    </row>
    <row r="4990" spans="1:1">
      <c r="A4990" s="38"/>
    </row>
    <row r="4991" spans="1:1">
      <c r="A4991" s="38"/>
    </row>
    <row r="4992" spans="1:1">
      <c r="A4992" s="38"/>
    </row>
    <row r="4993" spans="1:1">
      <c r="A4993" s="38"/>
    </row>
    <row r="4994" spans="1:1">
      <c r="A4994" s="38"/>
    </row>
    <row r="4995" spans="1:1">
      <c r="A4995" s="38"/>
    </row>
    <row r="4996" spans="1:1">
      <c r="A4996" s="38"/>
    </row>
    <row r="4997" spans="1:1">
      <c r="A4997" s="38"/>
    </row>
    <row r="4998" spans="1:1">
      <c r="A4998" s="38"/>
    </row>
    <row r="4999" spans="1:1">
      <c r="A4999" s="38"/>
    </row>
    <row r="5000" spans="1:1">
      <c r="A5000" s="38"/>
    </row>
    <row r="5001" spans="1:1">
      <c r="A5001" s="38"/>
    </row>
    <row r="5002" spans="1:1">
      <c r="A5002" s="38"/>
    </row>
    <row r="5003" spans="1:1">
      <c r="A5003" s="38"/>
    </row>
    <row r="5004" spans="1:1">
      <c r="A5004" s="38"/>
    </row>
    <row r="5005" spans="1:1">
      <c r="A5005" s="38"/>
    </row>
    <row r="5006" spans="1:1">
      <c r="A5006" s="38"/>
    </row>
    <row r="5007" spans="1:1">
      <c r="A5007" s="38"/>
    </row>
    <row r="5008" spans="1:1">
      <c r="A5008" s="38"/>
    </row>
    <row r="5009" spans="1:1">
      <c r="A5009" s="38"/>
    </row>
    <row r="5010" spans="1:1">
      <c r="A5010" s="38"/>
    </row>
    <row r="5011" spans="1:1">
      <c r="A5011" s="38"/>
    </row>
    <row r="5012" spans="1:1">
      <c r="A5012" s="38"/>
    </row>
    <row r="5013" spans="1:1">
      <c r="A5013" s="38"/>
    </row>
    <row r="5014" spans="1:1">
      <c r="A5014" s="38"/>
    </row>
    <row r="5015" spans="1:1">
      <c r="A5015" s="38"/>
    </row>
    <row r="5016" spans="1:1">
      <c r="A5016" s="38"/>
    </row>
    <row r="5017" spans="1:1">
      <c r="A5017" s="38"/>
    </row>
    <row r="5018" spans="1:1">
      <c r="A5018" s="38"/>
    </row>
    <row r="5019" spans="1:1">
      <c r="A5019" s="38"/>
    </row>
    <row r="5020" spans="1:1">
      <c r="A5020" s="38"/>
    </row>
    <row r="5021" spans="1:1">
      <c r="A5021" s="38"/>
    </row>
    <row r="5022" spans="1:1">
      <c r="A5022" s="38"/>
    </row>
    <row r="5023" spans="1:1">
      <c r="A5023" s="38"/>
    </row>
    <row r="5024" spans="1:1">
      <c r="A5024" s="38"/>
    </row>
    <row r="5025" spans="1:1">
      <c r="A5025" s="38"/>
    </row>
    <row r="5026" spans="1:1">
      <c r="A5026" s="38"/>
    </row>
    <row r="5027" spans="1:1">
      <c r="A5027" s="38"/>
    </row>
    <row r="5028" spans="1:1">
      <c r="A5028" s="38"/>
    </row>
    <row r="5029" spans="1:1">
      <c r="A5029" s="38"/>
    </row>
    <row r="5030" spans="1:1">
      <c r="A5030" s="38"/>
    </row>
    <row r="5031" spans="1:1">
      <c r="A5031" s="38"/>
    </row>
    <row r="5032" spans="1:1">
      <c r="A5032" s="38"/>
    </row>
    <row r="5033" spans="1:1">
      <c r="A5033" s="38"/>
    </row>
    <row r="5034" spans="1:1">
      <c r="A5034" s="38"/>
    </row>
    <row r="5035" spans="1:1">
      <c r="A5035" s="38"/>
    </row>
    <row r="5036" spans="1:1">
      <c r="A5036" s="38"/>
    </row>
    <row r="5037" spans="1:1">
      <c r="A5037" s="38"/>
    </row>
    <row r="5038" spans="1:1">
      <c r="A5038" s="38"/>
    </row>
    <row r="5039" spans="1:1">
      <c r="A5039" s="38"/>
    </row>
    <row r="5040" spans="1:1">
      <c r="A5040" s="38"/>
    </row>
    <row r="5041" spans="1:1">
      <c r="A5041" s="38"/>
    </row>
    <row r="5042" spans="1:1">
      <c r="A5042" s="38"/>
    </row>
    <row r="5043" spans="1:1">
      <c r="A5043" s="38"/>
    </row>
    <row r="5044" spans="1:1">
      <c r="A5044" s="38"/>
    </row>
    <row r="5045" spans="1:1">
      <c r="A5045" s="38"/>
    </row>
    <row r="5046" spans="1:1">
      <c r="A5046" s="38"/>
    </row>
    <row r="5047" spans="1:1">
      <c r="A5047" s="38"/>
    </row>
    <row r="5048" spans="1:1">
      <c r="A5048" s="38"/>
    </row>
    <row r="5049" spans="1:1">
      <c r="A5049" s="38"/>
    </row>
    <row r="5050" spans="1:1">
      <c r="A5050" s="38"/>
    </row>
    <row r="5051" spans="1:1">
      <c r="A5051" s="38"/>
    </row>
    <row r="5052" spans="1:1">
      <c r="A5052" s="38"/>
    </row>
    <row r="5053" spans="1:1">
      <c r="A5053" s="38"/>
    </row>
    <row r="5054" spans="1:1">
      <c r="A5054" s="38"/>
    </row>
    <row r="5055" spans="1:1">
      <c r="A5055" s="38"/>
    </row>
    <row r="5056" spans="1:1">
      <c r="A5056" s="38"/>
    </row>
    <row r="5057" spans="1:1">
      <c r="A5057" s="38"/>
    </row>
    <row r="5058" spans="1:1">
      <c r="A5058" s="38"/>
    </row>
    <row r="5059" spans="1:1">
      <c r="A5059" s="38"/>
    </row>
    <row r="5060" spans="1:1">
      <c r="A5060" s="38"/>
    </row>
    <row r="5061" spans="1:1">
      <c r="A5061" s="38"/>
    </row>
    <row r="5062" spans="1:1">
      <c r="A5062" s="38"/>
    </row>
    <row r="5063" spans="1:1">
      <c r="A5063" s="38"/>
    </row>
    <row r="5064" spans="1:1">
      <c r="A5064" s="38"/>
    </row>
    <row r="5065" spans="1:1">
      <c r="A5065" s="38"/>
    </row>
    <row r="5066" spans="1:1">
      <c r="A5066" s="38"/>
    </row>
    <row r="5067" spans="1:1">
      <c r="A5067" s="38"/>
    </row>
    <row r="5068" spans="1:1">
      <c r="A5068" s="38"/>
    </row>
    <row r="5069" spans="1:1">
      <c r="A5069" s="38"/>
    </row>
    <row r="5070" spans="1:1">
      <c r="A5070" s="38"/>
    </row>
    <row r="5071" spans="1:1">
      <c r="A5071" s="38"/>
    </row>
    <row r="5072" spans="1:1">
      <c r="A5072" s="38"/>
    </row>
    <row r="5073" spans="1:1">
      <c r="A5073" s="38"/>
    </row>
    <row r="5074" spans="1:1">
      <c r="A5074" s="38"/>
    </row>
    <row r="5075" spans="1:1">
      <c r="A5075" s="38"/>
    </row>
    <row r="5076" spans="1:1">
      <c r="A5076" s="38"/>
    </row>
    <row r="5077" spans="1:1">
      <c r="A5077" s="38"/>
    </row>
    <row r="5078" spans="1:1">
      <c r="A5078" s="38"/>
    </row>
    <row r="5079" spans="1:1">
      <c r="A5079" s="38"/>
    </row>
    <row r="5080" spans="1:1">
      <c r="A5080" s="38"/>
    </row>
    <row r="5081" spans="1:1">
      <c r="A5081" s="38"/>
    </row>
    <row r="5082" spans="1:1">
      <c r="A5082" s="38"/>
    </row>
    <row r="5083" spans="1:1">
      <c r="A5083" s="38"/>
    </row>
    <row r="5084" spans="1:1">
      <c r="A5084" s="38"/>
    </row>
    <row r="5085" spans="1:1">
      <c r="A5085" s="38"/>
    </row>
    <row r="5086" spans="1:1">
      <c r="A5086" s="38"/>
    </row>
    <row r="5087" spans="1:1">
      <c r="A5087" s="38"/>
    </row>
    <row r="5088" spans="1:1">
      <c r="A5088" s="38"/>
    </row>
    <row r="5089" spans="1:1">
      <c r="A5089" s="38"/>
    </row>
    <row r="5090" spans="1:1">
      <c r="A5090" s="38"/>
    </row>
    <row r="5091" spans="1:1">
      <c r="A5091" s="38"/>
    </row>
    <row r="5092" spans="1:1">
      <c r="A5092" s="38"/>
    </row>
    <row r="5093" spans="1:1">
      <c r="A5093" s="38"/>
    </row>
    <row r="5094" spans="1:1">
      <c r="A5094" s="38"/>
    </row>
    <row r="5095" spans="1:1">
      <c r="A5095" s="38"/>
    </row>
    <row r="5096" spans="1:1">
      <c r="A5096" s="38"/>
    </row>
    <row r="5097" spans="1:1">
      <c r="A5097" s="38"/>
    </row>
    <row r="5098" spans="1:1">
      <c r="A5098" s="38"/>
    </row>
    <row r="5099" spans="1:1">
      <c r="A5099" s="38"/>
    </row>
    <row r="5100" spans="1:1">
      <c r="A5100" s="38"/>
    </row>
    <row r="5101" spans="1:1">
      <c r="A5101" s="38"/>
    </row>
    <row r="5102" spans="1:1">
      <c r="A5102" s="38"/>
    </row>
    <row r="5103" spans="1:1">
      <c r="A5103" s="38"/>
    </row>
    <row r="5104" spans="1:1">
      <c r="A5104" s="38"/>
    </row>
    <row r="5105" spans="1:1">
      <c r="A5105" s="38"/>
    </row>
    <row r="5106" spans="1:1">
      <c r="A5106" s="38"/>
    </row>
    <row r="5107" spans="1:1">
      <c r="A5107" s="38"/>
    </row>
    <row r="5108" spans="1:1">
      <c r="A5108" s="38"/>
    </row>
    <row r="5109" spans="1:1">
      <c r="A5109" s="38"/>
    </row>
    <row r="5110" spans="1:1">
      <c r="A5110" s="38"/>
    </row>
    <row r="5111" spans="1:1">
      <c r="A5111" s="38"/>
    </row>
    <row r="5112" spans="1:1">
      <c r="A5112" s="38"/>
    </row>
    <row r="5113" spans="1:1">
      <c r="A5113" s="38"/>
    </row>
    <row r="5114" spans="1:1">
      <c r="A5114" s="38"/>
    </row>
    <row r="5115" spans="1:1">
      <c r="A5115" s="38"/>
    </row>
    <row r="5116" spans="1:1">
      <c r="A5116" s="38"/>
    </row>
    <row r="5117" spans="1:1">
      <c r="A5117" s="38"/>
    </row>
    <row r="5118" spans="1:1">
      <c r="A5118" s="38"/>
    </row>
    <row r="5119" spans="1:1">
      <c r="A5119" s="38"/>
    </row>
    <row r="5120" spans="1:1">
      <c r="A5120" s="38"/>
    </row>
    <row r="5121" spans="1:1">
      <c r="A5121" s="38"/>
    </row>
    <row r="5122" spans="1:1">
      <c r="A5122" s="38"/>
    </row>
    <row r="5123" spans="1:1">
      <c r="A5123" s="38"/>
    </row>
    <row r="5124" spans="1:1">
      <c r="A5124" s="38"/>
    </row>
    <row r="5125" spans="1:1">
      <c r="A5125" s="38"/>
    </row>
    <row r="5126" spans="1:1">
      <c r="A5126" s="38"/>
    </row>
    <row r="5127" spans="1:1">
      <c r="A5127" s="38"/>
    </row>
    <row r="5128" spans="1:1">
      <c r="A5128" s="38"/>
    </row>
    <row r="5129" spans="1:1">
      <c r="A5129" s="38"/>
    </row>
    <row r="5130" spans="1:1">
      <c r="A5130" s="38"/>
    </row>
    <row r="5131" spans="1:1">
      <c r="A5131" s="38"/>
    </row>
    <row r="5132" spans="1:1">
      <c r="A5132" s="38"/>
    </row>
    <row r="5133" spans="1:1">
      <c r="A5133" s="38"/>
    </row>
    <row r="5134" spans="1:1">
      <c r="A5134" s="38"/>
    </row>
    <row r="5135" spans="1:1">
      <c r="A5135" s="38"/>
    </row>
    <row r="5136" spans="1:1">
      <c r="A5136" s="38"/>
    </row>
    <row r="5137" spans="1:1">
      <c r="A5137" s="38"/>
    </row>
    <row r="5138" spans="1:1">
      <c r="A5138" s="38"/>
    </row>
    <row r="5139" spans="1:1">
      <c r="A5139" s="38"/>
    </row>
    <row r="5140" spans="1:1">
      <c r="A5140" s="38"/>
    </row>
    <row r="5141" spans="1:1">
      <c r="A5141" s="38"/>
    </row>
    <row r="5142" spans="1:1">
      <c r="A5142" s="38"/>
    </row>
    <row r="5143" spans="1:1">
      <c r="A5143" s="38"/>
    </row>
    <row r="5144" spans="1:1">
      <c r="A5144" s="38"/>
    </row>
    <row r="5145" spans="1:1">
      <c r="A5145" s="38"/>
    </row>
    <row r="5146" spans="1:1">
      <c r="A5146" s="38"/>
    </row>
    <row r="5147" spans="1:1">
      <c r="A5147" s="38"/>
    </row>
    <row r="5148" spans="1:1">
      <c r="A5148" s="38"/>
    </row>
    <row r="5149" spans="1:1">
      <c r="A5149" s="38"/>
    </row>
    <row r="5150" spans="1:1">
      <c r="A5150" s="38"/>
    </row>
    <row r="5151" spans="1:1">
      <c r="A5151" s="38"/>
    </row>
    <row r="5152" spans="1:1">
      <c r="A5152" s="38"/>
    </row>
    <row r="5153" spans="1:1">
      <c r="A5153" s="38"/>
    </row>
    <row r="5154" spans="1:1">
      <c r="A5154" s="38"/>
    </row>
    <row r="5155" spans="1:1">
      <c r="A5155" s="38"/>
    </row>
    <row r="5156" spans="1:1">
      <c r="A5156" s="38"/>
    </row>
    <row r="5157" spans="1:1">
      <c r="A5157" s="38"/>
    </row>
    <row r="5158" spans="1:1">
      <c r="A5158" s="38"/>
    </row>
    <row r="5159" spans="1:1">
      <c r="A5159" s="38"/>
    </row>
    <row r="5160" spans="1:1">
      <c r="A5160" s="38"/>
    </row>
    <row r="5161" spans="1:1">
      <c r="A5161" s="38"/>
    </row>
    <row r="5162" spans="1:1">
      <c r="A5162" s="38"/>
    </row>
    <row r="5163" spans="1:1">
      <c r="A5163" s="38"/>
    </row>
    <row r="5164" spans="1:1">
      <c r="A5164" s="38"/>
    </row>
    <row r="5165" spans="1:1">
      <c r="A5165" s="38"/>
    </row>
    <row r="5166" spans="1:1">
      <c r="A5166" s="38"/>
    </row>
    <row r="5167" spans="1:1">
      <c r="A5167" s="38"/>
    </row>
    <row r="5168" spans="1:1">
      <c r="A5168" s="38"/>
    </row>
    <row r="5169" spans="1:1">
      <c r="A5169" s="38"/>
    </row>
    <row r="5170" spans="1:1">
      <c r="A5170" s="38"/>
    </row>
    <row r="5171" spans="1:1">
      <c r="A5171" s="38"/>
    </row>
    <row r="5172" spans="1:1">
      <c r="A5172" s="38"/>
    </row>
    <row r="5173" spans="1:1">
      <c r="A5173" s="38"/>
    </row>
    <row r="5174" spans="1:1">
      <c r="A5174" s="38"/>
    </row>
    <row r="5175" spans="1:1">
      <c r="A5175" s="38"/>
    </row>
    <row r="5176" spans="1:1">
      <c r="A5176" s="38"/>
    </row>
    <row r="5177" spans="1:1">
      <c r="A5177" s="38"/>
    </row>
    <row r="5178" spans="1:1">
      <c r="A5178" s="38"/>
    </row>
    <row r="5179" spans="1:1">
      <c r="A5179" s="38"/>
    </row>
    <row r="5180" spans="1:1">
      <c r="A5180" s="38"/>
    </row>
    <row r="5181" spans="1:1">
      <c r="A5181" s="38"/>
    </row>
    <row r="5182" spans="1:1">
      <c r="A5182" s="38"/>
    </row>
    <row r="5183" spans="1:1">
      <c r="A5183" s="38"/>
    </row>
    <row r="5184" spans="1:1">
      <c r="A5184" s="38"/>
    </row>
    <row r="5185" spans="1:1">
      <c r="A5185" s="38"/>
    </row>
    <row r="5186" spans="1:1">
      <c r="A5186" s="38"/>
    </row>
    <row r="5187" spans="1:1">
      <c r="A5187" s="38"/>
    </row>
    <row r="5188" spans="1:1">
      <c r="A5188" s="38"/>
    </row>
    <row r="5189" spans="1:1">
      <c r="A5189" s="38"/>
    </row>
    <row r="5190" spans="1:1">
      <c r="A5190" s="38"/>
    </row>
    <row r="5191" spans="1:1">
      <c r="A5191" s="38"/>
    </row>
    <row r="5192" spans="1:1">
      <c r="A5192" s="38"/>
    </row>
    <row r="5193" spans="1:1">
      <c r="A5193" s="38"/>
    </row>
    <row r="5194" spans="1:1">
      <c r="A5194" s="38"/>
    </row>
    <row r="5195" spans="1:1">
      <c r="A5195" s="38"/>
    </row>
    <row r="5196" spans="1:1">
      <c r="A5196" s="38"/>
    </row>
    <row r="5197" spans="1:1">
      <c r="A5197" s="38"/>
    </row>
    <row r="5198" spans="1:1">
      <c r="A5198" s="38"/>
    </row>
    <row r="5199" spans="1:1">
      <c r="A5199" s="38"/>
    </row>
    <row r="5200" spans="1:1">
      <c r="A5200" s="38"/>
    </row>
    <row r="5201" spans="1:1">
      <c r="A5201" s="38"/>
    </row>
    <row r="5202" spans="1:1">
      <c r="A5202" s="38"/>
    </row>
    <row r="5203" spans="1:1">
      <c r="A5203" s="38"/>
    </row>
    <row r="5204" spans="1:1">
      <c r="A5204" s="38"/>
    </row>
    <row r="5205" spans="1:1">
      <c r="A5205" s="38"/>
    </row>
    <row r="5206" spans="1:1">
      <c r="A5206" s="38"/>
    </row>
    <row r="5207" spans="1:1">
      <c r="A5207" s="38"/>
    </row>
    <row r="5208" spans="1:1">
      <c r="A5208" s="38"/>
    </row>
    <row r="5209" spans="1:1">
      <c r="A5209" s="38"/>
    </row>
    <row r="5210" spans="1:1">
      <c r="A5210" s="38"/>
    </row>
    <row r="5211" spans="1:1">
      <c r="A5211" s="38"/>
    </row>
    <row r="5212" spans="1:1">
      <c r="A5212" s="38"/>
    </row>
    <row r="5213" spans="1:1">
      <c r="A5213" s="38"/>
    </row>
    <row r="5214" spans="1:1">
      <c r="A5214" s="38"/>
    </row>
    <row r="5215" spans="1:1">
      <c r="A5215" s="38"/>
    </row>
    <row r="5216" spans="1:1">
      <c r="A5216" s="38"/>
    </row>
    <row r="5217" spans="1:1">
      <c r="A5217" s="38"/>
    </row>
    <row r="5218" spans="1:1">
      <c r="A5218" s="38"/>
    </row>
    <row r="5219" spans="1:1">
      <c r="A5219" s="38"/>
    </row>
    <row r="5220" spans="1:1">
      <c r="A5220" s="38"/>
    </row>
    <row r="5221" spans="1:1">
      <c r="A5221" s="38"/>
    </row>
    <row r="5222" spans="1:1">
      <c r="A5222" s="38"/>
    </row>
    <row r="5223" spans="1:1">
      <c r="A5223" s="38"/>
    </row>
    <row r="5224" spans="1:1">
      <c r="A5224" s="38"/>
    </row>
    <row r="5225" spans="1:1">
      <c r="A5225" s="38"/>
    </row>
    <row r="5226" spans="1:1">
      <c r="A5226" s="38"/>
    </row>
    <row r="5227" spans="1:1">
      <c r="A5227" s="38"/>
    </row>
    <row r="5228" spans="1:1">
      <c r="A5228" s="38"/>
    </row>
    <row r="5229" spans="1:1">
      <c r="A5229" s="38"/>
    </row>
    <row r="5230" spans="1:1">
      <c r="A5230" s="38"/>
    </row>
    <row r="5231" spans="1:1">
      <c r="A5231" s="38"/>
    </row>
    <row r="5232" spans="1:1">
      <c r="A5232" s="38"/>
    </row>
    <row r="5233" spans="1:1">
      <c r="A5233" s="38"/>
    </row>
    <row r="5234" spans="1:1">
      <c r="A5234" s="38"/>
    </row>
    <row r="5235" spans="1:1">
      <c r="A5235" s="38"/>
    </row>
    <row r="5236" spans="1:1">
      <c r="A5236" s="38"/>
    </row>
    <row r="5237" spans="1:1">
      <c r="A5237" s="38"/>
    </row>
    <row r="5238" spans="1:1">
      <c r="A5238" s="38"/>
    </row>
    <row r="5239" spans="1:1">
      <c r="A5239" s="38"/>
    </row>
    <row r="5240" spans="1:1">
      <c r="A5240" s="38"/>
    </row>
    <row r="5241" spans="1:1">
      <c r="A5241" s="38"/>
    </row>
    <row r="5242" spans="1:1">
      <c r="A5242" s="38"/>
    </row>
    <row r="5243" spans="1:1">
      <c r="A5243" s="38"/>
    </row>
    <row r="5244" spans="1:1">
      <c r="A5244" s="38"/>
    </row>
    <row r="5245" spans="1:1">
      <c r="A5245" s="38"/>
    </row>
    <row r="5246" spans="1:1">
      <c r="A5246" s="38"/>
    </row>
    <row r="5247" spans="1:1">
      <c r="A5247" s="38"/>
    </row>
    <row r="5248" spans="1:1">
      <c r="A5248" s="38"/>
    </row>
    <row r="5249" spans="1:1">
      <c r="A5249" s="38"/>
    </row>
    <row r="5250" spans="1:1">
      <c r="A5250" s="38"/>
    </row>
    <row r="5251" spans="1:1">
      <c r="A5251" s="38"/>
    </row>
    <row r="5252" spans="1:1">
      <c r="A5252" s="38"/>
    </row>
    <row r="5253" spans="1:1">
      <c r="A5253" s="38"/>
    </row>
    <row r="5254" spans="1:1">
      <c r="A5254" s="38"/>
    </row>
    <row r="5255" spans="1:1">
      <c r="A5255" s="38"/>
    </row>
    <row r="5256" spans="1:1">
      <c r="A5256" s="38"/>
    </row>
    <row r="5257" spans="1:1">
      <c r="A5257" s="38"/>
    </row>
    <row r="5258" spans="1:1">
      <c r="A5258" s="38"/>
    </row>
    <row r="5259" spans="1:1">
      <c r="A5259" s="38"/>
    </row>
    <row r="5260" spans="1:1">
      <c r="A5260" s="38"/>
    </row>
    <row r="5261" spans="1:1">
      <c r="A5261" s="38"/>
    </row>
    <row r="5262" spans="1:1">
      <c r="A5262" s="38"/>
    </row>
    <row r="5263" spans="1:1">
      <c r="A5263" s="38"/>
    </row>
    <row r="5264" spans="1:1">
      <c r="A5264" s="38"/>
    </row>
    <row r="5265" spans="1:1">
      <c r="A5265" s="38"/>
    </row>
    <row r="5266" spans="1:1">
      <c r="A5266" s="38"/>
    </row>
    <row r="5267" spans="1:1">
      <c r="A5267" s="38"/>
    </row>
    <row r="5268" spans="1:1">
      <c r="A5268" s="38"/>
    </row>
    <row r="5269" spans="1:1">
      <c r="A5269" s="38"/>
    </row>
    <row r="5270" spans="1:1">
      <c r="A5270" s="38"/>
    </row>
    <row r="5271" spans="1:1">
      <c r="A5271" s="38"/>
    </row>
    <row r="5272" spans="1:1">
      <c r="A5272" s="38"/>
    </row>
    <row r="5273" spans="1:1">
      <c r="A5273" s="38"/>
    </row>
    <row r="5274" spans="1:1">
      <c r="A5274" s="38"/>
    </row>
    <row r="5275" spans="1:1">
      <c r="A5275" s="38"/>
    </row>
    <row r="5276" spans="1:1">
      <c r="A5276" s="38"/>
    </row>
    <row r="5277" spans="1:1">
      <c r="A5277" s="38"/>
    </row>
    <row r="5278" spans="1:1">
      <c r="A5278" s="38"/>
    </row>
    <row r="5279" spans="1:1">
      <c r="A5279" s="38"/>
    </row>
    <row r="5280" spans="1:1">
      <c r="A5280" s="38"/>
    </row>
    <row r="5281" spans="1:1">
      <c r="A5281" s="38"/>
    </row>
    <row r="5282" spans="1:1">
      <c r="A5282" s="38"/>
    </row>
    <row r="5283" spans="1:1">
      <c r="A5283" s="38"/>
    </row>
    <row r="5284" spans="1:1">
      <c r="A5284" s="38"/>
    </row>
    <row r="5285" spans="1:1">
      <c r="A5285" s="38"/>
    </row>
    <row r="5286" spans="1:1">
      <c r="A5286" s="38"/>
    </row>
    <row r="5287" spans="1:1">
      <c r="A5287" s="38"/>
    </row>
    <row r="5288" spans="1:1">
      <c r="A5288" s="38"/>
    </row>
    <row r="5289" spans="1:1">
      <c r="A5289" s="38"/>
    </row>
    <row r="5290" spans="1:1">
      <c r="A5290" s="38"/>
    </row>
    <row r="5291" spans="1:1">
      <c r="A5291" s="38"/>
    </row>
    <row r="5292" spans="1:1">
      <c r="A5292" s="38"/>
    </row>
    <row r="5293" spans="1:1">
      <c r="A5293" s="38"/>
    </row>
    <row r="5294" spans="1:1">
      <c r="A5294" s="38"/>
    </row>
    <row r="5295" spans="1:1">
      <c r="A5295" s="38"/>
    </row>
    <row r="5296" spans="1:1">
      <c r="A5296" s="38"/>
    </row>
    <row r="5297" spans="1:1">
      <c r="A5297" s="38"/>
    </row>
    <row r="5298" spans="1:1">
      <c r="A5298" s="38"/>
    </row>
    <row r="5299" spans="1:1">
      <c r="A5299" s="38"/>
    </row>
    <row r="5300" spans="1:1">
      <c r="A5300" s="38"/>
    </row>
    <row r="5301" spans="1:1">
      <c r="A5301" s="38"/>
    </row>
    <row r="5302" spans="1:1">
      <c r="A5302" s="38"/>
    </row>
    <row r="5303" spans="1:1">
      <c r="A5303" s="38"/>
    </row>
    <row r="5304" spans="1:1">
      <c r="A5304" s="38"/>
    </row>
    <row r="5305" spans="1:1">
      <c r="A5305" s="38"/>
    </row>
    <row r="5306" spans="1:1">
      <c r="A5306" s="38"/>
    </row>
    <row r="5307" spans="1:1">
      <c r="A5307" s="38"/>
    </row>
    <row r="5308" spans="1:1">
      <c r="A5308" s="38"/>
    </row>
    <row r="5309" spans="1:1">
      <c r="A5309" s="38"/>
    </row>
    <row r="5310" spans="1:1">
      <c r="A5310" s="38"/>
    </row>
    <row r="5311" spans="1:1">
      <c r="A5311" s="38"/>
    </row>
    <row r="5312" spans="1:1">
      <c r="A5312" s="38"/>
    </row>
    <row r="5313" spans="1:1">
      <c r="A5313" s="38"/>
    </row>
    <row r="5314" spans="1:1">
      <c r="A5314" s="38"/>
    </row>
    <row r="5315" spans="1:1">
      <c r="A5315" s="38"/>
    </row>
    <row r="5316" spans="1:1">
      <c r="A5316" s="38"/>
    </row>
    <row r="5317" spans="1:1">
      <c r="A5317" s="38"/>
    </row>
    <row r="5318" spans="1:1">
      <c r="A5318" s="38"/>
    </row>
    <row r="5319" spans="1:1">
      <c r="A5319" s="38"/>
    </row>
    <row r="5320" spans="1:1">
      <c r="A5320" s="38"/>
    </row>
    <row r="5321" spans="1:1">
      <c r="A5321" s="38"/>
    </row>
    <row r="5322" spans="1:1">
      <c r="A5322" s="38"/>
    </row>
    <row r="5323" spans="1:1">
      <c r="A5323" s="38"/>
    </row>
    <row r="5324" spans="1:1">
      <c r="A5324" s="38"/>
    </row>
    <row r="5325" spans="1:1">
      <c r="A5325" s="38"/>
    </row>
    <row r="5326" spans="1:1">
      <c r="A5326" s="38"/>
    </row>
    <row r="5327" spans="1:1">
      <c r="A5327" s="38"/>
    </row>
    <row r="5328" spans="1:1">
      <c r="A5328" s="38"/>
    </row>
    <row r="5329" spans="1:1">
      <c r="A5329" s="38"/>
    </row>
    <row r="5330" spans="1:1">
      <c r="A5330" s="38"/>
    </row>
    <row r="5331" spans="1:1">
      <c r="A5331" s="38"/>
    </row>
    <row r="5332" spans="1:1">
      <c r="A5332" s="38"/>
    </row>
    <row r="5333" spans="1:1">
      <c r="A5333" s="38"/>
    </row>
    <row r="5334" spans="1:1">
      <c r="A5334" s="38"/>
    </row>
    <row r="5335" spans="1:1">
      <c r="A5335" s="38"/>
    </row>
    <row r="5336" spans="1:1">
      <c r="A5336" s="38"/>
    </row>
    <row r="5337" spans="1:1">
      <c r="A5337" s="38"/>
    </row>
    <row r="5338" spans="1:1">
      <c r="A5338" s="38"/>
    </row>
    <row r="5339" spans="1:1">
      <c r="A5339" s="38"/>
    </row>
    <row r="5340" spans="1:1">
      <c r="A5340" s="38"/>
    </row>
    <row r="5341" spans="1:1">
      <c r="A5341" s="38"/>
    </row>
    <row r="5342" spans="1:1">
      <c r="A5342" s="38"/>
    </row>
    <row r="5343" spans="1:1">
      <c r="A5343" s="38"/>
    </row>
    <row r="5344" spans="1:1">
      <c r="A5344" s="38"/>
    </row>
    <row r="5345" spans="1:1">
      <c r="A5345" s="38"/>
    </row>
    <row r="5346" spans="1:1">
      <c r="A5346" s="38"/>
    </row>
    <row r="5347" spans="1:1">
      <c r="A5347" s="38"/>
    </row>
    <row r="5348" spans="1:1">
      <c r="A5348" s="38"/>
    </row>
    <row r="5349" spans="1:1">
      <c r="A5349" s="38"/>
    </row>
    <row r="5350" spans="1:1">
      <c r="A5350" s="38"/>
    </row>
    <row r="5351" spans="1:1">
      <c r="A5351" s="38"/>
    </row>
    <row r="5352" spans="1:1">
      <c r="A5352" s="38"/>
    </row>
    <row r="5353" spans="1:1">
      <c r="A5353" s="38"/>
    </row>
    <row r="5354" spans="1:1">
      <c r="A5354" s="38"/>
    </row>
    <row r="5355" spans="1:1">
      <c r="A5355" s="38"/>
    </row>
    <row r="5356" spans="1:1">
      <c r="A5356" s="38"/>
    </row>
    <row r="5357" spans="1:1">
      <c r="A5357" s="38"/>
    </row>
    <row r="5358" spans="1:1">
      <c r="A5358" s="38"/>
    </row>
    <row r="5359" spans="1:1">
      <c r="A5359" s="38"/>
    </row>
    <row r="5360" spans="1:1">
      <c r="A5360" s="38"/>
    </row>
    <row r="5361" spans="1:1">
      <c r="A5361" s="38"/>
    </row>
    <row r="5362" spans="1:1">
      <c r="A5362" s="38"/>
    </row>
    <row r="5363" spans="1:1">
      <c r="A5363" s="38"/>
    </row>
    <row r="5364" spans="1:1">
      <c r="A5364" s="38"/>
    </row>
    <row r="5365" spans="1:1">
      <c r="A5365" s="38"/>
    </row>
    <row r="5366" spans="1:1">
      <c r="A5366" s="38"/>
    </row>
    <row r="5367" spans="1:1">
      <c r="A5367" s="38"/>
    </row>
    <row r="5368" spans="1:1">
      <c r="A5368" s="38"/>
    </row>
    <row r="5369" spans="1:1">
      <c r="A5369" s="38"/>
    </row>
    <row r="5370" spans="1:1">
      <c r="A5370" s="38"/>
    </row>
    <row r="5371" spans="1:1">
      <c r="A5371" s="38"/>
    </row>
    <row r="5372" spans="1:1">
      <c r="A5372" s="38"/>
    </row>
    <row r="5373" spans="1:1">
      <c r="A5373" s="38"/>
    </row>
    <row r="5374" spans="1:1">
      <c r="A5374" s="38"/>
    </row>
    <row r="5375" spans="1:1">
      <c r="A5375" s="38"/>
    </row>
    <row r="5376" spans="1:1">
      <c r="A5376" s="38"/>
    </row>
    <row r="5377" spans="1:1">
      <c r="A5377" s="38"/>
    </row>
    <row r="5378" spans="1:1">
      <c r="A5378" s="38"/>
    </row>
    <row r="5379" spans="1:1">
      <c r="A5379" s="38"/>
    </row>
    <row r="5380" spans="1:1">
      <c r="A5380" s="38"/>
    </row>
    <row r="5381" spans="1:1">
      <c r="A5381" s="38"/>
    </row>
    <row r="5382" spans="1:1">
      <c r="A5382" s="38"/>
    </row>
    <row r="5383" spans="1:1">
      <c r="A5383" s="38"/>
    </row>
    <row r="5384" spans="1:1">
      <c r="A5384" s="38"/>
    </row>
    <row r="5385" spans="1:1">
      <c r="A5385" s="38"/>
    </row>
    <row r="5386" spans="1:1">
      <c r="A5386" s="38"/>
    </row>
    <row r="5387" spans="1:1">
      <c r="A5387" s="38"/>
    </row>
    <row r="5388" spans="1:1">
      <c r="A5388" s="38"/>
    </row>
    <row r="5389" spans="1:1">
      <c r="A5389" s="38"/>
    </row>
    <row r="5390" spans="1:1">
      <c r="A5390" s="38"/>
    </row>
    <row r="5391" spans="1:1">
      <c r="A5391" s="38"/>
    </row>
    <row r="5392" spans="1:1">
      <c r="A5392" s="38"/>
    </row>
    <row r="5393" spans="1:1">
      <c r="A5393" s="38"/>
    </row>
    <row r="5394" spans="1:1">
      <c r="A5394" s="38"/>
    </row>
  </sheetData>
  <mergeCells count="2">
    <mergeCell ref="K3:M3"/>
    <mergeCell ref="H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K16"/>
  <sheetViews>
    <sheetView tabSelected="1" workbookViewId="0">
      <selection activeCell="K9" sqref="K9"/>
    </sheetView>
  </sheetViews>
  <sheetFormatPr defaultRowHeight="15"/>
  <cols>
    <col min="2" max="2" width="28.28515625" bestFit="1" customWidth="1"/>
    <col min="3" max="4" width="10.42578125" bestFit="1" customWidth="1"/>
    <col min="5" max="6" width="9.28515625" bestFit="1" customWidth="1"/>
    <col min="7" max="7" width="10.5703125" bestFit="1" customWidth="1"/>
    <col min="10" max="10" width="23.28515625" bestFit="1" customWidth="1"/>
    <col min="11" max="11" width="12.85546875" bestFit="1" customWidth="1"/>
  </cols>
  <sheetData>
    <row r="1" spans="2:11" ht="15.75" thickBot="1"/>
    <row r="2" spans="2:11" ht="15.75" thickBot="1">
      <c r="B2" s="43" t="s">
        <v>46</v>
      </c>
      <c r="C2" s="77">
        <f>IS!E35/1000</f>
        <v>332.846</v>
      </c>
      <c r="D2" s="44" t="s">
        <v>47</v>
      </c>
    </row>
    <row r="5" spans="2:11" ht="15.75" thickBot="1">
      <c r="E5" s="46"/>
    </row>
    <row r="6" spans="2:11" ht="15.75" thickBot="1">
      <c r="B6" s="74" t="s">
        <v>77</v>
      </c>
      <c r="C6" s="75">
        <v>1180.97</v>
      </c>
    </row>
    <row r="7" spans="2:11" ht="15.75" thickBot="1">
      <c r="J7" s="45" t="s">
        <v>61</v>
      </c>
      <c r="K7" s="57">
        <v>0.05</v>
      </c>
    </row>
    <row r="8" spans="2:11" ht="15.75" thickBot="1"/>
    <row r="9" spans="2:11" ht="15.75" thickBot="1">
      <c r="B9" s="1"/>
      <c r="C9" s="32">
        <f>C10-2013</f>
        <v>0</v>
      </c>
      <c r="D9" s="32">
        <f t="shared" ref="D9:G9" si="0">D10-2013</f>
        <v>1</v>
      </c>
      <c r="E9" s="32">
        <f t="shared" si="0"/>
        <v>2</v>
      </c>
      <c r="F9" s="32">
        <f t="shared" si="0"/>
        <v>3</v>
      </c>
      <c r="G9" s="32">
        <f t="shared" si="0"/>
        <v>4</v>
      </c>
      <c r="J9" s="45" t="s">
        <v>68</v>
      </c>
      <c r="K9" s="50">
        <f>IS!I25/(CAPM!M21-'Target Price'!K7)</f>
        <v>530658.75109697017</v>
      </c>
    </row>
    <row r="10" spans="2:11" ht="15.75" thickBot="1">
      <c r="B10" s="29" t="s">
        <v>65</v>
      </c>
      <c r="C10" s="25">
        <v>2013</v>
      </c>
      <c r="D10" s="25">
        <v>2014</v>
      </c>
      <c r="E10" s="25">
        <v>2015</v>
      </c>
      <c r="F10" s="25">
        <v>2016</v>
      </c>
      <c r="G10" s="25">
        <v>2017</v>
      </c>
    </row>
    <row r="11" spans="2:11" ht="15.75" thickBot="1">
      <c r="B11" s="29" t="s">
        <v>66</v>
      </c>
      <c r="C11" s="58">
        <f>IS!E25/'Target Price'!$C$2</f>
        <v>38.816750088629576</v>
      </c>
      <c r="D11" s="58">
        <f>IS!F25/'Target Price'!$C$2</f>
        <v>65.303928190434192</v>
      </c>
      <c r="E11" s="58">
        <f>IS!G25/'Target Price'!$C$2</f>
        <v>71.361311535954641</v>
      </c>
      <c r="F11" s="58">
        <f>IS!H25/'Target Price'!$C$2</f>
        <v>89.053800810171111</v>
      </c>
      <c r="G11" s="58">
        <f>(IS!I25+'Target Price'!K9)/'Target Price'!C2</f>
        <v>1707.0920575196371</v>
      </c>
      <c r="J11" s="65" t="s">
        <v>62</v>
      </c>
      <c r="K11" s="66">
        <f>SUM(C12:G12)</f>
        <v>1299.1761255155538</v>
      </c>
    </row>
    <row r="12" spans="2:11">
      <c r="B12" s="29" t="s">
        <v>67</v>
      </c>
      <c r="C12" s="59">
        <f>C11/(1+CAPM!$M$21)^'Target Price'!C9</f>
        <v>38.816750088629576</v>
      </c>
      <c r="D12" s="59">
        <f>D11/(1+CAPM!$M$21)^'Target Price'!D9</f>
        <v>58.268461130054916</v>
      </c>
      <c r="E12" s="59">
        <f>E11/(1+CAPM!$M$21)^'Target Price'!E9</f>
        <v>56.813469074210403</v>
      </c>
      <c r="F12" s="59">
        <f>F11/(1+CAPM!$M$21)^'Target Price'!F9</f>
        <v>63.260873982909018</v>
      </c>
      <c r="G12" s="59">
        <f>G11/(1+CAPM!$M$21)^'Target Price'!G9</f>
        <v>1082.01657123975</v>
      </c>
    </row>
    <row r="13" spans="2:11" ht="15.75" thickBot="1"/>
    <row r="14" spans="2:11" ht="15.75" thickBot="1">
      <c r="J14" s="45" t="s">
        <v>63</v>
      </c>
      <c r="K14" s="56">
        <f>(K11/C6)-1</f>
        <v>0.10009240329183111</v>
      </c>
    </row>
    <row r="15" spans="2:11" ht="15.75" thickBot="1"/>
    <row r="16" spans="2:11" ht="15.75" thickBot="1">
      <c r="J16" s="45" t="s">
        <v>64</v>
      </c>
      <c r="K16" s="64">
        <f>K11/D11</f>
        <v>19.894302862256591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</vt:lpstr>
      <vt:lpstr>Revenue Forecast</vt:lpstr>
      <vt:lpstr>Common Size IS</vt:lpstr>
      <vt:lpstr>Assumption Sheet</vt:lpstr>
      <vt:lpstr>CAPM</vt:lpstr>
      <vt:lpstr>Target Price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2014-02-01T16:22:35Z</dcterms:created>
  <dcterms:modified xsi:type="dcterms:W3CDTF">2015-06-30T10:29:31Z</dcterms:modified>
</cp:coreProperties>
</file>