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19320" windowHeight="14385" tabRatio="789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"/>
  <c r="B10"/>
  <c r="B9"/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N5" i="3"/>
  <c r="N6"/>
  <c r="N7"/>
  <c r="N8"/>
  <c r="N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K6" i="6"/>
  <c r="K3"/>
  <c r="K5"/>
  <c r="J10" i="4"/>
  <c r="J9"/>
  <c r="J8"/>
  <c r="J7"/>
  <c r="J6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F34" i="3"/>
  <c r="F35"/>
  <c r="F36"/>
  <c r="F37"/>
  <c r="F38"/>
  <c r="F39"/>
  <c r="F4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M10" i="2"/>
  <c r="M9"/>
  <c r="M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M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M6"/>
  <c r="M5"/>
  <c r="M4"/>
  <c r="M3"/>
  <c r="C21" i="1"/>
  <c r="D21"/>
  <c r="B21"/>
  <c r="M18"/>
  <c r="L18"/>
  <c r="M17"/>
  <c r="L17"/>
  <c r="F18"/>
  <c r="E18"/>
  <c r="D18"/>
  <c r="C18"/>
  <c r="B18"/>
  <c r="E15"/>
  <c r="D15"/>
  <c r="C15"/>
  <c r="B15"/>
  <c r="E14"/>
  <c r="D14"/>
  <c r="C14"/>
  <c r="B14"/>
  <c r="J11" i="4"/>
  <c r="B4" i="5"/>
</calcChain>
</file>

<file path=xl/sharedStrings.xml><?xml version="1.0" encoding="utf-8"?>
<sst xmlns="http://schemas.openxmlformats.org/spreadsheetml/2006/main" count="738" uniqueCount="699">
  <si>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</si>
  <si>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</si>
  <si>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</si>
  <si>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</si>
  <si>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</si>
  <si>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</si>
  <si>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</si>
  <si>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</si>
  <si>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</si>
  <si>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</si>
  <si>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</si>
  <si>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</si>
  <si>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</si>
  <si>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</si>
  <si>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</si>
  <si>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</si>
  <si>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</si>
  <si>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</si>
  <si>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</si>
  <si>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</si>
  <si>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</si>
  <si>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</si>
  <si>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</si>
  <si>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</si>
  <si>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</si>
  <si>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</si>
  <si>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</si>
  <si>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</si>
  <si>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</si>
  <si>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</si>
  <si>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</si>
  <si>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</si>
  <si>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</si>
  <si>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</si>
  <si>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</si>
  <si>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</si>
  <si>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</si>
  <si>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</si>
  <si>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</si>
  <si>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</si>
  <si>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</si>
  <si>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</si>
  <si>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</si>
  <si>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</si>
  <si>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</si>
  <si>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</si>
  <si>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</si>
  <si>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</si>
  <si>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</si>
  <si>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</si>
  <si>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</si>
  <si>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</si>
  <si>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</si>
  <si>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</si>
  <si>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</si>
  <si>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</si>
  <si>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</si>
  <si>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</si>
  <si>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</si>
  <si>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</si>
  <si>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</si>
  <si>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</si>
  <si>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</si>
  <si>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</si>
  <si>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</si>
  <si>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</si>
  <si>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</si>
  <si>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</si>
  <si>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</si>
  <si>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</si>
  <si>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</si>
  <si>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</si>
  <si>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</si>
  <si>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</si>
  <si>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</si>
  <si>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</si>
  <si>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</si>
  <si>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</si>
  <si>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</si>
  <si>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</si>
  <si>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</si>
  <si>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</si>
  <si>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</si>
  <si>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</si>
  <si>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</si>
  <si>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</si>
  <si>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</si>
  <si>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</si>
  <si>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</si>
  <si>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</si>
  <si>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</si>
  <si>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</si>
  <si>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</si>
  <si>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</si>
  <si>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</si>
  <si>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</si>
  <si>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</si>
  <si>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</si>
  <si>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</si>
  <si>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</si>
  <si>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</si>
  <si>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</si>
  <si>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</si>
  <si>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</si>
  <si>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</si>
  <si>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</si>
  <si>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</si>
  <si>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</si>
  <si>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</si>
  <si>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</si>
  <si>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</si>
  <si>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</si>
  <si>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</si>
  <si>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</si>
  <si>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</si>
  <si>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</si>
  <si>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</si>
  <si>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</si>
  <si>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</si>
  <si>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</si>
  <si>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</si>
  <si>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</si>
  <si>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</si>
  <si>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</si>
  <si>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</si>
  <si>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</si>
  <si>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</si>
  <si>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</si>
  <si>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</si>
  <si>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</si>
  <si>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</si>
  <si>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</si>
  <si>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</si>
  <si>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</si>
  <si>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</si>
  <si>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</si>
  <si>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</si>
  <si>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</si>
  <si>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</si>
  <si>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</si>
  <si>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</si>
  <si>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</si>
  <si>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</si>
  <si>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</si>
  <si>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</si>
  <si>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</si>
  <si>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</si>
  <si>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</si>
  <si>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</si>
  <si>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</si>
  <si>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</si>
  <si>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</si>
  <si>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</si>
  <si>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</si>
  <si>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</si>
  <si>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</si>
  <si>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</si>
  <si>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</si>
  <si>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</si>
  <si>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</si>
  <si>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</si>
  <si>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</si>
  <si>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</si>
  <si>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</si>
  <si>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</si>
  <si>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</si>
  <si>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</si>
  <si>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</si>
  <si>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</si>
  <si>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</si>
  <si>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</si>
  <si>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</si>
  <si>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</si>
  <si>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</si>
  <si>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</si>
  <si>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</si>
  <si>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</si>
  <si>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</si>
  <si>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</si>
  <si>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</si>
  <si>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</si>
  <si>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</si>
  <si>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</si>
  <si>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</si>
  <si>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</si>
  <si>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</si>
  <si>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</si>
  <si>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</si>
  <si>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</si>
  <si>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</si>
  <si>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</si>
  <si>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</si>
  <si>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</si>
  <si>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</si>
  <si>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</si>
  <si>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</si>
  <si>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</si>
  <si>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</si>
  <si>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</si>
  <si>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</si>
  <si>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</si>
  <si>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</si>
  <si>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</si>
  <si>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</si>
  <si>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</si>
  <si>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</si>
  <si>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</si>
  <si>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</si>
  <si>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</si>
  <si>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</si>
  <si>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</si>
  <si>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</si>
  <si>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</si>
  <si>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</si>
  <si>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</si>
  <si>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</si>
  <si>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</si>
  <si>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</si>
  <si>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</si>
  <si>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</si>
  <si>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</si>
  <si>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</si>
  <si>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</si>
  <si>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</si>
  <si>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</si>
  <si>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</si>
  <si>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</si>
  <si>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</si>
  <si>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</si>
  <si>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</si>
  <si>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</si>
  <si>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</si>
  <si>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</si>
  <si>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</si>
  <si>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</si>
  <si>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</si>
  <si>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</si>
  <si>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</si>
  <si>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</si>
  <si>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</si>
  <si>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</si>
  <si>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</si>
  <si>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</si>
  <si>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</si>
  <si>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</si>
  <si>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</si>
  <si>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</si>
  <si>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</si>
  <si>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</si>
  <si>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</si>
  <si>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</si>
  <si>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</si>
  <si>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</si>
  <si>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</si>
  <si>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</si>
  <si>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</si>
  <si>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</si>
  <si>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</si>
  <si>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</si>
  <si>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</si>
  <si>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</si>
  <si>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</si>
  <si>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</si>
  <si>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</si>
  <si>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</si>
  <si>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</si>
  <si>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</si>
  <si>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</si>
  <si>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</si>
  <si>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</si>
  <si>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</si>
  <si>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</si>
  <si>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</si>
  <si>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</si>
  <si>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</si>
  <si>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</si>
  <si>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</si>
  <si>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</si>
  <si>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</si>
  <si>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</si>
  <si>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</si>
  <si>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</si>
  <si>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</si>
  <si>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</si>
  <si>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</si>
  <si>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</si>
  <si>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</si>
  <si>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</si>
  <si>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</si>
  <si>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</si>
  <si>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</si>
  <si>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</si>
  <si>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</si>
  <si>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</si>
  <si>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</si>
  <si>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</si>
  <si>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</si>
  <si>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</si>
  <si>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</si>
  <si>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</si>
  <si>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</si>
  <si>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</si>
  <si>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</si>
  <si>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</si>
  <si>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</si>
  <si>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</si>
  <si>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</si>
  <si>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</si>
  <si>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</si>
  <si>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</si>
  <si>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</si>
  <si>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</si>
  <si>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</si>
  <si>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</si>
  <si>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</si>
  <si>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</si>
  <si>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</si>
  <si>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</si>
  <si>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</si>
  <si>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</si>
  <si>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</si>
  <si>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</si>
  <si>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</si>
  <si>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</si>
  <si>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</si>
  <si>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</si>
  <si>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</si>
  <si>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</si>
  <si>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</si>
  <si>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</si>
  <si>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</si>
  <si>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</si>
  <si>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</si>
  <si>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</si>
  <si>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</si>
  <si>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</si>
  <si>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</si>
  <si>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</si>
  <si>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</si>
  <si>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</si>
  <si>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</si>
  <si>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</si>
  <si>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</si>
  <si>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</si>
  <si>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</si>
  <si>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</si>
  <si>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</si>
  <si>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</si>
  <si>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</si>
  <si>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</si>
  <si>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</si>
  <si>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</si>
  <si>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</si>
  <si>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</si>
  <si>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</si>
  <si>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</si>
  <si>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</si>
  <si>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</si>
  <si>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</si>
  <si>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</si>
  <si>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</si>
  <si>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</si>
  <si>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</si>
  <si>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</si>
  <si>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</si>
  <si>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</si>
  <si>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</si>
  <si>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</si>
  <si>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</si>
  <si>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</si>
  <si>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</si>
  <si>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</si>
  <si>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</si>
  <si>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</si>
  <si>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</si>
  <si>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</si>
  <si>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</si>
  <si>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</si>
  <si>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</si>
  <si>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</si>
  <si>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</si>
  <si>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</si>
  <si>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</si>
  <si>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</si>
  <si>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</si>
  <si>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</si>
  <si>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</si>
  <si>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</si>
  <si>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</si>
  <si>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</si>
  <si>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</si>
  <si>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</si>
  <si>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</si>
  <si>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</si>
  <si>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</si>
  <si>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</si>
  <si>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</si>
  <si>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</si>
  <si>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</si>
  <si>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</si>
  <si>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</si>
  <si>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</si>
  <si>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</si>
  <si>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</si>
  <si>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</si>
  <si>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</si>
  <si>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</si>
  <si>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</si>
  <si>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</si>
  <si>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</si>
  <si>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</si>
  <si>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</si>
  <si>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</si>
  <si>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</si>
  <si>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</si>
  <si>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</si>
  <si>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</si>
  <si>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</si>
  <si>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</si>
  <si>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</si>
  <si>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</si>
  <si>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</si>
  <si>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</si>
  <si>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</si>
  <si>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</si>
  <si>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</si>
  <si>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</si>
  <si>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</si>
  <si>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</si>
  <si>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</si>
  <si>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</si>
  <si>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</si>
  <si>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</si>
  <si>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</si>
  <si>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</si>
  <si>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</si>
  <si>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</si>
  <si>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</si>
  <si>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</si>
  <si>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</si>
  <si>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</si>
  <si>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</si>
  <si>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</si>
  <si>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</si>
  <si>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</si>
  <si>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</si>
  <si>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</si>
  <si>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</si>
  <si>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</si>
  <si>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</si>
  <si>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</si>
  <si>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</si>
  <si>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</si>
  <si>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</si>
  <si>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</si>
  <si>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</si>
  <si>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</si>
  <si>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</si>
  <si>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</si>
  <si>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</si>
  <si>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</si>
  <si>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</si>
  <si>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</si>
  <si>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</si>
  <si>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</si>
  <si>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</si>
  <si>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</si>
  <si>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</si>
  <si>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</si>
  <si>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</si>
  <si>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</si>
  <si>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</si>
  <si>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</si>
  <si>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</si>
  <si>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</si>
  <si>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</si>
  <si>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</si>
  <si>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</si>
  <si>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</si>
  <si>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</si>
  <si>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</si>
  <si>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</si>
  <si>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</si>
  <si>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</si>
  <si>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</si>
  <si>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</si>
  <si>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</si>
  <si>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</si>
  <si>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</si>
  <si>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</si>
  <si>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</si>
  <si>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</si>
  <si>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</si>
  <si>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</si>
  <si>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</si>
  <si>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</si>
  <si>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</si>
  <si>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</si>
  <si>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</si>
  <si>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</si>
  <si>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</si>
  <si>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</si>
  <si>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</si>
  <si>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</si>
  <si>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</si>
  <si>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</si>
  <si>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</si>
  <si>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</si>
  <si>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</si>
  <si>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</si>
  <si>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</si>
  <si>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</si>
  <si>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</si>
  <si>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</si>
  <si>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</si>
  <si>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</si>
  <si>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</si>
  <si>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</si>
  <si>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</si>
  <si>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</si>
  <si>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</si>
  <si>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</si>
  <si>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</si>
  <si>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</si>
  <si>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</si>
  <si>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</si>
  <si>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</si>
  <si>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</si>
  <si>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</si>
  <si>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</si>
  <si>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</si>
  <si>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</si>
  <si>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</si>
  <si>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</si>
  <si>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</si>
  <si>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</si>
  <si>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</si>
  <si>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</si>
  <si>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</si>
  <si>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</si>
  <si>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</si>
  <si>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</si>
  <si>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</si>
  <si>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</si>
  <si>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</si>
  <si>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</si>
  <si>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</si>
  <si>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</si>
  <si>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</si>
  <si>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</si>
  <si>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</si>
  <si>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</si>
  <si>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</si>
  <si>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</si>
  <si>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</si>
  <si>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</si>
  <si>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</si>
  <si>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</si>
  <si>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</si>
  <si>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</si>
  <si>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</si>
  <si>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</si>
  <si>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</si>
  <si>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</si>
  <si>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</si>
  <si>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</si>
  <si>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</si>
  <si>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</si>
  <si>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</si>
  <si>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</si>
  <si>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</si>
  <si>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</si>
  <si>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</si>
  <si>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</si>
  <si>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</si>
  <si>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</si>
  <si>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</si>
  <si>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</si>
  <si>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</si>
  <si>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</si>
  <si>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</si>
  <si>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</si>
  <si>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</si>
  <si>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</si>
  <si>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</si>
  <si>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</si>
  <si>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</si>
  <si>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</si>
  <si>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</si>
  <si>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</si>
  <si>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</si>
  <si>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</si>
  <si>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</si>
  <si>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</si>
  <si>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</si>
  <si>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</si>
  <si>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</si>
  <si>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</si>
  <si>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</si>
  <si>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</si>
  <si>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</si>
  <si>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</si>
  <si>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</si>
  <si>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</si>
  <si>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</si>
  <si>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</si>
  <si>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</si>
  <si>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</si>
  <si>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</si>
  <si>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</si>
  <si>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</si>
  <si>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</si>
  <si>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</si>
  <si>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</si>
  <si>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</si>
  <si>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</si>
  <si>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</si>
  <si>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</si>
  <si>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</si>
  <si>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</si>
  <si>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</si>
  <si>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</si>
  <si>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</si>
  <si>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</si>
  <si>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</si>
  <si>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</si>
  <si>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</si>
  <si>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</si>
  <si>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</si>
  <si>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</si>
  <si>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</si>
  <si>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</si>
  <si>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</si>
  <si>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</si>
  <si>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</si>
  <si>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</si>
  <si>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</si>
  <si>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</si>
  <si>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</si>
  <si>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</si>
  <si>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</si>
  <si>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</si>
  <si>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</si>
  <si>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</si>
  <si>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</si>
  <si>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</si>
  <si>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</si>
  <si>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</si>
  <si>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</si>
  <si>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</si>
  <si>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</si>
  <si>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</si>
  <si>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</si>
  <si>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</si>
  <si>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</si>
  <si>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</si>
  <si>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</si>
  <si>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</si>
  <si>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</si>
  <si>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</si>
  <si>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</si>
  <si>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</si>
  <si>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</si>
  <si>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</si>
  <si>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</si>
  <si>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</si>
  <si>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</si>
  <si>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</si>
  <si>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</si>
  <si>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</si>
  <si>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</si>
  <si>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</si>
  <si>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</si>
  <si>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</si>
  <si>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</si>
  <si>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</si>
  <si>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</si>
  <si>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</si>
  <si>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</si>
  <si>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</si>
  <si>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</si>
  <si>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</si>
  <si>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</si>
  <si>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</si>
  <si>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</si>
  <si>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</si>
  <si>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</si>
  <si>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</si>
  <si>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</si>
  <si>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</si>
  <si>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</si>
  <si>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</si>
  <si>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</si>
  <si>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</si>
  <si>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</si>
  <si>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</si>
  <si>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</si>
  <si>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</si>
  <si>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Is Share&gt;200mn?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</si>
</sst>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"/>
    <numFmt numFmtId="166" formatCode="0.0%"/>
    <numFmt numFmtId="167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4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4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4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2" applyFont="1"/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7" fontId="0" fillId="0" borderId="13" xfId="1" applyNumberFormat="1" applyFon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workbookViewId="0">
      <selection activeCell="H20" sqref="H20"/>
    </sheetView>
  </sheetViews>
  <sheetFormatPr defaultColWidth="8.85546875" defaultRowHeight="15"/>
  <cols>
    <col min="1" max="1" width="25.140625" bestFit="1" customWidth="1"/>
    <col min="2" max="2" width="9.42578125" bestFit="1" customWidth="1"/>
    <col min="3" max="4" width="9.42578125" customWidth="1"/>
    <col min="5" max="5" width="8.7109375" customWidth="1"/>
    <col min="6" max="6" width="9.42578125" bestFit="1" customWidth="1"/>
    <col min="7" max="9" width="9.42578125" customWidth="1"/>
    <col min="10" max="10" width="9.42578125" bestFit="1" customWidth="1"/>
    <col min="11" max="13" width="9.42578125" customWidth="1"/>
    <col min="14" max="14" width="9.42578125" bestFit="1" customWidth="1"/>
    <col min="15" max="17" width="9.42578125" customWidth="1"/>
    <col min="18" max="18" width="9.42578125" bestFit="1" customWidth="1"/>
    <col min="257" max="257" width="21.140625" customWidth="1"/>
    <col min="258" max="258" width="9.42578125" bestFit="1" customWidth="1"/>
    <col min="259" max="261" width="9.42578125" customWidth="1"/>
    <col min="262" max="262" width="9.42578125" bestFit="1" customWidth="1"/>
    <col min="263" max="265" width="9.42578125" customWidth="1"/>
    <col min="266" max="266" width="9.42578125" bestFit="1" customWidth="1"/>
    <col min="267" max="269" width="9.42578125" customWidth="1"/>
    <col min="270" max="270" width="9.42578125" bestFit="1" customWidth="1"/>
    <col min="271" max="273" width="9.42578125" customWidth="1"/>
    <col min="274" max="274" width="9.42578125" bestFit="1" customWidth="1"/>
    <col min="513" max="513" width="21.140625" customWidth="1"/>
    <col min="514" max="514" width="9.42578125" bestFit="1" customWidth="1"/>
    <col min="515" max="517" width="9.42578125" customWidth="1"/>
    <col min="518" max="518" width="9.42578125" bestFit="1" customWidth="1"/>
    <col min="519" max="521" width="9.42578125" customWidth="1"/>
    <col min="522" max="522" width="9.42578125" bestFit="1" customWidth="1"/>
    <col min="523" max="525" width="9.42578125" customWidth="1"/>
    <col min="526" max="526" width="9.42578125" bestFit="1" customWidth="1"/>
    <col min="527" max="529" width="9.42578125" customWidth="1"/>
    <col min="530" max="530" width="9.42578125" bestFit="1" customWidth="1"/>
    <col min="769" max="769" width="21.140625" customWidth="1"/>
    <col min="770" max="770" width="9.42578125" bestFit="1" customWidth="1"/>
    <col min="771" max="773" width="9.42578125" customWidth="1"/>
    <col min="774" max="774" width="9.42578125" bestFit="1" customWidth="1"/>
    <col min="775" max="777" width="9.42578125" customWidth="1"/>
    <col min="778" max="778" width="9.42578125" bestFit="1" customWidth="1"/>
    <col min="779" max="781" width="9.42578125" customWidth="1"/>
    <col min="782" max="782" width="9.42578125" bestFit="1" customWidth="1"/>
    <col min="783" max="785" width="9.42578125" customWidth="1"/>
    <col min="786" max="786" width="9.42578125" bestFit="1" customWidth="1"/>
    <col min="1025" max="1025" width="21.140625" customWidth="1"/>
    <col min="1026" max="1026" width="9.42578125" bestFit="1" customWidth="1"/>
    <col min="1027" max="1029" width="9.42578125" customWidth="1"/>
    <col min="1030" max="1030" width="9.42578125" bestFit="1" customWidth="1"/>
    <col min="1031" max="1033" width="9.42578125" customWidth="1"/>
    <col min="1034" max="1034" width="9.42578125" bestFit="1" customWidth="1"/>
    <col min="1035" max="1037" width="9.42578125" customWidth="1"/>
    <col min="1038" max="1038" width="9.42578125" bestFit="1" customWidth="1"/>
    <col min="1039" max="1041" width="9.42578125" customWidth="1"/>
    <col min="1042" max="1042" width="9.42578125" bestFit="1" customWidth="1"/>
    <col min="1281" max="1281" width="21.140625" customWidth="1"/>
    <col min="1282" max="1282" width="9.42578125" bestFit="1" customWidth="1"/>
    <col min="1283" max="1285" width="9.42578125" customWidth="1"/>
    <col min="1286" max="1286" width="9.42578125" bestFit="1" customWidth="1"/>
    <col min="1287" max="1289" width="9.42578125" customWidth="1"/>
    <col min="1290" max="1290" width="9.42578125" bestFit="1" customWidth="1"/>
    <col min="1291" max="1293" width="9.42578125" customWidth="1"/>
    <col min="1294" max="1294" width="9.42578125" bestFit="1" customWidth="1"/>
    <col min="1295" max="1297" width="9.42578125" customWidth="1"/>
    <col min="1298" max="1298" width="9.42578125" bestFit="1" customWidth="1"/>
    <col min="1537" max="1537" width="21.140625" customWidth="1"/>
    <col min="1538" max="1538" width="9.42578125" bestFit="1" customWidth="1"/>
    <col min="1539" max="1541" width="9.42578125" customWidth="1"/>
    <col min="1542" max="1542" width="9.42578125" bestFit="1" customWidth="1"/>
    <col min="1543" max="1545" width="9.42578125" customWidth="1"/>
    <col min="1546" max="1546" width="9.42578125" bestFit="1" customWidth="1"/>
    <col min="1547" max="1549" width="9.42578125" customWidth="1"/>
    <col min="1550" max="1550" width="9.42578125" bestFit="1" customWidth="1"/>
    <col min="1551" max="1553" width="9.42578125" customWidth="1"/>
    <col min="1554" max="1554" width="9.42578125" bestFit="1" customWidth="1"/>
    <col min="1793" max="1793" width="21.140625" customWidth="1"/>
    <col min="1794" max="1794" width="9.42578125" bestFit="1" customWidth="1"/>
    <col min="1795" max="1797" width="9.42578125" customWidth="1"/>
    <col min="1798" max="1798" width="9.42578125" bestFit="1" customWidth="1"/>
    <col min="1799" max="1801" width="9.42578125" customWidth="1"/>
    <col min="1802" max="1802" width="9.42578125" bestFit="1" customWidth="1"/>
    <col min="1803" max="1805" width="9.42578125" customWidth="1"/>
    <col min="1806" max="1806" width="9.42578125" bestFit="1" customWidth="1"/>
    <col min="1807" max="1809" width="9.42578125" customWidth="1"/>
    <col min="1810" max="1810" width="9.42578125" bestFit="1" customWidth="1"/>
    <col min="2049" max="2049" width="21.140625" customWidth="1"/>
    <col min="2050" max="2050" width="9.42578125" bestFit="1" customWidth="1"/>
    <col min="2051" max="2053" width="9.42578125" customWidth="1"/>
    <col min="2054" max="2054" width="9.42578125" bestFit="1" customWidth="1"/>
    <col min="2055" max="2057" width="9.42578125" customWidth="1"/>
    <col min="2058" max="2058" width="9.42578125" bestFit="1" customWidth="1"/>
    <col min="2059" max="2061" width="9.42578125" customWidth="1"/>
    <col min="2062" max="2062" width="9.42578125" bestFit="1" customWidth="1"/>
    <col min="2063" max="2065" width="9.42578125" customWidth="1"/>
    <col min="2066" max="2066" width="9.42578125" bestFit="1" customWidth="1"/>
    <col min="2305" max="2305" width="21.140625" customWidth="1"/>
    <col min="2306" max="2306" width="9.42578125" bestFit="1" customWidth="1"/>
    <col min="2307" max="2309" width="9.42578125" customWidth="1"/>
    <col min="2310" max="2310" width="9.42578125" bestFit="1" customWidth="1"/>
    <col min="2311" max="2313" width="9.42578125" customWidth="1"/>
    <col min="2314" max="2314" width="9.42578125" bestFit="1" customWidth="1"/>
    <col min="2315" max="2317" width="9.42578125" customWidth="1"/>
    <col min="2318" max="2318" width="9.42578125" bestFit="1" customWidth="1"/>
    <col min="2319" max="2321" width="9.42578125" customWidth="1"/>
    <col min="2322" max="2322" width="9.42578125" bestFit="1" customWidth="1"/>
    <col min="2561" max="2561" width="21.140625" customWidth="1"/>
    <col min="2562" max="2562" width="9.42578125" bestFit="1" customWidth="1"/>
    <col min="2563" max="2565" width="9.42578125" customWidth="1"/>
    <col min="2566" max="2566" width="9.42578125" bestFit="1" customWidth="1"/>
    <col min="2567" max="2569" width="9.42578125" customWidth="1"/>
    <col min="2570" max="2570" width="9.42578125" bestFit="1" customWidth="1"/>
    <col min="2571" max="2573" width="9.42578125" customWidth="1"/>
    <col min="2574" max="2574" width="9.42578125" bestFit="1" customWidth="1"/>
    <col min="2575" max="2577" width="9.42578125" customWidth="1"/>
    <col min="2578" max="2578" width="9.42578125" bestFit="1" customWidth="1"/>
    <col min="2817" max="2817" width="21.140625" customWidth="1"/>
    <col min="2818" max="2818" width="9.42578125" bestFit="1" customWidth="1"/>
    <col min="2819" max="2821" width="9.42578125" customWidth="1"/>
    <col min="2822" max="2822" width="9.42578125" bestFit="1" customWidth="1"/>
    <col min="2823" max="2825" width="9.42578125" customWidth="1"/>
    <col min="2826" max="2826" width="9.42578125" bestFit="1" customWidth="1"/>
    <col min="2827" max="2829" width="9.42578125" customWidth="1"/>
    <col min="2830" max="2830" width="9.42578125" bestFit="1" customWidth="1"/>
    <col min="2831" max="2833" width="9.42578125" customWidth="1"/>
    <col min="2834" max="2834" width="9.42578125" bestFit="1" customWidth="1"/>
    <col min="3073" max="3073" width="21.140625" customWidth="1"/>
    <col min="3074" max="3074" width="9.42578125" bestFit="1" customWidth="1"/>
    <col min="3075" max="3077" width="9.42578125" customWidth="1"/>
    <col min="3078" max="3078" width="9.42578125" bestFit="1" customWidth="1"/>
    <col min="3079" max="3081" width="9.42578125" customWidth="1"/>
    <col min="3082" max="3082" width="9.42578125" bestFit="1" customWidth="1"/>
    <col min="3083" max="3085" width="9.42578125" customWidth="1"/>
    <col min="3086" max="3086" width="9.42578125" bestFit="1" customWidth="1"/>
    <col min="3087" max="3089" width="9.42578125" customWidth="1"/>
    <col min="3090" max="3090" width="9.42578125" bestFit="1" customWidth="1"/>
    <col min="3329" max="3329" width="21.140625" customWidth="1"/>
    <col min="3330" max="3330" width="9.42578125" bestFit="1" customWidth="1"/>
    <col min="3331" max="3333" width="9.42578125" customWidth="1"/>
    <col min="3334" max="3334" width="9.42578125" bestFit="1" customWidth="1"/>
    <col min="3335" max="3337" width="9.42578125" customWidth="1"/>
    <col min="3338" max="3338" width="9.42578125" bestFit="1" customWidth="1"/>
    <col min="3339" max="3341" width="9.42578125" customWidth="1"/>
    <col min="3342" max="3342" width="9.42578125" bestFit="1" customWidth="1"/>
    <col min="3343" max="3345" width="9.42578125" customWidth="1"/>
    <col min="3346" max="3346" width="9.42578125" bestFit="1" customWidth="1"/>
    <col min="3585" max="3585" width="21.140625" customWidth="1"/>
    <col min="3586" max="3586" width="9.42578125" bestFit="1" customWidth="1"/>
    <col min="3587" max="3589" width="9.42578125" customWidth="1"/>
    <col min="3590" max="3590" width="9.42578125" bestFit="1" customWidth="1"/>
    <col min="3591" max="3593" width="9.42578125" customWidth="1"/>
    <col min="3594" max="3594" width="9.42578125" bestFit="1" customWidth="1"/>
    <col min="3595" max="3597" width="9.42578125" customWidth="1"/>
    <col min="3598" max="3598" width="9.42578125" bestFit="1" customWidth="1"/>
    <col min="3599" max="3601" width="9.42578125" customWidth="1"/>
    <col min="3602" max="3602" width="9.42578125" bestFit="1" customWidth="1"/>
    <col min="3841" max="3841" width="21.140625" customWidth="1"/>
    <col min="3842" max="3842" width="9.42578125" bestFit="1" customWidth="1"/>
    <col min="3843" max="3845" width="9.42578125" customWidth="1"/>
    <col min="3846" max="3846" width="9.42578125" bestFit="1" customWidth="1"/>
    <col min="3847" max="3849" width="9.42578125" customWidth="1"/>
    <col min="3850" max="3850" width="9.42578125" bestFit="1" customWidth="1"/>
    <col min="3851" max="3853" width="9.42578125" customWidth="1"/>
    <col min="3854" max="3854" width="9.42578125" bestFit="1" customWidth="1"/>
    <col min="3855" max="3857" width="9.42578125" customWidth="1"/>
    <col min="3858" max="3858" width="9.42578125" bestFit="1" customWidth="1"/>
    <col min="4097" max="4097" width="21.140625" customWidth="1"/>
    <col min="4098" max="4098" width="9.42578125" bestFit="1" customWidth="1"/>
    <col min="4099" max="4101" width="9.42578125" customWidth="1"/>
    <col min="4102" max="4102" width="9.42578125" bestFit="1" customWidth="1"/>
    <col min="4103" max="4105" width="9.42578125" customWidth="1"/>
    <col min="4106" max="4106" width="9.42578125" bestFit="1" customWidth="1"/>
    <col min="4107" max="4109" width="9.42578125" customWidth="1"/>
    <col min="4110" max="4110" width="9.42578125" bestFit="1" customWidth="1"/>
    <col min="4111" max="4113" width="9.42578125" customWidth="1"/>
    <col min="4114" max="4114" width="9.42578125" bestFit="1" customWidth="1"/>
    <col min="4353" max="4353" width="21.140625" customWidth="1"/>
    <col min="4354" max="4354" width="9.42578125" bestFit="1" customWidth="1"/>
    <col min="4355" max="4357" width="9.42578125" customWidth="1"/>
    <col min="4358" max="4358" width="9.42578125" bestFit="1" customWidth="1"/>
    <col min="4359" max="4361" width="9.42578125" customWidth="1"/>
    <col min="4362" max="4362" width="9.42578125" bestFit="1" customWidth="1"/>
    <col min="4363" max="4365" width="9.42578125" customWidth="1"/>
    <col min="4366" max="4366" width="9.42578125" bestFit="1" customWidth="1"/>
    <col min="4367" max="4369" width="9.42578125" customWidth="1"/>
    <col min="4370" max="4370" width="9.42578125" bestFit="1" customWidth="1"/>
    <col min="4609" max="4609" width="21.140625" customWidth="1"/>
    <col min="4610" max="4610" width="9.42578125" bestFit="1" customWidth="1"/>
    <col min="4611" max="4613" width="9.42578125" customWidth="1"/>
    <col min="4614" max="4614" width="9.42578125" bestFit="1" customWidth="1"/>
    <col min="4615" max="4617" width="9.42578125" customWidth="1"/>
    <col min="4618" max="4618" width="9.42578125" bestFit="1" customWidth="1"/>
    <col min="4619" max="4621" width="9.42578125" customWidth="1"/>
    <col min="4622" max="4622" width="9.42578125" bestFit="1" customWidth="1"/>
    <col min="4623" max="4625" width="9.42578125" customWidth="1"/>
    <col min="4626" max="4626" width="9.42578125" bestFit="1" customWidth="1"/>
    <col min="4865" max="4865" width="21.140625" customWidth="1"/>
    <col min="4866" max="4866" width="9.42578125" bestFit="1" customWidth="1"/>
    <col min="4867" max="4869" width="9.42578125" customWidth="1"/>
    <col min="4870" max="4870" width="9.42578125" bestFit="1" customWidth="1"/>
    <col min="4871" max="4873" width="9.42578125" customWidth="1"/>
    <col min="4874" max="4874" width="9.42578125" bestFit="1" customWidth="1"/>
    <col min="4875" max="4877" width="9.42578125" customWidth="1"/>
    <col min="4878" max="4878" width="9.42578125" bestFit="1" customWidth="1"/>
    <col min="4879" max="4881" width="9.42578125" customWidth="1"/>
    <col min="4882" max="4882" width="9.42578125" bestFit="1" customWidth="1"/>
    <col min="5121" max="5121" width="21.140625" customWidth="1"/>
    <col min="5122" max="5122" width="9.42578125" bestFit="1" customWidth="1"/>
    <col min="5123" max="5125" width="9.42578125" customWidth="1"/>
    <col min="5126" max="5126" width="9.42578125" bestFit="1" customWidth="1"/>
    <col min="5127" max="5129" width="9.42578125" customWidth="1"/>
    <col min="5130" max="5130" width="9.42578125" bestFit="1" customWidth="1"/>
    <col min="5131" max="5133" width="9.42578125" customWidth="1"/>
    <col min="5134" max="5134" width="9.42578125" bestFit="1" customWidth="1"/>
    <col min="5135" max="5137" width="9.42578125" customWidth="1"/>
    <col min="5138" max="5138" width="9.42578125" bestFit="1" customWidth="1"/>
    <col min="5377" max="5377" width="21.140625" customWidth="1"/>
    <col min="5378" max="5378" width="9.42578125" bestFit="1" customWidth="1"/>
    <col min="5379" max="5381" width="9.42578125" customWidth="1"/>
    <col min="5382" max="5382" width="9.42578125" bestFit="1" customWidth="1"/>
    <col min="5383" max="5385" width="9.42578125" customWidth="1"/>
    <col min="5386" max="5386" width="9.42578125" bestFit="1" customWidth="1"/>
    <col min="5387" max="5389" width="9.42578125" customWidth="1"/>
    <col min="5390" max="5390" width="9.42578125" bestFit="1" customWidth="1"/>
    <col min="5391" max="5393" width="9.42578125" customWidth="1"/>
    <col min="5394" max="5394" width="9.42578125" bestFit="1" customWidth="1"/>
    <col min="5633" max="5633" width="21.140625" customWidth="1"/>
    <col min="5634" max="5634" width="9.42578125" bestFit="1" customWidth="1"/>
    <col min="5635" max="5637" width="9.42578125" customWidth="1"/>
    <col min="5638" max="5638" width="9.42578125" bestFit="1" customWidth="1"/>
    <col min="5639" max="5641" width="9.42578125" customWidth="1"/>
    <col min="5642" max="5642" width="9.42578125" bestFit="1" customWidth="1"/>
    <col min="5643" max="5645" width="9.42578125" customWidth="1"/>
    <col min="5646" max="5646" width="9.42578125" bestFit="1" customWidth="1"/>
    <col min="5647" max="5649" width="9.42578125" customWidth="1"/>
    <col min="5650" max="5650" width="9.42578125" bestFit="1" customWidth="1"/>
    <col min="5889" max="5889" width="21.140625" customWidth="1"/>
    <col min="5890" max="5890" width="9.42578125" bestFit="1" customWidth="1"/>
    <col min="5891" max="5893" width="9.42578125" customWidth="1"/>
    <col min="5894" max="5894" width="9.42578125" bestFit="1" customWidth="1"/>
    <col min="5895" max="5897" width="9.42578125" customWidth="1"/>
    <col min="5898" max="5898" width="9.42578125" bestFit="1" customWidth="1"/>
    <col min="5899" max="5901" width="9.42578125" customWidth="1"/>
    <col min="5902" max="5902" width="9.42578125" bestFit="1" customWidth="1"/>
    <col min="5903" max="5905" width="9.42578125" customWidth="1"/>
    <col min="5906" max="5906" width="9.42578125" bestFit="1" customWidth="1"/>
    <col min="6145" max="6145" width="21.140625" customWidth="1"/>
    <col min="6146" max="6146" width="9.42578125" bestFit="1" customWidth="1"/>
    <col min="6147" max="6149" width="9.42578125" customWidth="1"/>
    <col min="6150" max="6150" width="9.42578125" bestFit="1" customWidth="1"/>
    <col min="6151" max="6153" width="9.42578125" customWidth="1"/>
    <col min="6154" max="6154" width="9.42578125" bestFit="1" customWidth="1"/>
    <col min="6155" max="6157" width="9.42578125" customWidth="1"/>
    <col min="6158" max="6158" width="9.42578125" bestFit="1" customWidth="1"/>
    <col min="6159" max="6161" width="9.42578125" customWidth="1"/>
    <col min="6162" max="6162" width="9.42578125" bestFit="1" customWidth="1"/>
    <col min="6401" max="6401" width="21.140625" customWidth="1"/>
    <col min="6402" max="6402" width="9.42578125" bestFit="1" customWidth="1"/>
    <col min="6403" max="6405" width="9.42578125" customWidth="1"/>
    <col min="6406" max="6406" width="9.42578125" bestFit="1" customWidth="1"/>
    <col min="6407" max="6409" width="9.42578125" customWidth="1"/>
    <col min="6410" max="6410" width="9.42578125" bestFit="1" customWidth="1"/>
    <col min="6411" max="6413" width="9.42578125" customWidth="1"/>
    <col min="6414" max="6414" width="9.42578125" bestFit="1" customWidth="1"/>
    <col min="6415" max="6417" width="9.42578125" customWidth="1"/>
    <col min="6418" max="6418" width="9.42578125" bestFit="1" customWidth="1"/>
    <col min="6657" max="6657" width="21.140625" customWidth="1"/>
    <col min="6658" max="6658" width="9.42578125" bestFit="1" customWidth="1"/>
    <col min="6659" max="6661" width="9.42578125" customWidth="1"/>
    <col min="6662" max="6662" width="9.42578125" bestFit="1" customWidth="1"/>
    <col min="6663" max="6665" width="9.42578125" customWidth="1"/>
    <col min="6666" max="6666" width="9.42578125" bestFit="1" customWidth="1"/>
    <col min="6667" max="6669" width="9.42578125" customWidth="1"/>
    <col min="6670" max="6670" width="9.42578125" bestFit="1" customWidth="1"/>
    <col min="6671" max="6673" width="9.42578125" customWidth="1"/>
    <col min="6674" max="6674" width="9.42578125" bestFit="1" customWidth="1"/>
    <col min="6913" max="6913" width="21.140625" customWidth="1"/>
    <col min="6914" max="6914" width="9.42578125" bestFit="1" customWidth="1"/>
    <col min="6915" max="6917" width="9.42578125" customWidth="1"/>
    <col min="6918" max="6918" width="9.42578125" bestFit="1" customWidth="1"/>
    <col min="6919" max="6921" width="9.42578125" customWidth="1"/>
    <col min="6922" max="6922" width="9.42578125" bestFit="1" customWidth="1"/>
    <col min="6923" max="6925" width="9.42578125" customWidth="1"/>
    <col min="6926" max="6926" width="9.42578125" bestFit="1" customWidth="1"/>
    <col min="6927" max="6929" width="9.42578125" customWidth="1"/>
    <col min="6930" max="6930" width="9.42578125" bestFit="1" customWidth="1"/>
    <col min="7169" max="7169" width="21.140625" customWidth="1"/>
    <col min="7170" max="7170" width="9.42578125" bestFit="1" customWidth="1"/>
    <col min="7171" max="7173" width="9.42578125" customWidth="1"/>
    <col min="7174" max="7174" width="9.42578125" bestFit="1" customWidth="1"/>
    <col min="7175" max="7177" width="9.42578125" customWidth="1"/>
    <col min="7178" max="7178" width="9.42578125" bestFit="1" customWidth="1"/>
    <col min="7179" max="7181" width="9.42578125" customWidth="1"/>
    <col min="7182" max="7182" width="9.42578125" bestFit="1" customWidth="1"/>
    <col min="7183" max="7185" width="9.42578125" customWidth="1"/>
    <col min="7186" max="7186" width="9.42578125" bestFit="1" customWidth="1"/>
    <col min="7425" max="7425" width="21.140625" customWidth="1"/>
    <col min="7426" max="7426" width="9.42578125" bestFit="1" customWidth="1"/>
    <col min="7427" max="7429" width="9.42578125" customWidth="1"/>
    <col min="7430" max="7430" width="9.42578125" bestFit="1" customWidth="1"/>
    <col min="7431" max="7433" width="9.42578125" customWidth="1"/>
    <col min="7434" max="7434" width="9.42578125" bestFit="1" customWidth="1"/>
    <col min="7435" max="7437" width="9.42578125" customWidth="1"/>
    <col min="7438" max="7438" width="9.42578125" bestFit="1" customWidth="1"/>
    <col min="7439" max="7441" width="9.42578125" customWidth="1"/>
    <col min="7442" max="7442" width="9.42578125" bestFit="1" customWidth="1"/>
    <col min="7681" max="7681" width="21.140625" customWidth="1"/>
    <col min="7682" max="7682" width="9.42578125" bestFit="1" customWidth="1"/>
    <col min="7683" max="7685" width="9.42578125" customWidth="1"/>
    <col min="7686" max="7686" width="9.42578125" bestFit="1" customWidth="1"/>
    <col min="7687" max="7689" width="9.42578125" customWidth="1"/>
    <col min="7690" max="7690" width="9.42578125" bestFit="1" customWidth="1"/>
    <col min="7691" max="7693" width="9.42578125" customWidth="1"/>
    <col min="7694" max="7694" width="9.42578125" bestFit="1" customWidth="1"/>
    <col min="7695" max="7697" width="9.42578125" customWidth="1"/>
    <col min="7698" max="7698" width="9.42578125" bestFit="1" customWidth="1"/>
    <col min="7937" max="7937" width="21.140625" customWidth="1"/>
    <col min="7938" max="7938" width="9.42578125" bestFit="1" customWidth="1"/>
    <col min="7939" max="7941" width="9.42578125" customWidth="1"/>
    <col min="7942" max="7942" width="9.42578125" bestFit="1" customWidth="1"/>
    <col min="7943" max="7945" width="9.42578125" customWidth="1"/>
    <col min="7946" max="7946" width="9.42578125" bestFit="1" customWidth="1"/>
    <col min="7947" max="7949" width="9.42578125" customWidth="1"/>
    <col min="7950" max="7950" width="9.42578125" bestFit="1" customWidth="1"/>
    <col min="7951" max="7953" width="9.42578125" customWidth="1"/>
    <col min="7954" max="7954" width="9.42578125" bestFit="1" customWidth="1"/>
    <col min="8193" max="8193" width="21.140625" customWidth="1"/>
    <col min="8194" max="8194" width="9.42578125" bestFit="1" customWidth="1"/>
    <col min="8195" max="8197" width="9.42578125" customWidth="1"/>
    <col min="8198" max="8198" width="9.42578125" bestFit="1" customWidth="1"/>
    <col min="8199" max="8201" width="9.42578125" customWidth="1"/>
    <col min="8202" max="8202" width="9.42578125" bestFit="1" customWidth="1"/>
    <col min="8203" max="8205" width="9.42578125" customWidth="1"/>
    <col min="8206" max="8206" width="9.42578125" bestFit="1" customWidth="1"/>
    <col min="8207" max="8209" width="9.42578125" customWidth="1"/>
    <col min="8210" max="8210" width="9.42578125" bestFit="1" customWidth="1"/>
    <col min="8449" max="8449" width="21.140625" customWidth="1"/>
    <col min="8450" max="8450" width="9.42578125" bestFit="1" customWidth="1"/>
    <col min="8451" max="8453" width="9.42578125" customWidth="1"/>
    <col min="8454" max="8454" width="9.42578125" bestFit="1" customWidth="1"/>
    <col min="8455" max="8457" width="9.42578125" customWidth="1"/>
    <col min="8458" max="8458" width="9.42578125" bestFit="1" customWidth="1"/>
    <col min="8459" max="8461" width="9.42578125" customWidth="1"/>
    <col min="8462" max="8462" width="9.42578125" bestFit="1" customWidth="1"/>
    <col min="8463" max="8465" width="9.42578125" customWidth="1"/>
    <col min="8466" max="8466" width="9.42578125" bestFit="1" customWidth="1"/>
    <col min="8705" max="8705" width="21.140625" customWidth="1"/>
    <col min="8706" max="8706" width="9.42578125" bestFit="1" customWidth="1"/>
    <col min="8707" max="8709" width="9.42578125" customWidth="1"/>
    <col min="8710" max="8710" width="9.42578125" bestFit="1" customWidth="1"/>
    <col min="8711" max="8713" width="9.42578125" customWidth="1"/>
    <col min="8714" max="8714" width="9.42578125" bestFit="1" customWidth="1"/>
    <col min="8715" max="8717" width="9.42578125" customWidth="1"/>
    <col min="8718" max="8718" width="9.42578125" bestFit="1" customWidth="1"/>
    <col min="8719" max="8721" width="9.42578125" customWidth="1"/>
    <col min="8722" max="8722" width="9.42578125" bestFit="1" customWidth="1"/>
    <col min="8961" max="8961" width="21.140625" customWidth="1"/>
    <col min="8962" max="8962" width="9.42578125" bestFit="1" customWidth="1"/>
    <col min="8963" max="8965" width="9.42578125" customWidth="1"/>
    <col min="8966" max="8966" width="9.42578125" bestFit="1" customWidth="1"/>
    <col min="8967" max="8969" width="9.42578125" customWidth="1"/>
    <col min="8970" max="8970" width="9.42578125" bestFit="1" customWidth="1"/>
    <col min="8971" max="8973" width="9.42578125" customWidth="1"/>
    <col min="8974" max="8974" width="9.42578125" bestFit="1" customWidth="1"/>
    <col min="8975" max="8977" width="9.42578125" customWidth="1"/>
    <col min="8978" max="8978" width="9.42578125" bestFit="1" customWidth="1"/>
    <col min="9217" max="9217" width="21.140625" customWidth="1"/>
    <col min="9218" max="9218" width="9.42578125" bestFit="1" customWidth="1"/>
    <col min="9219" max="9221" width="9.42578125" customWidth="1"/>
    <col min="9222" max="9222" width="9.42578125" bestFit="1" customWidth="1"/>
    <col min="9223" max="9225" width="9.42578125" customWidth="1"/>
    <col min="9226" max="9226" width="9.42578125" bestFit="1" customWidth="1"/>
    <col min="9227" max="9229" width="9.42578125" customWidth="1"/>
    <col min="9230" max="9230" width="9.42578125" bestFit="1" customWidth="1"/>
    <col min="9231" max="9233" width="9.42578125" customWidth="1"/>
    <col min="9234" max="9234" width="9.42578125" bestFit="1" customWidth="1"/>
    <col min="9473" max="9473" width="21.140625" customWidth="1"/>
    <col min="9474" max="9474" width="9.42578125" bestFit="1" customWidth="1"/>
    <col min="9475" max="9477" width="9.42578125" customWidth="1"/>
    <col min="9478" max="9478" width="9.42578125" bestFit="1" customWidth="1"/>
    <col min="9479" max="9481" width="9.42578125" customWidth="1"/>
    <col min="9482" max="9482" width="9.42578125" bestFit="1" customWidth="1"/>
    <col min="9483" max="9485" width="9.42578125" customWidth="1"/>
    <col min="9486" max="9486" width="9.42578125" bestFit="1" customWidth="1"/>
    <col min="9487" max="9489" width="9.42578125" customWidth="1"/>
    <col min="9490" max="9490" width="9.42578125" bestFit="1" customWidth="1"/>
    <col min="9729" max="9729" width="21.140625" customWidth="1"/>
    <col min="9730" max="9730" width="9.42578125" bestFit="1" customWidth="1"/>
    <col min="9731" max="9733" width="9.42578125" customWidth="1"/>
    <col min="9734" max="9734" width="9.42578125" bestFit="1" customWidth="1"/>
    <col min="9735" max="9737" width="9.42578125" customWidth="1"/>
    <col min="9738" max="9738" width="9.42578125" bestFit="1" customWidth="1"/>
    <col min="9739" max="9741" width="9.42578125" customWidth="1"/>
    <col min="9742" max="9742" width="9.42578125" bestFit="1" customWidth="1"/>
    <col min="9743" max="9745" width="9.42578125" customWidth="1"/>
    <col min="9746" max="9746" width="9.42578125" bestFit="1" customWidth="1"/>
    <col min="9985" max="9985" width="21.140625" customWidth="1"/>
    <col min="9986" max="9986" width="9.42578125" bestFit="1" customWidth="1"/>
    <col min="9987" max="9989" width="9.42578125" customWidth="1"/>
    <col min="9990" max="9990" width="9.42578125" bestFit="1" customWidth="1"/>
    <col min="9991" max="9993" width="9.42578125" customWidth="1"/>
    <col min="9994" max="9994" width="9.42578125" bestFit="1" customWidth="1"/>
    <col min="9995" max="9997" width="9.42578125" customWidth="1"/>
    <col min="9998" max="9998" width="9.42578125" bestFit="1" customWidth="1"/>
    <col min="9999" max="10001" width="9.42578125" customWidth="1"/>
    <col min="10002" max="10002" width="9.42578125" bestFit="1" customWidth="1"/>
    <col min="10241" max="10241" width="21.140625" customWidth="1"/>
    <col min="10242" max="10242" width="9.42578125" bestFit="1" customWidth="1"/>
    <col min="10243" max="10245" width="9.42578125" customWidth="1"/>
    <col min="10246" max="10246" width="9.42578125" bestFit="1" customWidth="1"/>
    <col min="10247" max="10249" width="9.42578125" customWidth="1"/>
    <col min="10250" max="10250" width="9.42578125" bestFit="1" customWidth="1"/>
    <col min="10251" max="10253" width="9.42578125" customWidth="1"/>
    <col min="10254" max="10254" width="9.42578125" bestFit="1" customWidth="1"/>
    <col min="10255" max="10257" width="9.42578125" customWidth="1"/>
    <col min="10258" max="10258" width="9.42578125" bestFit="1" customWidth="1"/>
    <col min="10497" max="10497" width="21.140625" customWidth="1"/>
    <col min="10498" max="10498" width="9.42578125" bestFit="1" customWidth="1"/>
    <col min="10499" max="10501" width="9.42578125" customWidth="1"/>
    <col min="10502" max="10502" width="9.42578125" bestFit="1" customWidth="1"/>
    <col min="10503" max="10505" width="9.42578125" customWidth="1"/>
    <col min="10506" max="10506" width="9.42578125" bestFit="1" customWidth="1"/>
    <col min="10507" max="10509" width="9.42578125" customWidth="1"/>
    <col min="10510" max="10510" width="9.42578125" bestFit="1" customWidth="1"/>
    <col min="10511" max="10513" width="9.42578125" customWidth="1"/>
    <col min="10514" max="10514" width="9.42578125" bestFit="1" customWidth="1"/>
    <col min="10753" max="10753" width="21.140625" customWidth="1"/>
    <col min="10754" max="10754" width="9.42578125" bestFit="1" customWidth="1"/>
    <col min="10755" max="10757" width="9.42578125" customWidth="1"/>
    <col min="10758" max="10758" width="9.42578125" bestFit="1" customWidth="1"/>
    <col min="10759" max="10761" width="9.42578125" customWidth="1"/>
    <col min="10762" max="10762" width="9.42578125" bestFit="1" customWidth="1"/>
    <col min="10763" max="10765" width="9.42578125" customWidth="1"/>
    <col min="10766" max="10766" width="9.42578125" bestFit="1" customWidth="1"/>
    <col min="10767" max="10769" width="9.42578125" customWidth="1"/>
    <col min="10770" max="10770" width="9.42578125" bestFit="1" customWidth="1"/>
    <col min="11009" max="11009" width="21.140625" customWidth="1"/>
    <col min="11010" max="11010" width="9.42578125" bestFit="1" customWidth="1"/>
    <col min="11011" max="11013" width="9.42578125" customWidth="1"/>
    <col min="11014" max="11014" width="9.42578125" bestFit="1" customWidth="1"/>
    <col min="11015" max="11017" width="9.42578125" customWidth="1"/>
    <col min="11018" max="11018" width="9.42578125" bestFit="1" customWidth="1"/>
    <col min="11019" max="11021" width="9.42578125" customWidth="1"/>
    <col min="11022" max="11022" width="9.42578125" bestFit="1" customWidth="1"/>
    <col min="11023" max="11025" width="9.42578125" customWidth="1"/>
    <col min="11026" max="11026" width="9.42578125" bestFit="1" customWidth="1"/>
    <col min="11265" max="11265" width="21.140625" customWidth="1"/>
    <col min="11266" max="11266" width="9.42578125" bestFit="1" customWidth="1"/>
    <col min="11267" max="11269" width="9.42578125" customWidth="1"/>
    <col min="11270" max="11270" width="9.42578125" bestFit="1" customWidth="1"/>
    <col min="11271" max="11273" width="9.42578125" customWidth="1"/>
    <col min="11274" max="11274" width="9.42578125" bestFit="1" customWidth="1"/>
    <col min="11275" max="11277" width="9.42578125" customWidth="1"/>
    <col min="11278" max="11278" width="9.42578125" bestFit="1" customWidth="1"/>
    <col min="11279" max="11281" width="9.42578125" customWidth="1"/>
    <col min="11282" max="11282" width="9.42578125" bestFit="1" customWidth="1"/>
    <col min="11521" max="11521" width="21.140625" customWidth="1"/>
    <col min="11522" max="11522" width="9.42578125" bestFit="1" customWidth="1"/>
    <col min="11523" max="11525" width="9.42578125" customWidth="1"/>
    <col min="11526" max="11526" width="9.42578125" bestFit="1" customWidth="1"/>
    <col min="11527" max="11529" width="9.42578125" customWidth="1"/>
    <col min="11530" max="11530" width="9.42578125" bestFit="1" customWidth="1"/>
    <col min="11531" max="11533" width="9.42578125" customWidth="1"/>
    <col min="11534" max="11534" width="9.42578125" bestFit="1" customWidth="1"/>
    <col min="11535" max="11537" width="9.42578125" customWidth="1"/>
    <col min="11538" max="11538" width="9.42578125" bestFit="1" customWidth="1"/>
    <col min="11777" max="11777" width="21.140625" customWidth="1"/>
    <col min="11778" max="11778" width="9.42578125" bestFit="1" customWidth="1"/>
    <col min="11779" max="11781" width="9.42578125" customWidth="1"/>
    <col min="11782" max="11782" width="9.42578125" bestFit="1" customWidth="1"/>
    <col min="11783" max="11785" width="9.42578125" customWidth="1"/>
    <col min="11786" max="11786" width="9.42578125" bestFit="1" customWidth="1"/>
    <col min="11787" max="11789" width="9.42578125" customWidth="1"/>
    <col min="11790" max="11790" width="9.42578125" bestFit="1" customWidth="1"/>
    <col min="11791" max="11793" width="9.42578125" customWidth="1"/>
    <col min="11794" max="11794" width="9.42578125" bestFit="1" customWidth="1"/>
    <col min="12033" max="12033" width="21.140625" customWidth="1"/>
    <col min="12034" max="12034" width="9.42578125" bestFit="1" customWidth="1"/>
    <col min="12035" max="12037" width="9.42578125" customWidth="1"/>
    <col min="12038" max="12038" width="9.42578125" bestFit="1" customWidth="1"/>
    <col min="12039" max="12041" width="9.42578125" customWidth="1"/>
    <col min="12042" max="12042" width="9.42578125" bestFit="1" customWidth="1"/>
    <col min="12043" max="12045" width="9.42578125" customWidth="1"/>
    <col min="12046" max="12046" width="9.42578125" bestFit="1" customWidth="1"/>
    <col min="12047" max="12049" width="9.42578125" customWidth="1"/>
    <col min="12050" max="12050" width="9.42578125" bestFit="1" customWidth="1"/>
    <col min="12289" max="12289" width="21.140625" customWidth="1"/>
    <col min="12290" max="12290" width="9.42578125" bestFit="1" customWidth="1"/>
    <col min="12291" max="12293" width="9.42578125" customWidth="1"/>
    <col min="12294" max="12294" width="9.42578125" bestFit="1" customWidth="1"/>
    <col min="12295" max="12297" width="9.42578125" customWidth="1"/>
    <col min="12298" max="12298" width="9.42578125" bestFit="1" customWidth="1"/>
    <col min="12299" max="12301" width="9.42578125" customWidth="1"/>
    <col min="12302" max="12302" width="9.42578125" bestFit="1" customWidth="1"/>
    <col min="12303" max="12305" width="9.42578125" customWidth="1"/>
    <col min="12306" max="12306" width="9.42578125" bestFit="1" customWidth="1"/>
    <col min="12545" max="12545" width="21.140625" customWidth="1"/>
    <col min="12546" max="12546" width="9.42578125" bestFit="1" customWidth="1"/>
    <col min="12547" max="12549" width="9.42578125" customWidth="1"/>
    <col min="12550" max="12550" width="9.42578125" bestFit="1" customWidth="1"/>
    <col min="12551" max="12553" width="9.42578125" customWidth="1"/>
    <col min="12554" max="12554" width="9.42578125" bestFit="1" customWidth="1"/>
    <col min="12555" max="12557" width="9.42578125" customWidth="1"/>
    <col min="12558" max="12558" width="9.42578125" bestFit="1" customWidth="1"/>
    <col min="12559" max="12561" width="9.42578125" customWidth="1"/>
    <col min="12562" max="12562" width="9.42578125" bestFit="1" customWidth="1"/>
    <col min="12801" max="12801" width="21.140625" customWidth="1"/>
    <col min="12802" max="12802" width="9.42578125" bestFit="1" customWidth="1"/>
    <col min="12803" max="12805" width="9.42578125" customWidth="1"/>
    <col min="12806" max="12806" width="9.42578125" bestFit="1" customWidth="1"/>
    <col min="12807" max="12809" width="9.42578125" customWidth="1"/>
    <col min="12810" max="12810" width="9.42578125" bestFit="1" customWidth="1"/>
    <col min="12811" max="12813" width="9.42578125" customWidth="1"/>
    <col min="12814" max="12814" width="9.42578125" bestFit="1" customWidth="1"/>
    <col min="12815" max="12817" width="9.42578125" customWidth="1"/>
    <col min="12818" max="12818" width="9.42578125" bestFit="1" customWidth="1"/>
    <col min="13057" max="13057" width="21.140625" customWidth="1"/>
    <col min="13058" max="13058" width="9.42578125" bestFit="1" customWidth="1"/>
    <col min="13059" max="13061" width="9.42578125" customWidth="1"/>
    <col min="13062" max="13062" width="9.42578125" bestFit="1" customWidth="1"/>
    <col min="13063" max="13065" width="9.42578125" customWidth="1"/>
    <col min="13066" max="13066" width="9.42578125" bestFit="1" customWidth="1"/>
    <col min="13067" max="13069" width="9.42578125" customWidth="1"/>
    <col min="13070" max="13070" width="9.42578125" bestFit="1" customWidth="1"/>
    <col min="13071" max="13073" width="9.42578125" customWidth="1"/>
    <col min="13074" max="13074" width="9.42578125" bestFit="1" customWidth="1"/>
    <col min="13313" max="13313" width="21.140625" customWidth="1"/>
    <col min="13314" max="13314" width="9.42578125" bestFit="1" customWidth="1"/>
    <col min="13315" max="13317" width="9.42578125" customWidth="1"/>
    <col min="13318" max="13318" width="9.42578125" bestFit="1" customWidth="1"/>
    <col min="13319" max="13321" width="9.42578125" customWidth="1"/>
    <col min="13322" max="13322" width="9.42578125" bestFit="1" customWidth="1"/>
    <col min="13323" max="13325" width="9.42578125" customWidth="1"/>
    <col min="13326" max="13326" width="9.42578125" bestFit="1" customWidth="1"/>
    <col min="13327" max="13329" width="9.42578125" customWidth="1"/>
    <col min="13330" max="13330" width="9.42578125" bestFit="1" customWidth="1"/>
    <col min="13569" max="13569" width="21.140625" customWidth="1"/>
    <col min="13570" max="13570" width="9.42578125" bestFit="1" customWidth="1"/>
    <col min="13571" max="13573" width="9.42578125" customWidth="1"/>
    <col min="13574" max="13574" width="9.42578125" bestFit="1" customWidth="1"/>
    <col min="13575" max="13577" width="9.42578125" customWidth="1"/>
    <col min="13578" max="13578" width="9.42578125" bestFit="1" customWidth="1"/>
    <col min="13579" max="13581" width="9.42578125" customWidth="1"/>
    <col min="13582" max="13582" width="9.42578125" bestFit="1" customWidth="1"/>
    <col min="13583" max="13585" width="9.42578125" customWidth="1"/>
    <col min="13586" max="13586" width="9.42578125" bestFit="1" customWidth="1"/>
    <col min="13825" max="13825" width="21.140625" customWidth="1"/>
    <col min="13826" max="13826" width="9.42578125" bestFit="1" customWidth="1"/>
    <col min="13827" max="13829" width="9.42578125" customWidth="1"/>
    <col min="13830" max="13830" width="9.42578125" bestFit="1" customWidth="1"/>
    <col min="13831" max="13833" width="9.42578125" customWidth="1"/>
    <col min="13834" max="13834" width="9.42578125" bestFit="1" customWidth="1"/>
    <col min="13835" max="13837" width="9.42578125" customWidth="1"/>
    <col min="13838" max="13838" width="9.42578125" bestFit="1" customWidth="1"/>
    <col min="13839" max="13841" width="9.42578125" customWidth="1"/>
    <col min="13842" max="13842" width="9.42578125" bestFit="1" customWidth="1"/>
    <col min="14081" max="14081" width="21.140625" customWidth="1"/>
    <col min="14082" max="14082" width="9.42578125" bestFit="1" customWidth="1"/>
    <col min="14083" max="14085" width="9.42578125" customWidth="1"/>
    <col min="14086" max="14086" width="9.42578125" bestFit="1" customWidth="1"/>
    <col min="14087" max="14089" width="9.42578125" customWidth="1"/>
    <col min="14090" max="14090" width="9.42578125" bestFit="1" customWidth="1"/>
    <col min="14091" max="14093" width="9.42578125" customWidth="1"/>
    <col min="14094" max="14094" width="9.42578125" bestFit="1" customWidth="1"/>
    <col min="14095" max="14097" width="9.42578125" customWidth="1"/>
    <col min="14098" max="14098" width="9.42578125" bestFit="1" customWidth="1"/>
    <col min="14337" max="14337" width="21.140625" customWidth="1"/>
    <col min="14338" max="14338" width="9.42578125" bestFit="1" customWidth="1"/>
    <col min="14339" max="14341" width="9.42578125" customWidth="1"/>
    <col min="14342" max="14342" width="9.42578125" bestFit="1" customWidth="1"/>
    <col min="14343" max="14345" width="9.42578125" customWidth="1"/>
    <col min="14346" max="14346" width="9.42578125" bestFit="1" customWidth="1"/>
    <col min="14347" max="14349" width="9.42578125" customWidth="1"/>
    <col min="14350" max="14350" width="9.42578125" bestFit="1" customWidth="1"/>
    <col min="14351" max="14353" width="9.42578125" customWidth="1"/>
    <col min="14354" max="14354" width="9.42578125" bestFit="1" customWidth="1"/>
    <col min="14593" max="14593" width="21.140625" customWidth="1"/>
    <col min="14594" max="14594" width="9.42578125" bestFit="1" customWidth="1"/>
    <col min="14595" max="14597" width="9.42578125" customWidth="1"/>
    <col min="14598" max="14598" width="9.42578125" bestFit="1" customWidth="1"/>
    <col min="14599" max="14601" width="9.42578125" customWidth="1"/>
    <col min="14602" max="14602" width="9.42578125" bestFit="1" customWidth="1"/>
    <col min="14603" max="14605" width="9.42578125" customWidth="1"/>
    <col min="14606" max="14606" width="9.42578125" bestFit="1" customWidth="1"/>
    <col min="14607" max="14609" width="9.42578125" customWidth="1"/>
    <col min="14610" max="14610" width="9.42578125" bestFit="1" customWidth="1"/>
    <col min="14849" max="14849" width="21.140625" customWidth="1"/>
    <col min="14850" max="14850" width="9.42578125" bestFit="1" customWidth="1"/>
    <col min="14851" max="14853" width="9.42578125" customWidth="1"/>
    <col min="14854" max="14854" width="9.42578125" bestFit="1" customWidth="1"/>
    <col min="14855" max="14857" width="9.42578125" customWidth="1"/>
    <col min="14858" max="14858" width="9.42578125" bestFit="1" customWidth="1"/>
    <col min="14859" max="14861" width="9.42578125" customWidth="1"/>
    <col min="14862" max="14862" width="9.42578125" bestFit="1" customWidth="1"/>
    <col min="14863" max="14865" width="9.42578125" customWidth="1"/>
    <col min="14866" max="14866" width="9.42578125" bestFit="1" customWidth="1"/>
    <col min="15105" max="15105" width="21.140625" customWidth="1"/>
    <col min="15106" max="15106" width="9.42578125" bestFit="1" customWidth="1"/>
    <col min="15107" max="15109" width="9.42578125" customWidth="1"/>
    <col min="15110" max="15110" width="9.42578125" bestFit="1" customWidth="1"/>
    <col min="15111" max="15113" width="9.42578125" customWidth="1"/>
    <col min="15114" max="15114" width="9.42578125" bestFit="1" customWidth="1"/>
    <col min="15115" max="15117" width="9.42578125" customWidth="1"/>
    <col min="15118" max="15118" width="9.42578125" bestFit="1" customWidth="1"/>
    <col min="15119" max="15121" width="9.42578125" customWidth="1"/>
    <col min="15122" max="15122" width="9.42578125" bestFit="1" customWidth="1"/>
    <col min="15361" max="15361" width="21.140625" customWidth="1"/>
    <col min="15362" max="15362" width="9.42578125" bestFit="1" customWidth="1"/>
    <col min="15363" max="15365" width="9.42578125" customWidth="1"/>
    <col min="15366" max="15366" width="9.42578125" bestFit="1" customWidth="1"/>
    <col min="15367" max="15369" width="9.42578125" customWidth="1"/>
    <col min="15370" max="15370" width="9.42578125" bestFit="1" customWidth="1"/>
    <col min="15371" max="15373" width="9.42578125" customWidth="1"/>
    <col min="15374" max="15374" width="9.42578125" bestFit="1" customWidth="1"/>
    <col min="15375" max="15377" width="9.42578125" customWidth="1"/>
    <col min="15378" max="15378" width="9.42578125" bestFit="1" customWidth="1"/>
    <col min="15617" max="15617" width="21.140625" customWidth="1"/>
    <col min="15618" max="15618" width="9.42578125" bestFit="1" customWidth="1"/>
    <col min="15619" max="15621" width="9.42578125" customWidth="1"/>
    <col min="15622" max="15622" width="9.42578125" bestFit="1" customWidth="1"/>
    <col min="15623" max="15625" width="9.42578125" customWidth="1"/>
    <col min="15626" max="15626" width="9.42578125" bestFit="1" customWidth="1"/>
    <col min="15627" max="15629" width="9.42578125" customWidth="1"/>
    <col min="15630" max="15630" width="9.42578125" bestFit="1" customWidth="1"/>
    <col min="15631" max="15633" width="9.42578125" customWidth="1"/>
    <col min="15634" max="15634" width="9.42578125" bestFit="1" customWidth="1"/>
    <col min="15873" max="15873" width="21.140625" customWidth="1"/>
    <col min="15874" max="15874" width="9.42578125" bestFit="1" customWidth="1"/>
    <col min="15875" max="15877" width="9.42578125" customWidth="1"/>
    <col min="15878" max="15878" width="9.42578125" bestFit="1" customWidth="1"/>
    <col min="15879" max="15881" width="9.42578125" customWidth="1"/>
    <col min="15882" max="15882" width="9.42578125" bestFit="1" customWidth="1"/>
    <col min="15883" max="15885" width="9.42578125" customWidth="1"/>
    <col min="15886" max="15886" width="9.42578125" bestFit="1" customWidth="1"/>
    <col min="15887" max="15889" width="9.42578125" customWidth="1"/>
    <col min="15890" max="15890" width="9.42578125" bestFit="1" customWidth="1"/>
    <col min="16129" max="16129" width="21.140625" customWidth="1"/>
    <col min="16130" max="16130" width="9.42578125" bestFit="1" customWidth="1"/>
    <col min="16131" max="16133" width="9.42578125" customWidth="1"/>
    <col min="16134" max="16134" width="9.42578125" bestFit="1" customWidth="1"/>
    <col min="16135" max="16137" width="9.42578125" customWidth="1"/>
    <col min="16138" max="16138" width="9.42578125" bestFit="1" customWidth="1"/>
    <col min="16139" max="16141" width="9.42578125" customWidth="1"/>
    <col min="16142" max="16142" width="9.42578125" bestFit="1" customWidth="1"/>
    <col min="16143" max="16145" width="9.42578125" customWidth="1"/>
    <col min="16146" max="16146" width="9.42578125" bestFit="1" customWidth="1"/>
  </cols>
  <sheetData>
    <row r="1" spans="1:22" ht="18.75" customHeight="1" thickBo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1"/>
      <c r="T1" s="1"/>
      <c r="U1" s="1"/>
    </row>
    <row r="2" spans="1:22" ht="15.75" thickBot="1">
      <c r="A2" s="92" t="s">
        <v>1</v>
      </c>
      <c r="B2" s="93">
        <v>2005</v>
      </c>
      <c r="C2" s="94"/>
      <c r="D2" s="94"/>
      <c r="E2" s="95"/>
      <c r="F2" s="93">
        <v>2006</v>
      </c>
      <c r="G2" s="94"/>
      <c r="H2" s="94"/>
      <c r="I2" s="95"/>
      <c r="J2" s="93">
        <v>2007</v>
      </c>
      <c r="K2" s="94"/>
      <c r="L2" s="94"/>
      <c r="M2" s="95"/>
      <c r="N2" s="93">
        <v>2008</v>
      </c>
      <c r="O2" s="94"/>
      <c r="P2" s="94"/>
      <c r="Q2" s="95"/>
      <c r="R2" s="93">
        <v>2009</v>
      </c>
      <c r="S2" s="94"/>
      <c r="T2" s="94"/>
      <c r="U2" s="95"/>
    </row>
    <row r="3" spans="1:22">
      <c r="A3" s="92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8">
        <f>H4/D4-1</f>
        <v>0.10137038961425771</v>
      </c>
      <c r="C14" s="78">
        <f>L4/H4-1</f>
        <v>0.10767202389428232</v>
      </c>
      <c r="D14" s="78">
        <f>P4/L4-1</f>
        <v>0.10362621698413776</v>
      </c>
      <c r="E14" s="78">
        <f>T4/P4-1</f>
        <v>0.10371143570906005</v>
      </c>
      <c r="L14" s="65">
        <v>4</v>
      </c>
      <c r="M14" s="65">
        <v>6</v>
      </c>
    </row>
    <row r="15" spans="1:22" ht="15.75" thickBot="1">
      <c r="A15" s="18" t="s">
        <v>693</v>
      </c>
      <c r="B15" s="78">
        <f>H6/D6-1</f>
        <v>0.10485396790327495</v>
      </c>
      <c r="C15" s="78">
        <f>L6/H6-1</f>
        <v>0.10655602150408594</v>
      </c>
      <c r="D15" s="78">
        <f>P6/L6-1</f>
        <v>0.11096756234910687</v>
      </c>
      <c r="E15" s="79">
        <f>T6/P6-1</f>
        <v>0.10584919716287522</v>
      </c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.75" thickBot="1">
      <c r="A18" s="18" t="s">
        <v>13</v>
      </c>
      <c r="B18" s="78">
        <f>C5/C4</f>
        <v>0.23736753536180472</v>
      </c>
      <c r="C18" s="78">
        <f>G5/G4</f>
        <v>0.2381604666963768</v>
      </c>
      <c r="D18" s="78">
        <f>K5/K4</f>
        <v>0.23870452050670515</v>
      </c>
      <c r="E18" s="78">
        <f>O5/O4</f>
        <v>0.23777403009615999</v>
      </c>
      <c r="F18" s="79">
        <f>S5/S4</f>
        <v>0.23905043568045331</v>
      </c>
      <c r="J18" s="19"/>
      <c r="K18" s="64" t="s">
        <v>682</v>
      </c>
      <c r="L18" s="77">
        <f>L13*L14*L15*L16</f>
        <v>40</v>
      </c>
      <c r="M18" s="77">
        <f>M13*M14*M15*M16</f>
        <v>324</v>
      </c>
      <c r="P18" s="19"/>
    </row>
    <row r="19" spans="1:16" ht="15.75" thickBot="1">
      <c r="E19" s="82"/>
    </row>
    <row r="20" spans="1:16" ht="15.75" thickBot="1">
      <c r="B20" s="81" t="s">
        <v>2</v>
      </c>
      <c r="C20" s="81" t="s">
        <v>3</v>
      </c>
      <c r="D20" s="81" t="s">
        <v>4</v>
      </c>
    </row>
    <row r="21" spans="1:16" ht="15.75" thickBot="1">
      <c r="A21" s="18" t="s">
        <v>685</v>
      </c>
      <c r="B21" s="78">
        <f>((R4/B4)^(1/4))-1</f>
        <v>1.5333771232613369E-2</v>
      </c>
      <c r="C21" s="78">
        <f t="shared" ref="C21:D21" si="0">((S4/C4)^(1/4))-1</f>
        <v>0.1061821940191634</v>
      </c>
      <c r="D21" s="78">
        <f t="shared" si="0"/>
        <v>0.10409268769483382</v>
      </c>
      <c r="E21" s="19"/>
    </row>
    <row r="22" spans="1:16">
      <c r="E22" s="19"/>
      <c r="G22" s="63"/>
    </row>
    <row r="30" spans="1:16">
      <c r="G30" s="63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668"/>
  <sheetViews>
    <sheetView workbookViewId="0">
      <selection activeCell="M16" sqref="M16"/>
    </sheetView>
  </sheetViews>
  <sheetFormatPr defaultColWidth="8.85546875"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13.28515625" customWidth="1"/>
    <col min="8" max="8" width="9.42578125" bestFit="1" customWidth="1"/>
    <col min="10" max="10" width="11.140625" bestFit="1" customWidth="1"/>
    <col min="12" max="12" width="43" customWidth="1"/>
    <col min="259" max="259" width="10.140625" bestFit="1" customWidth="1"/>
    <col min="260" max="263" width="9.42578125" bestFit="1" customWidth="1"/>
    <col min="264" max="264" width="13.28515625" bestFit="1" customWidth="1"/>
    <col min="265" max="265" width="9.42578125" bestFit="1" customWidth="1"/>
    <col min="268" max="268" width="43" customWidth="1"/>
    <col min="515" max="515" width="10.140625" bestFit="1" customWidth="1"/>
    <col min="516" max="519" width="9.42578125" bestFit="1" customWidth="1"/>
    <col min="520" max="520" width="13.28515625" bestFit="1" customWidth="1"/>
    <col min="521" max="521" width="9.42578125" bestFit="1" customWidth="1"/>
    <col min="524" max="524" width="43" customWidth="1"/>
    <col min="771" max="771" width="10.140625" bestFit="1" customWidth="1"/>
    <col min="772" max="775" width="9.42578125" bestFit="1" customWidth="1"/>
    <col min="776" max="776" width="13.28515625" bestFit="1" customWidth="1"/>
    <col min="777" max="777" width="9.42578125" bestFit="1" customWidth="1"/>
    <col min="780" max="780" width="43" customWidth="1"/>
    <col min="1027" max="1027" width="10.140625" bestFit="1" customWidth="1"/>
    <col min="1028" max="1031" width="9.42578125" bestFit="1" customWidth="1"/>
    <col min="1032" max="1032" width="13.28515625" bestFit="1" customWidth="1"/>
    <col min="1033" max="1033" width="9.42578125" bestFit="1" customWidth="1"/>
    <col min="1036" max="1036" width="43" customWidth="1"/>
    <col min="1283" max="1283" width="10.140625" bestFit="1" customWidth="1"/>
    <col min="1284" max="1287" width="9.42578125" bestFit="1" customWidth="1"/>
    <col min="1288" max="1288" width="13.28515625" bestFit="1" customWidth="1"/>
    <col min="1289" max="1289" width="9.42578125" bestFit="1" customWidth="1"/>
    <col min="1292" max="1292" width="43" customWidth="1"/>
    <col min="1539" max="1539" width="10.140625" bestFit="1" customWidth="1"/>
    <col min="1540" max="1543" width="9.42578125" bestFit="1" customWidth="1"/>
    <col min="1544" max="1544" width="13.28515625" bestFit="1" customWidth="1"/>
    <col min="1545" max="1545" width="9.42578125" bestFit="1" customWidth="1"/>
    <col min="1548" max="1548" width="43" customWidth="1"/>
    <col min="1795" max="1795" width="10.140625" bestFit="1" customWidth="1"/>
    <col min="1796" max="1799" width="9.42578125" bestFit="1" customWidth="1"/>
    <col min="1800" max="1800" width="13.28515625" bestFit="1" customWidth="1"/>
    <col min="1801" max="1801" width="9.42578125" bestFit="1" customWidth="1"/>
    <col min="1804" max="1804" width="43" customWidth="1"/>
    <col min="2051" max="2051" width="10.140625" bestFit="1" customWidth="1"/>
    <col min="2052" max="2055" width="9.42578125" bestFit="1" customWidth="1"/>
    <col min="2056" max="2056" width="13.28515625" bestFit="1" customWidth="1"/>
    <col min="2057" max="2057" width="9.42578125" bestFit="1" customWidth="1"/>
    <col min="2060" max="2060" width="43" customWidth="1"/>
    <col min="2307" max="2307" width="10.140625" bestFit="1" customWidth="1"/>
    <col min="2308" max="2311" width="9.42578125" bestFit="1" customWidth="1"/>
    <col min="2312" max="2312" width="13.28515625" bestFit="1" customWidth="1"/>
    <col min="2313" max="2313" width="9.42578125" bestFit="1" customWidth="1"/>
    <col min="2316" max="2316" width="43" customWidth="1"/>
    <col min="2563" max="2563" width="10.140625" bestFit="1" customWidth="1"/>
    <col min="2564" max="2567" width="9.42578125" bestFit="1" customWidth="1"/>
    <col min="2568" max="2568" width="13.28515625" bestFit="1" customWidth="1"/>
    <col min="2569" max="2569" width="9.42578125" bestFit="1" customWidth="1"/>
    <col min="2572" max="2572" width="43" customWidth="1"/>
    <col min="2819" max="2819" width="10.140625" bestFit="1" customWidth="1"/>
    <col min="2820" max="2823" width="9.42578125" bestFit="1" customWidth="1"/>
    <col min="2824" max="2824" width="13.28515625" bestFit="1" customWidth="1"/>
    <col min="2825" max="2825" width="9.42578125" bestFit="1" customWidth="1"/>
    <col min="2828" max="2828" width="43" customWidth="1"/>
    <col min="3075" max="3075" width="10.140625" bestFit="1" customWidth="1"/>
    <col min="3076" max="3079" width="9.42578125" bestFit="1" customWidth="1"/>
    <col min="3080" max="3080" width="13.28515625" bestFit="1" customWidth="1"/>
    <col min="3081" max="3081" width="9.42578125" bestFit="1" customWidth="1"/>
    <col min="3084" max="3084" width="43" customWidth="1"/>
    <col min="3331" max="3331" width="10.140625" bestFit="1" customWidth="1"/>
    <col min="3332" max="3335" width="9.42578125" bestFit="1" customWidth="1"/>
    <col min="3336" max="3336" width="13.28515625" bestFit="1" customWidth="1"/>
    <col min="3337" max="3337" width="9.42578125" bestFit="1" customWidth="1"/>
    <col min="3340" max="3340" width="43" customWidth="1"/>
    <col min="3587" max="3587" width="10.140625" bestFit="1" customWidth="1"/>
    <col min="3588" max="3591" width="9.42578125" bestFit="1" customWidth="1"/>
    <col min="3592" max="3592" width="13.28515625" bestFit="1" customWidth="1"/>
    <col min="3593" max="3593" width="9.42578125" bestFit="1" customWidth="1"/>
    <col min="3596" max="3596" width="43" customWidth="1"/>
    <col min="3843" max="3843" width="10.140625" bestFit="1" customWidth="1"/>
    <col min="3844" max="3847" width="9.42578125" bestFit="1" customWidth="1"/>
    <col min="3848" max="3848" width="13.28515625" bestFit="1" customWidth="1"/>
    <col min="3849" max="3849" width="9.42578125" bestFit="1" customWidth="1"/>
    <col min="3852" max="3852" width="43" customWidth="1"/>
    <col min="4099" max="4099" width="10.140625" bestFit="1" customWidth="1"/>
    <col min="4100" max="4103" width="9.42578125" bestFit="1" customWidth="1"/>
    <col min="4104" max="4104" width="13.28515625" bestFit="1" customWidth="1"/>
    <col min="4105" max="4105" width="9.42578125" bestFit="1" customWidth="1"/>
    <col min="4108" max="4108" width="43" customWidth="1"/>
    <col min="4355" max="4355" width="10.140625" bestFit="1" customWidth="1"/>
    <col min="4356" max="4359" width="9.42578125" bestFit="1" customWidth="1"/>
    <col min="4360" max="4360" width="13.28515625" bestFit="1" customWidth="1"/>
    <col min="4361" max="4361" width="9.42578125" bestFit="1" customWidth="1"/>
    <col min="4364" max="4364" width="43" customWidth="1"/>
    <col min="4611" max="4611" width="10.140625" bestFit="1" customWidth="1"/>
    <col min="4612" max="4615" width="9.42578125" bestFit="1" customWidth="1"/>
    <col min="4616" max="4616" width="13.28515625" bestFit="1" customWidth="1"/>
    <col min="4617" max="4617" width="9.42578125" bestFit="1" customWidth="1"/>
    <col min="4620" max="4620" width="43" customWidth="1"/>
    <col min="4867" max="4867" width="10.140625" bestFit="1" customWidth="1"/>
    <col min="4868" max="4871" width="9.42578125" bestFit="1" customWidth="1"/>
    <col min="4872" max="4872" width="13.28515625" bestFit="1" customWidth="1"/>
    <col min="4873" max="4873" width="9.42578125" bestFit="1" customWidth="1"/>
    <col min="4876" max="4876" width="43" customWidth="1"/>
    <col min="5123" max="5123" width="10.140625" bestFit="1" customWidth="1"/>
    <col min="5124" max="5127" width="9.42578125" bestFit="1" customWidth="1"/>
    <col min="5128" max="5128" width="13.28515625" bestFit="1" customWidth="1"/>
    <col min="5129" max="5129" width="9.42578125" bestFit="1" customWidth="1"/>
    <col min="5132" max="5132" width="43" customWidth="1"/>
    <col min="5379" max="5379" width="10.140625" bestFit="1" customWidth="1"/>
    <col min="5380" max="5383" width="9.42578125" bestFit="1" customWidth="1"/>
    <col min="5384" max="5384" width="13.28515625" bestFit="1" customWidth="1"/>
    <col min="5385" max="5385" width="9.42578125" bestFit="1" customWidth="1"/>
    <col min="5388" max="5388" width="43" customWidth="1"/>
    <col min="5635" max="5635" width="10.140625" bestFit="1" customWidth="1"/>
    <col min="5636" max="5639" width="9.42578125" bestFit="1" customWidth="1"/>
    <col min="5640" max="5640" width="13.28515625" bestFit="1" customWidth="1"/>
    <col min="5641" max="5641" width="9.42578125" bestFit="1" customWidth="1"/>
    <col min="5644" max="5644" width="43" customWidth="1"/>
    <col min="5891" max="5891" width="10.140625" bestFit="1" customWidth="1"/>
    <col min="5892" max="5895" width="9.42578125" bestFit="1" customWidth="1"/>
    <col min="5896" max="5896" width="13.28515625" bestFit="1" customWidth="1"/>
    <col min="5897" max="5897" width="9.42578125" bestFit="1" customWidth="1"/>
    <col min="5900" max="5900" width="43" customWidth="1"/>
    <col min="6147" max="6147" width="10.140625" bestFit="1" customWidth="1"/>
    <col min="6148" max="6151" width="9.42578125" bestFit="1" customWidth="1"/>
    <col min="6152" max="6152" width="13.28515625" bestFit="1" customWidth="1"/>
    <col min="6153" max="6153" width="9.42578125" bestFit="1" customWidth="1"/>
    <col min="6156" max="6156" width="43" customWidth="1"/>
    <col min="6403" max="6403" width="10.140625" bestFit="1" customWidth="1"/>
    <col min="6404" max="6407" width="9.42578125" bestFit="1" customWidth="1"/>
    <col min="6408" max="6408" width="13.28515625" bestFit="1" customWidth="1"/>
    <col min="6409" max="6409" width="9.42578125" bestFit="1" customWidth="1"/>
    <col min="6412" max="6412" width="43" customWidth="1"/>
    <col min="6659" max="6659" width="10.140625" bestFit="1" customWidth="1"/>
    <col min="6660" max="6663" width="9.42578125" bestFit="1" customWidth="1"/>
    <col min="6664" max="6664" width="13.28515625" bestFit="1" customWidth="1"/>
    <col min="6665" max="6665" width="9.42578125" bestFit="1" customWidth="1"/>
    <col min="6668" max="6668" width="43" customWidth="1"/>
    <col min="6915" max="6915" width="10.140625" bestFit="1" customWidth="1"/>
    <col min="6916" max="6919" width="9.42578125" bestFit="1" customWidth="1"/>
    <col min="6920" max="6920" width="13.28515625" bestFit="1" customWidth="1"/>
    <col min="6921" max="6921" width="9.42578125" bestFit="1" customWidth="1"/>
    <col min="6924" max="6924" width="43" customWidth="1"/>
    <col min="7171" max="7171" width="10.140625" bestFit="1" customWidth="1"/>
    <col min="7172" max="7175" width="9.42578125" bestFit="1" customWidth="1"/>
    <col min="7176" max="7176" width="13.28515625" bestFit="1" customWidth="1"/>
    <col min="7177" max="7177" width="9.42578125" bestFit="1" customWidth="1"/>
    <col min="7180" max="7180" width="43" customWidth="1"/>
    <col min="7427" max="7427" width="10.140625" bestFit="1" customWidth="1"/>
    <col min="7428" max="7431" width="9.42578125" bestFit="1" customWidth="1"/>
    <col min="7432" max="7432" width="13.28515625" bestFit="1" customWidth="1"/>
    <col min="7433" max="7433" width="9.42578125" bestFit="1" customWidth="1"/>
    <col min="7436" max="7436" width="43" customWidth="1"/>
    <col min="7683" max="7683" width="10.140625" bestFit="1" customWidth="1"/>
    <col min="7684" max="7687" width="9.42578125" bestFit="1" customWidth="1"/>
    <col min="7688" max="7688" width="13.28515625" bestFit="1" customWidth="1"/>
    <col min="7689" max="7689" width="9.42578125" bestFit="1" customWidth="1"/>
    <col min="7692" max="7692" width="43" customWidth="1"/>
    <col min="7939" max="7939" width="10.140625" bestFit="1" customWidth="1"/>
    <col min="7940" max="7943" width="9.42578125" bestFit="1" customWidth="1"/>
    <col min="7944" max="7944" width="13.28515625" bestFit="1" customWidth="1"/>
    <col min="7945" max="7945" width="9.42578125" bestFit="1" customWidth="1"/>
    <col min="7948" max="7948" width="43" customWidth="1"/>
    <col min="8195" max="8195" width="10.140625" bestFit="1" customWidth="1"/>
    <col min="8196" max="8199" width="9.42578125" bestFit="1" customWidth="1"/>
    <col min="8200" max="8200" width="13.28515625" bestFit="1" customWidth="1"/>
    <col min="8201" max="8201" width="9.42578125" bestFit="1" customWidth="1"/>
    <col min="8204" max="8204" width="43" customWidth="1"/>
    <col min="8451" max="8451" width="10.140625" bestFit="1" customWidth="1"/>
    <col min="8452" max="8455" width="9.42578125" bestFit="1" customWidth="1"/>
    <col min="8456" max="8456" width="13.28515625" bestFit="1" customWidth="1"/>
    <col min="8457" max="8457" width="9.42578125" bestFit="1" customWidth="1"/>
    <col min="8460" max="8460" width="43" customWidth="1"/>
    <col min="8707" max="8707" width="10.140625" bestFit="1" customWidth="1"/>
    <col min="8708" max="8711" width="9.42578125" bestFit="1" customWidth="1"/>
    <col min="8712" max="8712" width="13.28515625" bestFit="1" customWidth="1"/>
    <col min="8713" max="8713" width="9.42578125" bestFit="1" customWidth="1"/>
    <col min="8716" max="8716" width="43" customWidth="1"/>
    <col min="8963" max="8963" width="10.140625" bestFit="1" customWidth="1"/>
    <col min="8964" max="8967" width="9.42578125" bestFit="1" customWidth="1"/>
    <col min="8968" max="8968" width="13.28515625" bestFit="1" customWidth="1"/>
    <col min="8969" max="8969" width="9.42578125" bestFit="1" customWidth="1"/>
    <col min="8972" max="8972" width="43" customWidth="1"/>
    <col min="9219" max="9219" width="10.140625" bestFit="1" customWidth="1"/>
    <col min="9220" max="9223" width="9.42578125" bestFit="1" customWidth="1"/>
    <col min="9224" max="9224" width="13.28515625" bestFit="1" customWidth="1"/>
    <col min="9225" max="9225" width="9.42578125" bestFit="1" customWidth="1"/>
    <col min="9228" max="9228" width="43" customWidth="1"/>
    <col min="9475" max="9475" width="10.140625" bestFit="1" customWidth="1"/>
    <col min="9476" max="9479" width="9.42578125" bestFit="1" customWidth="1"/>
    <col min="9480" max="9480" width="13.28515625" bestFit="1" customWidth="1"/>
    <col min="9481" max="9481" width="9.42578125" bestFit="1" customWidth="1"/>
    <col min="9484" max="9484" width="43" customWidth="1"/>
    <col min="9731" max="9731" width="10.140625" bestFit="1" customWidth="1"/>
    <col min="9732" max="9735" width="9.42578125" bestFit="1" customWidth="1"/>
    <col min="9736" max="9736" width="13.28515625" bestFit="1" customWidth="1"/>
    <col min="9737" max="9737" width="9.42578125" bestFit="1" customWidth="1"/>
    <col min="9740" max="9740" width="43" customWidth="1"/>
    <col min="9987" max="9987" width="10.140625" bestFit="1" customWidth="1"/>
    <col min="9988" max="9991" width="9.42578125" bestFit="1" customWidth="1"/>
    <col min="9992" max="9992" width="13.28515625" bestFit="1" customWidth="1"/>
    <col min="9993" max="9993" width="9.42578125" bestFit="1" customWidth="1"/>
    <col min="9996" max="9996" width="43" customWidth="1"/>
    <col min="10243" max="10243" width="10.140625" bestFit="1" customWidth="1"/>
    <col min="10244" max="10247" width="9.42578125" bestFit="1" customWidth="1"/>
    <col min="10248" max="10248" width="13.28515625" bestFit="1" customWidth="1"/>
    <col min="10249" max="10249" width="9.42578125" bestFit="1" customWidth="1"/>
    <col min="10252" max="10252" width="43" customWidth="1"/>
    <col min="10499" max="10499" width="10.140625" bestFit="1" customWidth="1"/>
    <col min="10500" max="10503" width="9.42578125" bestFit="1" customWidth="1"/>
    <col min="10504" max="10504" width="13.28515625" bestFit="1" customWidth="1"/>
    <col min="10505" max="10505" width="9.42578125" bestFit="1" customWidth="1"/>
    <col min="10508" max="10508" width="43" customWidth="1"/>
    <col min="10755" max="10755" width="10.140625" bestFit="1" customWidth="1"/>
    <col min="10756" max="10759" width="9.42578125" bestFit="1" customWidth="1"/>
    <col min="10760" max="10760" width="13.28515625" bestFit="1" customWidth="1"/>
    <col min="10761" max="10761" width="9.42578125" bestFit="1" customWidth="1"/>
    <col min="10764" max="10764" width="43" customWidth="1"/>
    <col min="11011" max="11011" width="10.140625" bestFit="1" customWidth="1"/>
    <col min="11012" max="11015" width="9.42578125" bestFit="1" customWidth="1"/>
    <col min="11016" max="11016" width="13.28515625" bestFit="1" customWidth="1"/>
    <col min="11017" max="11017" width="9.42578125" bestFit="1" customWidth="1"/>
    <col min="11020" max="11020" width="43" customWidth="1"/>
    <col min="11267" max="11267" width="10.140625" bestFit="1" customWidth="1"/>
    <col min="11268" max="11271" width="9.42578125" bestFit="1" customWidth="1"/>
    <col min="11272" max="11272" width="13.28515625" bestFit="1" customWidth="1"/>
    <col min="11273" max="11273" width="9.42578125" bestFit="1" customWidth="1"/>
    <col min="11276" max="11276" width="43" customWidth="1"/>
    <col min="11523" max="11523" width="10.140625" bestFit="1" customWidth="1"/>
    <col min="11524" max="11527" width="9.42578125" bestFit="1" customWidth="1"/>
    <col min="11528" max="11528" width="13.28515625" bestFit="1" customWidth="1"/>
    <col min="11529" max="11529" width="9.42578125" bestFit="1" customWidth="1"/>
    <col min="11532" max="11532" width="43" customWidth="1"/>
    <col min="11779" max="11779" width="10.140625" bestFit="1" customWidth="1"/>
    <col min="11780" max="11783" width="9.42578125" bestFit="1" customWidth="1"/>
    <col min="11784" max="11784" width="13.28515625" bestFit="1" customWidth="1"/>
    <col min="11785" max="11785" width="9.42578125" bestFit="1" customWidth="1"/>
    <col min="11788" max="11788" width="43" customWidth="1"/>
    <col min="12035" max="12035" width="10.140625" bestFit="1" customWidth="1"/>
    <col min="12036" max="12039" width="9.42578125" bestFit="1" customWidth="1"/>
    <col min="12040" max="12040" width="13.28515625" bestFit="1" customWidth="1"/>
    <col min="12041" max="12041" width="9.42578125" bestFit="1" customWidth="1"/>
    <col min="12044" max="12044" width="43" customWidth="1"/>
    <col min="12291" max="12291" width="10.140625" bestFit="1" customWidth="1"/>
    <col min="12292" max="12295" width="9.42578125" bestFit="1" customWidth="1"/>
    <col min="12296" max="12296" width="13.28515625" bestFit="1" customWidth="1"/>
    <col min="12297" max="12297" width="9.42578125" bestFit="1" customWidth="1"/>
    <col min="12300" max="12300" width="43" customWidth="1"/>
    <col min="12547" max="12547" width="10.140625" bestFit="1" customWidth="1"/>
    <col min="12548" max="12551" width="9.42578125" bestFit="1" customWidth="1"/>
    <col min="12552" max="12552" width="13.28515625" bestFit="1" customWidth="1"/>
    <col min="12553" max="12553" width="9.42578125" bestFit="1" customWidth="1"/>
    <col min="12556" max="12556" width="43" customWidth="1"/>
    <col min="12803" max="12803" width="10.140625" bestFit="1" customWidth="1"/>
    <col min="12804" max="12807" width="9.42578125" bestFit="1" customWidth="1"/>
    <col min="12808" max="12808" width="13.28515625" bestFit="1" customWidth="1"/>
    <col min="12809" max="12809" width="9.42578125" bestFit="1" customWidth="1"/>
    <col min="12812" max="12812" width="43" customWidth="1"/>
    <col min="13059" max="13059" width="10.140625" bestFit="1" customWidth="1"/>
    <col min="13060" max="13063" width="9.42578125" bestFit="1" customWidth="1"/>
    <col min="13064" max="13064" width="13.28515625" bestFit="1" customWidth="1"/>
    <col min="13065" max="13065" width="9.42578125" bestFit="1" customWidth="1"/>
    <col min="13068" max="13068" width="43" customWidth="1"/>
    <col min="13315" max="13315" width="10.140625" bestFit="1" customWidth="1"/>
    <col min="13316" max="13319" width="9.42578125" bestFit="1" customWidth="1"/>
    <col min="13320" max="13320" width="13.28515625" bestFit="1" customWidth="1"/>
    <col min="13321" max="13321" width="9.42578125" bestFit="1" customWidth="1"/>
    <col min="13324" max="13324" width="43" customWidth="1"/>
    <col min="13571" max="13571" width="10.140625" bestFit="1" customWidth="1"/>
    <col min="13572" max="13575" width="9.42578125" bestFit="1" customWidth="1"/>
    <col min="13576" max="13576" width="13.28515625" bestFit="1" customWidth="1"/>
    <col min="13577" max="13577" width="9.42578125" bestFit="1" customWidth="1"/>
    <col min="13580" max="13580" width="43" customWidth="1"/>
    <col min="13827" max="13827" width="10.140625" bestFit="1" customWidth="1"/>
    <col min="13828" max="13831" width="9.42578125" bestFit="1" customWidth="1"/>
    <col min="13832" max="13832" width="13.28515625" bestFit="1" customWidth="1"/>
    <col min="13833" max="13833" width="9.42578125" bestFit="1" customWidth="1"/>
    <col min="13836" max="13836" width="43" customWidth="1"/>
    <col min="14083" max="14083" width="10.140625" bestFit="1" customWidth="1"/>
    <col min="14084" max="14087" width="9.42578125" bestFit="1" customWidth="1"/>
    <col min="14088" max="14088" width="13.28515625" bestFit="1" customWidth="1"/>
    <col min="14089" max="14089" width="9.42578125" bestFit="1" customWidth="1"/>
    <col min="14092" max="14092" width="43" customWidth="1"/>
    <col min="14339" max="14339" width="10.140625" bestFit="1" customWidth="1"/>
    <col min="14340" max="14343" width="9.42578125" bestFit="1" customWidth="1"/>
    <col min="14344" max="14344" width="13.28515625" bestFit="1" customWidth="1"/>
    <col min="14345" max="14345" width="9.42578125" bestFit="1" customWidth="1"/>
    <col min="14348" max="14348" width="43" customWidth="1"/>
    <col min="14595" max="14595" width="10.140625" bestFit="1" customWidth="1"/>
    <col min="14596" max="14599" width="9.42578125" bestFit="1" customWidth="1"/>
    <col min="14600" max="14600" width="13.28515625" bestFit="1" customWidth="1"/>
    <col min="14601" max="14601" width="9.42578125" bestFit="1" customWidth="1"/>
    <col min="14604" max="14604" width="43" customWidth="1"/>
    <col min="14851" max="14851" width="10.140625" bestFit="1" customWidth="1"/>
    <col min="14852" max="14855" width="9.42578125" bestFit="1" customWidth="1"/>
    <col min="14856" max="14856" width="13.28515625" bestFit="1" customWidth="1"/>
    <col min="14857" max="14857" width="9.42578125" bestFit="1" customWidth="1"/>
    <col min="14860" max="14860" width="43" customWidth="1"/>
    <col min="15107" max="15107" width="10.140625" bestFit="1" customWidth="1"/>
    <col min="15108" max="15111" width="9.42578125" bestFit="1" customWidth="1"/>
    <col min="15112" max="15112" width="13.28515625" bestFit="1" customWidth="1"/>
    <col min="15113" max="15113" width="9.42578125" bestFit="1" customWidth="1"/>
    <col min="15116" max="15116" width="43" customWidth="1"/>
    <col min="15363" max="15363" width="10.140625" bestFit="1" customWidth="1"/>
    <col min="15364" max="15367" width="9.42578125" bestFit="1" customWidth="1"/>
    <col min="15368" max="15368" width="13.28515625" bestFit="1" customWidth="1"/>
    <col min="15369" max="15369" width="9.42578125" bestFit="1" customWidth="1"/>
    <col min="15372" max="15372" width="43" customWidth="1"/>
    <col min="15619" max="15619" width="10.140625" bestFit="1" customWidth="1"/>
    <col min="15620" max="15623" width="9.42578125" bestFit="1" customWidth="1"/>
    <col min="15624" max="15624" width="13.28515625" bestFit="1" customWidth="1"/>
    <col min="15625" max="15625" width="9.42578125" bestFit="1" customWidth="1"/>
    <col min="15628" max="15628" width="43" customWidth="1"/>
    <col min="15875" max="15875" width="10.140625" bestFit="1" customWidth="1"/>
    <col min="15876" max="15879" width="9.42578125" bestFit="1" customWidth="1"/>
    <col min="15880" max="15880" width="13.28515625" bestFit="1" customWidth="1"/>
    <col min="15881" max="15881" width="9.42578125" bestFit="1" customWidth="1"/>
    <col min="15884" max="15884" width="43" customWidth="1"/>
    <col min="16131" max="16131" width="10.140625" bestFit="1" customWidth="1"/>
    <col min="16132" max="16135" width="9.42578125" bestFit="1" customWidth="1"/>
    <col min="16136" max="16136" width="13.28515625" bestFit="1" customWidth="1"/>
    <col min="16137" max="16137" width="9.42578125" bestFit="1" customWidth="1"/>
    <col min="16140" max="16140" width="43" customWidth="1"/>
  </cols>
  <sheetData>
    <row r="1" spans="1:14" ht="16.5">
      <c r="A1" s="96" t="s">
        <v>14</v>
      </c>
      <c r="B1" s="96"/>
      <c r="C1" s="96"/>
      <c r="D1" s="96"/>
      <c r="E1" s="96"/>
      <c r="F1" s="96"/>
      <c r="G1" s="96"/>
      <c r="H1" s="96"/>
    </row>
    <row r="2" spans="1:14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85" t="s">
        <v>698</v>
      </c>
      <c r="H2" s="20" t="s">
        <v>21</v>
      </c>
      <c r="I2" s="20" t="s">
        <v>22</v>
      </c>
      <c r="J2" s="83" t="s">
        <v>687</v>
      </c>
    </row>
    <row r="3" spans="1:14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f>IF(F3&gt;200000000,1,0)</f>
        <v>0</v>
      </c>
      <c r="H3" s="23">
        <v>4410.97</v>
      </c>
      <c r="I3" s="63">
        <f>(E3/B3)-1</f>
        <v>1.2384405426326683E-3</v>
      </c>
      <c r="J3" s="67">
        <f>IF(B3=D3,1,0)</f>
        <v>0</v>
      </c>
      <c r="L3" s="24" t="s">
        <v>23</v>
      </c>
      <c r="M3" s="90">
        <f>AVERAGE(I3:I668)</f>
        <v>1.7604808613290533E-4</v>
      </c>
    </row>
    <row r="4" spans="1:14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f t="shared" ref="G4:G67" si="0">IF(F4&gt;200000000,1,0)</f>
        <v>0</v>
      </c>
      <c r="H4" s="23">
        <v>7184.35</v>
      </c>
      <c r="I4" s="63">
        <f>(E4/E3)-1</f>
        <v>5.7044276449094156E-3</v>
      </c>
      <c r="J4" s="67">
        <f t="shared" ref="J4:J67" si="1">IF(B4=D4,1,0)</f>
        <v>0</v>
      </c>
      <c r="L4" s="24" t="s">
        <v>24</v>
      </c>
      <c r="M4" s="90">
        <f>MEDIAN(I3:I668)</f>
        <v>1.0751843026296504E-3</v>
      </c>
    </row>
    <row r="5" spans="1:14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f t="shared" si="0"/>
        <v>0</v>
      </c>
      <c r="H5" s="23">
        <v>9475.3700000000008</v>
      </c>
      <c r="I5" s="63">
        <f t="shared" ref="I5:I68" si="2">(E5/E4)-1</f>
        <v>-1.3755380781299564E-4</v>
      </c>
      <c r="J5" s="67">
        <f t="shared" si="1"/>
        <v>0</v>
      </c>
      <c r="L5" s="24" t="s">
        <v>25</v>
      </c>
      <c r="M5" s="69">
        <f>MAX(I3:I668)</f>
        <v>0.17744066019364579</v>
      </c>
    </row>
    <row r="6" spans="1:14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f t="shared" si="0"/>
        <v>0</v>
      </c>
      <c r="H6" s="23">
        <v>8779.23</v>
      </c>
      <c r="I6" s="63">
        <f t="shared" si="2"/>
        <v>1.549716357397779E-2</v>
      </c>
      <c r="J6" s="67">
        <f t="shared" si="1"/>
        <v>1</v>
      </c>
      <c r="L6" s="24" t="s">
        <v>26</v>
      </c>
      <c r="M6" s="69">
        <f>MIN(I3:I668)</f>
        <v>-0.12202911846151232</v>
      </c>
    </row>
    <row r="7" spans="1:14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f t="shared" si="0"/>
        <v>0</v>
      </c>
      <c r="H7" s="23">
        <v>8873.3700000000008</v>
      </c>
      <c r="I7" s="63">
        <f t="shared" si="2"/>
        <v>7.650255805429218E-4</v>
      </c>
      <c r="J7" s="67">
        <f t="shared" si="1"/>
        <v>0</v>
      </c>
      <c r="L7" s="24" t="s">
        <v>27</v>
      </c>
      <c r="M7" s="84">
        <f>SUMIF(J3:J668,1,J3:J668)</f>
        <v>92</v>
      </c>
      <c r="N7" s="68"/>
    </row>
    <row r="8" spans="1:14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f t="shared" si="0"/>
        <v>0</v>
      </c>
      <c r="H8" s="23">
        <v>10574.25</v>
      </c>
      <c r="I8" s="63">
        <f t="shared" si="2"/>
        <v>1.393511809017145E-3</v>
      </c>
      <c r="J8" s="67">
        <f t="shared" si="1"/>
        <v>0</v>
      </c>
      <c r="L8" s="24" t="s">
        <v>28</v>
      </c>
      <c r="M8" s="90">
        <f>AVERAGEIF(G3:G668,1,I3:I668)</f>
        <v>8.042946397694336E-4</v>
      </c>
    </row>
    <row r="9" spans="1:14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f t="shared" si="0"/>
        <v>0</v>
      </c>
      <c r="H9" s="23">
        <v>8104.77</v>
      </c>
      <c r="I9" s="63">
        <f t="shared" si="2"/>
        <v>-2.5207344322781822E-3</v>
      </c>
      <c r="J9" s="67">
        <f t="shared" si="1"/>
        <v>0</v>
      </c>
      <c r="L9" s="24" t="s">
        <v>29</v>
      </c>
      <c r="M9" s="69">
        <f>VAR(I3:I668)</f>
        <v>4.9314544481121429E-4</v>
      </c>
    </row>
    <row r="10" spans="1:14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f t="shared" si="0"/>
        <v>0</v>
      </c>
      <c r="H10" s="23">
        <v>9321.2900000000009</v>
      </c>
      <c r="I10" s="63">
        <f t="shared" si="2"/>
        <v>-1.8343431122448961E-2</v>
      </c>
      <c r="J10" s="67">
        <f t="shared" si="1"/>
        <v>0</v>
      </c>
      <c r="L10" s="24" t="s">
        <v>30</v>
      </c>
      <c r="M10" s="69">
        <f>POWER(M9,0.5)</f>
        <v>2.2206878322069815E-2</v>
      </c>
      <c r="N10" s="63"/>
    </row>
    <row r="11" spans="1:14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f t="shared" si="0"/>
        <v>0</v>
      </c>
      <c r="H11" s="23">
        <v>8457.94</v>
      </c>
      <c r="I11" s="63">
        <f t="shared" si="2"/>
        <v>7.0083401684275515E-3</v>
      </c>
      <c r="J11" s="67">
        <f t="shared" si="1"/>
        <v>0</v>
      </c>
    </row>
    <row r="12" spans="1:14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f t="shared" si="0"/>
        <v>0</v>
      </c>
      <c r="H12" s="23">
        <v>7764.65</v>
      </c>
      <c r="I12" s="63">
        <f t="shared" si="2"/>
        <v>1.0806277318107238E-3</v>
      </c>
      <c r="J12" s="67">
        <f t="shared" si="1"/>
        <v>0</v>
      </c>
    </row>
    <row r="13" spans="1:14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f t="shared" si="0"/>
        <v>0</v>
      </c>
      <c r="H13" s="23">
        <v>8500.09</v>
      </c>
      <c r="I13" s="63">
        <f t="shared" si="2"/>
        <v>-2.1355609976155265E-2</v>
      </c>
      <c r="J13" s="67">
        <f t="shared" si="1"/>
        <v>0</v>
      </c>
    </row>
    <row r="14" spans="1:14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f t="shared" si="0"/>
        <v>0</v>
      </c>
      <c r="H14" s="23">
        <v>10674.88</v>
      </c>
      <c r="I14" s="63">
        <f t="shared" si="2"/>
        <v>-2.2801168868584631E-2</v>
      </c>
      <c r="J14" s="67">
        <f t="shared" si="1"/>
        <v>0</v>
      </c>
    </row>
    <row r="15" spans="1:14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f t="shared" si="0"/>
        <v>0</v>
      </c>
      <c r="H15" s="23">
        <v>9479.64</v>
      </c>
      <c r="I15" s="63">
        <f t="shared" si="2"/>
        <v>-3.7990144463632136E-3</v>
      </c>
      <c r="J15" s="67">
        <f t="shared" si="1"/>
        <v>0</v>
      </c>
    </row>
    <row r="16" spans="1:14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f t="shared" si="0"/>
        <v>0</v>
      </c>
      <c r="H16" s="23">
        <v>9533.0499999999993</v>
      </c>
      <c r="I16" s="63">
        <f t="shared" si="2"/>
        <v>-3.5158628153960536E-2</v>
      </c>
      <c r="J16" s="67">
        <f t="shared" si="1"/>
        <v>0</v>
      </c>
    </row>
    <row r="17" spans="1:10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f t="shared" si="0"/>
        <v>1</v>
      </c>
      <c r="H17" s="23">
        <v>12589.09</v>
      </c>
      <c r="I17" s="63">
        <f t="shared" si="2"/>
        <v>-8.7024345783744961E-2</v>
      </c>
      <c r="J17" s="67">
        <f t="shared" si="1"/>
        <v>0</v>
      </c>
    </row>
    <row r="18" spans="1:10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f t="shared" si="0"/>
        <v>1</v>
      </c>
      <c r="H18" s="23">
        <v>11565.41</v>
      </c>
      <c r="I18" s="63">
        <f t="shared" si="2"/>
        <v>-5.9418676086622657E-2</v>
      </c>
      <c r="J18" s="67">
        <f t="shared" si="1"/>
        <v>0</v>
      </c>
    </row>
    <row r="19" spans="1:10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f t="shared" si="0"/>
        <v>0</v>
      </c>
      <c r="H19" s="23">
        <v>10029.299999999999</v>
      </c>
      <c r="I19" s="63">
        <f t="shared" si="2"/>
        <v>6.2070091645745284E-2</v>
      </c>
      <c r="J19" s="67">
        <f t="shared" si="1"/>
        <v>0</v>
      </c>
    </row>
    <row r="20" spans="1:10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f t="shared" si="0"/>
        <v>0</v>
      </c>
      <c r="H20" s="23">
        <v>8302.42</v>
      </c>
      <c r="I20" s="63">
        <f t="shared" si="2"/>
        <v>-3.2661336818234243E-2</v>
      </c>
      <c r="J20" s="67">
        <f t="shared" si="1"/>
        <v>0</v>
      </c>
    </row>
    <row r="21" spans="1:10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f t="shared" si="0"/>
        <v>0</v>
      </c>
      <c r="H21" s="23">
        <v>6228.84</v>
      </c>
      <c r="I21" s="63">
        <f t="shared" si="2"/>
        <v>6.9514945017830732E-2</v>
      </c>
      <c r="J21" s="67">
        <f t="shared" si="1"/>
        <v>1</v>
      </c>
    </row>
    <row r="22" spans="1:10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f t="shared" si="0"/>
        <v>0</v>
      </c>
      <c r="H22" s="23">
        <v>5326.69</v>
      </c>
      <c r="I22" s="63">
        <f t="shared" si="2"/>
        <v>-2.0294054817167728E-2</v>
      </c>
      <c r="J22" s="67">
        <f t="shared" si="1"/>
        <v>0</v>
      </c>
    </row>
    <row r="23" spans="1:10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f t="shared" si="0"/>
        <v>0</v>
      </c>
      <c r="H23" s="23">
        <v>5553.19</v>
      </c>
      <c r="I23" s="63">
        <f t="shared" si="2"/>
        <v>1.2703589237974544E-3</v>
      </c>
      <c r="J23" s="67">
        <f t="shared" si="1"/>
        <v>0</v>
      </c>
    </row>
    <row r="24" spans="1:10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f t="shared" si="0"/>
        <v>0</v>
      </c>
      <c r="H24" s="23">
        <v>5331.89</v>
      </c>
      <c r="I24" s="63">
        <f t="shared" si="2"/>
        <v>-2.1436146038478987E-2</v>
      </c>
      <c r="J24" s="67">
        <f t="shared" si="1"/>
        <v>0</v>
      </c>
    </row>
    <row r="25" spans="1:10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f t="shared" si="0"/>
        <v>0</v>
      </c>
      <c r="H25" s="23">
        <v>10245.43</v>
      </c>
      <c r="I25" s="63">
        <f t="shared" si="2"/>
        <v>-5.8344299094358343E-3</v>
      </c>
      <c r="J25" s="67">
        <f t="shared" si="1"/>
        <v>0</v>
      </c>
    </row>
    <row r="26" spans="1:10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f t="shared" si="0"/>
        <v>0</v>
      </c>
      <c r="H26" s="23">
        <v>5965.82</v>
      </c>
      <c r="I26" s="63">
        <f t="shared" si="2"/>
        <v>3.4997907522214433E-2</v>
      </c>
      <c r="J26" s="67">
        <f t="shared" si="1"/>
        <v>0</v>
      </c>
    </row>
    <row r="27" spans="1:10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f t="shared" si="0"/>
        <v>0</v>
      </c>
      <c r="H27" s="23">
        <v>6278.69</v>
      </c>
      <c r="I27" s="63">
        <f t="shared" si="2"/>
        <v>2.7504819220461663E-2</v>
      </c>
      <c r="J27" s="67">
        <f t="shared" si="1"/>
        <v>1</v>
      </c>
    </row>
    <row r="28" spans="1:10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f t="shared" si="0"/>
        <v>0</v>
      </c>
      <c r="H28" s="23">
        <v>5252.39</v>
      </c>
      <c r="I28" s="63">
        <f t="shared" si="2"/>
        <v>3.73387022970606E-3</v>
      </c>
      <c r="J28" s="67">
        <f t="shared" si="1"/>
        <v>0</v>
      </c>
    </row>
    <row r="29" spans="1:10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f t="shared" si="0"/>
        <v>0</v>
      </c>
      <c r="H29" s="23">
        <v>5705.13</v>
      </c>
      <c r="I29" s="63">
        <f t="shared" si="2"/>
        <v>-2.9422491292693032E-2</v>
      </c>
      <c r="J29" s="67">
        <f t="shared" si="1"/>
        <v>0</v>
      </c>
    </row>
    <row r="30" spans="1:10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f t="shared" si="0"/>
        <v>0</v>
      </c>
      <c r="H30" s="23">
        <v>5687.6</v>
      </c>
      <c r="I30" s="63">
        <f t="shared" si="2"/>
        <v>-3.5565659317432496E-2</v>
      </c>
      <c r="J30" s="67">
        <f t="shared" si="1"/>
        <v>0</v>
      </c>
    </row>
    <row r="31" spans="1:10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f t="shared" si="0"/>
        <v>0</v>
      </c>
      <c r="H31" s="23">
        <v>5960.29</v>
      </c>
      <c r="I31" s="63">
        <f t="shared" si="2"/>
        <v>-2.5130278088929536E-3</v>
      </c>
      <c r="J31" s="67">
        <f t="shared" si="1"/>
        <v>0</v>
      </c>
    </row>
    <row r="32" spans="1:10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f t="shared" si="0"/>
        <v>0</v>
      </c>
      <c r="H32" s="23">
        <v>7432.64</v>
      </c>
      <c r="I32" s="63">
        <f t="shared" si="2"/>
        <v>-5.143203101350502E-2</v>
      </c>
      <c r="J32" s="67">
        <f t="shared" si="1"/>
        <v>0</v>
      </c>
    </row>
    <row r="33" spans="1:10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f t="shared" si="0"/>
        <v>0</v>
      </c>
      <c r="H33" s="23">
        <v>5729.12</v>
      </c>
      <c r="I33" s="63">
        <f t="shared" si="2"/>
        <v>-3.8604076590488257E-3</v>
      </c>
      <c r="J33" s="67">
        <f t="shared" si="1"/>
        <v>0</v>
      </c>
    </row>
    <row r="34" spans="1:10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f t="shared" si="0"/>
        <v>0</v>
      </c>
      <c r="H34" s="23">
        <v>5733.55</v>
      </c>
      <c r="I34" s="63">
        <f t="shared" si="2"/>
        <v>1.8849790730119276E-2</v>
      </c>
      <c r="J34" s="67">
        <f t="shared" si="1"/>
        <v>1</v>
      </c>
    </row>
    <row r="35" spans="1:10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f t="shared" si="0"/>
        <v>0</v>
      </c>
      <c r="H35" s="23">
        <v>5936.21</v>
      </c>
      <c r="I35" s="63">
        <f t="shared" si="2"/>
        <v>5.5290143930864621E-2</v>
      </c>
      <c r="J35" s="67">
        <f t="shared" si="1"/>
        <v>1</v>
      </c>
    </row>
    <row r="36" spans="1:10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f t="shared" si="0"/>
        <v>0</v>
      </c>
      <c r="H36" s="23">
        <v>5767.48</v>
      </c>
      <c r="I36" s="63">
        <f t="shared" si="2"/>
        <v>1.9396386005382515E-2</v>
      </c>
      <c r="J36" s="67">
        <f t="shared" si="1"/>
        <v>0</v>
      </c>
    </row>
    <row r="37" spans="1:10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f t="shared" si="0"/>
        <v>0</v>
      </c>
      <c r="H37" s="23">
        <v>3748.76</v>
      </c>
      <c r="I37" s="63">
        <f t="shared" si="2"/>
        <v>-4.9029776160214311E-3</v>
      </c>
      <c r="J37" s="67">
        <f t="shared" si="1"/>
        <v>0</v>
      </c>
    </row>
    <row r="38" spans="1:10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f t="shared" si="0"/>
        <v>0</v>
      </c>
      <c r="H38" s="23">
        <v>4374.0200000000004</v>
      </c>
      <c r="I38" s="63">
        <f t="shared" si="2"/>
        <v>7.3907028747943748E-4</v>
      </c>
      <c r="J38" s="67">
        <f t="shared" si="1"/>
        <v>0</v>
      </c>
    </row>
    <row r="39" spans="1:10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f t="shared" si="0"/>
        <v>0</v>
      </c>
      <c r="H39" s="23">
        <v>4898.3100000000004</v>
      </c>
      <c r="I39" s="63">
        <f t="shared" si="2"/>
        <v>-2.3926299045599175E-2</v>
      </c>
      <c r="J39" s="67">
        <f t="shared" si="1"/>
        <v>0</v>
      </c>
    </row>
    <row r="40" spans="1:10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f t="shared" si="0"/>
        <v>0</v>
      </c>
      <c r="H40" s="23">
        <v>4795.54</v>
      </c>
      <c r="I40" s="63">
        <f t="shared" si="2"/>
        <v>7.2461659342899498E-3</v>
      </c>
      <c r="J40" s="67">
        <f t="shared" si="1"/>
        <v>0</v>
      </c>
    </row>
    <row r="41" spans="1:10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f t="shared" si="0"/>
        <v>0</v>
      </c>
      <c r="H41" s="23">
        <v>4125.66</v>
      </c>
      <c r="I41" s="63">
        <f t="shared" si="2"/>
        <v>-1.5611156053777164E-2</v>
      </c>
      <c r="J41" s="67">
        <f t="shared" si="1"/>
        <v>0</v>
      </c>
    </row>
    <row r="42" spans="1:10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f t="shared" si="0"/>
        <v>0</v>
      </c>
      <c r="H42" s="23">
        <v>4631.1099999999997</v>
      </c>
      <c r="I42" s="63">
        <f t="shared" si="2"/>
        <v>1.7600156532798561E-2</v>
      </c>
      <c r="J42" s="67">
        <f t="shared" si="1"/>
        <v>0</v>
      </c>
    </row>
    <row r="43" spans="1:10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f t="shared" si="0"/>
        <v>0</v>
      </c>
      <c r="H43" s="23">
        <v>4653.6499999999996</v>
      </c>
      <c r="I43" s="63">
        <f t="shared" si="2"/>
        <v>1.3334743399926907E-2</v>
      </c>
      <c r="J43" s="67">
        <f t="shared" si="1"/>
        <v>1</v>
      </c>
    </row>
    <row r="44" spans="1:10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f t="shared" si="0"/>
        <v>0</v>
      </c>
      <c r="H44" s="23">
        <v>5613.2</v>
      </c>
      <c r="I44" s="63">
        <f t="shared" si="2"/>
        <v>-3.1309000863377623E-4</v>
      </c>
      <c r="J44" s="67">
        <f t="shared" si="1"/>
        <v>0</v>
      </c>
    </row>
    <row r="45" spans="1:10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f t="shared" si="0"/>
        <v>0</v>
      </c>
      <c r="H45" s="23">
        <v>6665.94</v>
      </c>
      <c r="I45" s="63">
        <f t="shared" si="2"/>
        <v>3.1698428365349862E-3</v>
      </c>
      <c r="J45" s="67">
        <f t="shared" si="1"/>
        <v>0</v>
      </c>
    </row>
    <row r="46" spans="1:10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f t="shared" si="0"/>
        <v>0</v>
      </c>
      <c r="H46" s="23">
        <v>7905.14</v>
      </c>
      <c r="I46" s="63">
        <f t="shared" si="2"/>
        <v>-1.165540860154024E-2</v>
      </c>
      <c r="J46" s="67">
        <f t="shared" si="1"/>
        <v>0</v>
      </c>
    </row>
    <row r="47" spans="1:10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f t="shared" si="0"/>
        <v>0</v>
      </c>
      <c r="H47" s="23">
        <v>6900.77</v>
      </c>
      <c r="I47" s="63">
        <f t="shared" si="2"/>
        <v>-5.1785201493251609E-2</v>
      </c>
      <c r="J47" s="67">
        <f t="shared" si="1"/>
        <v>0</v>
      </c>
    </row>
    <row r="48" spans="1:10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f t="shared" si="0"/>
        <v>0</v>
      </c>
      <c r="H48" s="23">
        <v>7276.89</v>
      </c>
      <c r="I48" s="63">
        <f t="shared" si="2"/>
        <v>-1.7918433272763989E-2</v>
      </c>
      <c r="J48" s="67">
        <f t="shared" si="1"/>
        <v>0</v>
      </c>
    </row>
    <row r="49" spans="1:10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f t="shared" si="0"/>
        <v>0</v>
      </c>
      <c r="H49" s="23">
        <v>6165.03</v>
      </c>
      <c r="I49" s="63">
        <f t="shared" si="2"/>
        <v>1.1748984941152285E-2</v>
      </c>
      <c r="J49" s="67">
        <f t="shared" si="1"/>
        <v>0</v>
      </c>
    </row>
    <row r="50" spans="1:10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f t="shared" si="0"/>
        <v>0</v>
      </c>
      <c r="H50" s="23">
        <v>7877.89</v>
      </c>
      <c r="I50" s="63">
        <f t="shared" si="2"/>
        <v>-3.0438493111715981E-2</v>
      </c>
      <c r="J50" s="67">
        <f t="shared" si="1"/>
        <v>0</v>
      </c>
    </row>
    <row r="51" spans="1:10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f t="shared" si="0"/>
        <v>0</v>
      </c>
      <c r="H51" s="23">
        <v>8766.4500000000007</v>
      </c>
      <c r="I51" s="63">
        <f t="shared" si="2"/>
        <v>6.0357112918096867E-3</v>
      </c>
      <c r="J51" s="67">
        <f t="shared" si="1"/>
        <v>0</v>
      </c>
    </row>
    <row r="52" spans="1:10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f t="shared" si="0"/>
        <v>0</v>
      </c>
      <c r="H52" s="23">
        <v>7933.31</v>
      </c>
      <c r="I52" s="63">
        <f t="shared" si="2"/>
        <v>1.3644696275310286E-2</v>
      </c>
      <c r="J52" s="67">
        <f t="shared" si="1"/>
        <v>0</v>
      </c>
    </row>
    <row r="53" spans="1:10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f t="shared" si="0"/>
        <v>0</v>
      </c>
      <c r="H53" s="23">
        <v>6913.21</v>
      </c>
      <c r="I53" s="63">
        <f t="shared" si="2"/>
        <v>1.2536221459544805E-3</v>
      </c>
      <c r="J53" s="67">
        <f t="shared" si="1"/>
        <v>0</v>
      </c>
    </row>
    <row r="54" spans="1:10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f t="shared" si="0"/>
        <v>0</v>
      </c>
      <c r="H54" s="23">
        <v>6511.45</v>
      </c>
      <c r="I54" s="63">
        <f t="shared" si="2"/>
        <v>-5.0985221674876735E-2</v>
      </c>
      <c r="J54" s="67">
        <f t="shared" si="1"/>
        <v>0</v>
      </c>
    </row>
    <row r="55" spans="1:10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f t="shared" si="0"/>
        <v>0</v>
      </c>
      <c r="H55" s="23">
        <v>7383.88</v>
      </c>
      <c r="I55" s="63">
        <f t="shared" si="2"/>
        <v>2.6429621939614067E-2</v>
      </c>
      <c r="J55" s="67">
        <f t="shared" si="1"/>
        <v>0</v>
      </c>
    </row>
    <row r="56" spans="1:10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f t="shared" si="0"/>
        <v>0</v>
      </c>
      <c r="H56" s="23">
        <v>6449.89</v>
      </c>
      <c r="I56" s="63">
        <f t="shared" si="2"/>
        <v>-5.1139955328922349E-2</v>
      </c>
      <c r="J56" s="67">
        <f t="shared" si="1"/>
        <v>0</v>
      </c>
    </row>
    <row r="57" spans="1:10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f t="shared" si="0"/>
        <v>0</v>
      </c>
      <c r="H57" s="23">
        <v>7987.6</v>
      </c>
      <c r="I57" s="63">
        <f t="shared" si="2"/>
        <v>6.6398703115631008E-3</v>
      </c>
      <c r="J57" s="67">
        <f t="shared" si="1"/>
        <v>0</v>
      </c>
    </row>
    <row r="58" spans="1:10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f t="shared" si="0"/>
        <v>0</v>
      </c>
      <c r="H58" s="23">
        <v>7557.89</v>
      </c>
      <c r="I58" s="63">
        <f t="shared" si="2"/>
        <v>9.0337524818000503E-3</v>
      </c>
      <c r="J58" s="67">
        <f t="shared" si="1"/>
        <v>0</v>
      </c>
    </row>
    <row r="59" spans="1:10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f t="shared" si="0"/>
        <v>0</v>
      </c>
      <c r="H59" s="23">
        <v>5900.93</v>
      </c>
      <c r="I59" s="63">
        <f t="shared" si="2"/>
        <v>7.8487958985122841E-3</v>
      </c>
      <c r="J59" s="67">
        <f t="shared" si="1"/>
        <v>0</v>
      </c>
    </row>
    <row r="60" spans="1:10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f t="shared" si="0"/>
        <v>0</v>
      </c>
      <c r="H60" s="23">
        <v>7290.22</v>
      </c>
      <c r="I60" s="63">
        <f t="shared" si="2"/>
        <v>5.8060457498616991E-2</v>
      </c>
      <c r="J60" s="67">
        <f t="shared" si="1"/>
        <v>1</v>
      </c>
    </row>
    <row r="61" spans="1:10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f t="shared" si="0"/>
        <v>0</v>
      </c>
      <c r="H61" s="23">
        <v>5814.75</v>
      </c>
      <c r="I61" s="63">
        <f t="shared" si="2"/>
        <v>-9.9743721168630284E-3</v>
      </c>
      <c r="J61" s="67">
        <f t="shared" si="1"/>
        <v>0</v>
      </c>
    </row>
    <row r="62" spans="1:10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f t="shared" si="0"/>
        <v>0</v>
      </c>
      <c r="H62" s="23">
        <v>8403.74</v>
      </c>
      <c r="I62" s="63">
        <f t="shared" si="2"/>
        <v>2.8992410201178487E-4</v>
      </c>
      <c r="J62" s="67">
        <f t="shared" si="1"/>
        <v>0</v>
      </c>
    </row>
    <row r="63" spans="1:10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f t="shared" si="0"/>
        <v>0</v>
      </c>
      <c r="H63" s="23">
        <v>7487.22</v>
      </c>
      <c r="I63" s="63">
        <f t="shared" si="2"/>
        <v>2.3135448475751774E-2</v>
      </c>
      <c r="J63" s="67">
        <f t="shared" si="1"/>
        <v>0</v>
      </c>
    </row>
    <row r="64" spans="1:10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f t="shared" si="0"/>
        <v>0</v>
      </c>
      <c r="H64" s="23">
        <v>7410.8</v>
      </c>
      <c r="I64" s="63">
        <f t="shared" si="2"/>
        <v>-4.1987049777418073E-2</v>
      </c>
      <c r="J64" s="67">
        <f t="shared" si="1"/>
        <v>0</v>
      </c>
    </row>
    <row r="65" spans="1:10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f t="shared" si="0"/>
        <v>0</v>
      </c>
      <c r="H65" s="23">
        <v>5875.1</v>
      </c>
      <c r="I65" s="63">
        <f t="shared" si="2"/>
        <v>1.0666385045938753E-3</v>
      </c>
      <c r="J65" s="67">
        <f t="shared" si="1"/>
        <v>0</v>
      </c>
    </row>
    <row r="66" spans="1:10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f t="shared" si="0"/>
        <v>0</v>
      </c>
      <c r="H66" s="23">
        <v>5708.19</v>
      </c>
      <c r="I66" s="63">
        <f t="shared" si="2"/>
        <v>3.0910107499655393E-3</v>
      </c>
      <c r="J66" s="67">
        <f t="shared" si="1"/>
        <v>1</v>
      </c>
    </row>
    <row r="67" spans="1:10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f t="shared" si="0"/>
        <v>0</v>
      </c>
      <c r="H67" s="23">
        <v>6636.39</v>
      </c>
      <c r="I67" s="63">
        <f t="shared" si="2"/>
        <v>3.6599217533970219E-3</v>
      </c>
      <c r="J67" s="67">
        <f t="shared" si="1"/>
        <v>0</v>
      </c>
    </row>
    <row r="68" spans="1:10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f t="shared" ref="G68:G131" si="3">IF(F68&gt;200000000,1,0)</f>
        <v>0</v>
      </c>
      <c r="H68" s="23">
        <v>6626.62</v>
      </c>
      <c r="I68" s="63">
        <f t="shared" si="2"/>
        <v>-2.6112834269427565E-2</v>
      </c>
      <c r="J68" s="67">
        <f t="shared" ref="J68:J131" si="4">IF(B68=D68,1,0)</f>
        <v>0</v>
      </c>
    </row>
    <row r="69" spans="1:10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f t="shared" si="3"/>
        <v>0</v>
      </c>
      <c r="H69" s="23">
        <v>6404.59</v>
      </c>
      <c r="I69" s="63">
        <f t="shared" ref="I69:I132" si="5">(E69/E68)-1</f>
        <v>2.4574994620184976E-2</v>
      </c>
      <c r="J69" s="67">
        <f t="shared" si="4"/>
        <v>0</v>
      </c>
    </row>
    <row r="70" spans="1:10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f t="shared" si="3"/>
        <v>0</v>
      </c>
      <c r="H70" s="23">
        <v>6300.38</v>
      </c>
      <c r="I70" s="63">
        <f t="shared" si="5"/>
        <v>-1.0827102411156919E-2</v>
      </c>
      <c r="J70" s="67">
        <f t="shared" si="4"/>
        <v>0</v>
      </c>
    </row>
    <row r="71" spans="1:10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f t="shared" si="3"/>
        <v>0</v>
      </c>
      <c r="H71" s="23">
        <v>5071.07</v>
      </c>
      <c r="I71" s="63">
        <f t="shared" si="5"/>
        <v>7.9411421230877188E-3</v>
      </c>
      <c r="J71" s="67">
        <f t="shared" si="4"/>
        <v>0</v>
      </c>
    </row>
    <row r="72" spans="1:10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f t="shared" si="3"/>
        <v>0</v>
      </c>
      <c r="H72" s="23">
        <v>6919.6</v>
      </c>
      <c r="I72" s="63">
        <f t="shared" si="5"/>
        <v>-2.9597328867402295E-3</v>
      </c>
      <c r="J72" s="67">
        <f t="shared" si="4"/>
        <v>0</v>
      </c>
    </row>
    <row r="73" spans="1:10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f t="shared" si="3"/>
        <v>0</v>
      </c>
      <c r="H73" s="23">
        <v>6512.54</v>
      </c>
      <c r="I73" s="63">
        <f t="shared" si="5"/>
        <v>9.4654553137545339E-3</v>
      </c>
      <c r="J73" s="67">
        <f t="shared" si="4"/>
        <v>0</v>
      </c>
    </row>
    <row r="74" spans="1:10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f t="shared" si="3"/>
        <v>0</v>
      </c>
      <c r="H74" s="23">
        <v>7483.14</v>
      </c>
      <c r="I74" s="63">
        <f t="shared" si="5"/>
        <v>2.1317342710033715E-2</v>
      </c>
      <c r="J74" s="67">
        <f t="shared" si="4"/>
        <v>0</v>
      </c>
    </row>
    <row r="75" spans="1:10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f t="shared" si="3"/>
        <v>0</v>
      </c>
      <c r="H75" s="23">
        <v>6695.34</v>
      </c>
      <c r="I75" s="63">
        <f t="shared" si="5"/>
        <v>1.5677353908580827E-3</v>
      </c>
      <c r="J75" s="67">
        <f t="shared" si="4"/>
        <v>0</v>
      </c>
    </row>
    <row r="76" spans="1:10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f t="shared" si="3"/>
        <v>0</v>
      </c>
      <c r="H76" s="23">
        <v>6587.14</v>
      </c>
      <c r="I76" s="63">
        <f t="shared" si="5"/>
        <v>1.4547909888895649E-2</v>
      </c>
      <c r="J76" s="67">
        <f t="shared" si="4"/>
        <v>0</v>
      </c>
    </row>
    <row r="77" spans="1:10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f t="shared" si="3"/>
        <v>0</v>
      </c>
      <c r="H77" s="23">
        <v>5715.21</v>
      </c>
      <c r="I77" s="63">
        <f t="shared" si="5"/>
        <v>1.5851887705711665E-2</v>
      </c>
      <c r="J77" s="67">
        <f t="shared" si="4"/>
        <v>1</v>
      </c>
    </row>
    <row r="78" spans="1:10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f t="shared" si="3"/>
        <v>0</v>
      </c>
      <c r="H78" s="23">
        <v>6268.68</v>
      </c>
      <c r="I78" s="63">
        <f t="shared" si="5"/>
        <v>2.4419297200715118E-3</v>
      </c>
      <c r="J78" s="67">
        <f t="shared" si="4"/>
        <v>0</v>
      </c>
    </row>
    <row r="79" spans="1:10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f t="shared" si="3"/>
        <v>0</v>
      </c>
      <c r="H79" s="23">
        <v>6682.3</v>
      </c>
      <c r="I79" s="63">
        <f t="shared" si="5"/>
        <v>-5.248252232982753E-3</v>
      </c>
      <c r="J79" s="67">
        <f t="shared" si="4"/>
        <v>0</v>
      </c>
    </row>
    <row r="80" spans="1:10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f t="shared" si="3"/>
        <v>0</v>
      </c>
      <c r="H80" s="23">
        <v>7492.21</v>
      </c>
      <c r="I80" s="63">
        <f t="shared" si="5"/>
        <v>-4.5691646093811711E-3</v>
      </c>
      <c r="J80" s="67">
        <f t="shared" si="4"/>
        <v>0</v>
      </c>
    </row>
    <row r="81" spans="1:10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f t="shared" si="3"/>
        <v>0</v>
      </c>
      <c r="H81" s="23">
        <v>7109</v>
      </c>
      <c r="I81" s="63">
        <f t="shared" si="5"/>
        <v>2.2370671120133467E-2</v>
      </c>
      <c r="J81" s="67">
        <f t="shared" si="4"/>
        <v>1</v>
      </c>
    </row>
    <row r="82" spans="1:10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f t="shared" si="3"/>
        <v>0</v>
      </c>
      <c r="H82" s="23">
        <v>6011.78</v>
      </c>
      <c r="I82" s="63">
        <f t="shared" si="5"/>
        <v>-4.3136334291918876E-3</v>
      </c>
      <c r="J82" s="67">
        <f t="shared" si="4"/>
        <v>0</v>
      </c>
    </row>
    <row r="83" spans="1:10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f t="shared" si="3"/>
        <v>1</v>
      </c>
      <c r="H83" s="23">
        <v>9256.51</v>
      </c>
      <c r="I83" s="63">
        <f t="shared" si="5"/>
        <v>2.079710785613953E-2</v>
      </c>
      <c r="J83" s="67">
        <f t="shared" si="4"/>
        <v>0</v>
      </c>
    </row>
    <row r="84" spans="1:10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f t="shared" si="3"/>
        <v>0</v>
      </c>
      <c r="H84" s="23">
        <v>7570.08</v>
      </c>
      <c r="I84" s="63">
        <f t="shared" si="5"/>
        <v>-5.6972379944183471E-3</v>
      </c>
      <c r="J84" s="67">
        <f t="shared" si="4"/>
        <v>0</v>
      </c>
    </row>
    <row r="85" spans="1:10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f t="shared" si="3"/>
        <v>0</v>
      </c>
      <c r="H85" s="23">
        <v>7116.13</v>
      </c>
      <c r="I85" s="63">
        <f t="shared" si="5"/>
        <v>1.2059854042858031E-2</v>
      </c>
      <c r="J85" s="67">
        <f t="shared" si="4"/>
        <v>0</v>
      </c>
    </row>
    <row r="86" spans="1:10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f t="shared" si="3"/>
        <v>0</v>
      </c>
      <c r="H86" s="23">
        <v>6433.55</v>
      </c>
      <c r="I86" s="63">
        <f t="shared" si="5"/>
        <v>-6.8761715313109262E-3</v>
      </c>
      <c r="J86" s="67">
        <f t="shared" si="4"/>
        <v>0</v>
      </c>
    </row>
    <row r="87" spans="1:10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f t="shared" si="3"/>
        <v>0</v>
      </c>
      <c r="H87" s="23">
        <v>6918.37</v>
      </c>
      <c r="I87" s="63">
        <f t="shared" si="5"/>
        <v>-9.167509268621532E-3</v>
      </c>
      <c r="J87" s="67">
        <f t="shared" si="4"/>
        <v>0</v>
      </c>
    </row>
    <row r="88" spans="1:10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f t="shared" si="3"/>
        <v>0</v>
      </c>
      <c r="H88" s="23">
        <v>7619.1</v>
      </c>
      <c r="I88" s="63">
        <f t="shared" si="5"/>
        <v>-1.7785466455443322E-3</v>
      </c>
      <c r="J88" s="67">
        <f t="shared" si="4"/>
        <v>0</v>
      </c>
    </row>
    <row r="89" spans="1:10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f t="shared" si="3"/>
        <v>0</v>
      </c>
      <c r="H89" s="23">
        <v>6306.27</v>
      </c>
      <c r="I89" s="63">
        <f t="shared" si="5"/>
        <v>-1.0476097750949265E-2</v>
      </c>
      <c r="J89" s="67">
        <f t="shared" si="4"/>
        <v>0</v>
      </c>
    </row>
    <row r="90" spans="1:10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f t="shared" si="3"/>
        <v>0</v>
      </c>
      <c r="H90" s="23">
        <v>6875.81</v>
      </c>
      <c r="I90" s="63">
        <f t="shared" si="5"/>
        <v>-1.9501347974103078E-2</v>
      </c>
      <c r="J90" s="67">
        <f t="shared" si="4"/>
        <v>0</v>
      </c>
    </row>
    <row r="91" spans="1:10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f t="shared" si="3"/>
        <v>0</v>
      </c>
      <c r="H91" s="23">
        <v>6655.44</v>
      </c>
      <c r="I91" s="63">
        <f t="shared" si="5"/>
        <v>6.0309878376749726E-3</v>
      </c>
      <c r="J91" s="67">
        <f t="shared" si="4"/>
        <v>0</v>
      </c>
    </row>
    <row r="92" spans="1:10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f t="shared" si="3"/>
        <v>0</v>
      </c>
      <c r="H92" s="23">
        <v>7243.14</v>
      </c>
      <c r="I92" s="63">
        <f t="shared" si="5"/>
        <v>-1.0942315940669967E-2</v>
      </c>
      <c r="J92" s="67">
        <f t="shared" si="4"/>
        <v>0</v>
      </c>
    </row>
    <row r="93" spans="1:10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f t="shared" si="3"/>
        <v>0</v>
      </c>
      <c r="H93" s="23">
        <v>6731.3</v>
      </c>
      <c r="I93" s="63">
        <f t="shared" si="5"/>
        <v>1.0881842752833881E-2</v>
      </c>
      <c r="J93" s="67">
        <f t="shared" si="4"/>
        <v>0</v>
      </c>
    </row>
    <row r="94" spans="1:10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f t="shared" si="3"/>
        <v>0</v>
      </c>
      <c r="H94" s="23">
        <v>7840.38</v>
      </c>
      <c r="I94" s="63">
        <f t="shared" si="5"/>
        <v>2.0651469047737736E-2</v>
      </c>
      <c r="J94" s="67">
        <f t="shared" si="4"/>
        <v>0</v>
      </c>
    </row>
    <row r="95" spans="1:10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f t="shared" si="3"/>
        <v>0</v>
      </c>
      <c r="H95" s="23">
        <v>6775.73</v>
      </c>
      <c r="I95" s="63">
        <f t="shared" si="5"/>
        <v>8.2987146278286072E-3</v>
      </c>
      <c r="J95" s="67">
        <f t="shared" si="4"/>
        <v>0</v>
      </c>
    </row>
    <row r="96" spans="1:10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f t="shared" si="3"/>
        <v>0</v>
      </c>
      <c r="H96" s="23">
        <v>7032.91</v>
      </c>
      <c r="I96" s="63">
        <f t="shared" si="5"/>
        <v>-1.0227426953874796E-2</v>
      </c>
      <c r="J96" s="67">
        <f t="shared" si="4"/>
        <v>0</v>
      </c>
    </row>
    <row r="97" spans="1:10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f t="shared" si="3"/>
        <v>0</v>
      </c>
      <c r="H97" s="23">
        <v>7158.77</v>
      </c>
      <c r="I97" s="63">
        <f t="shared" si="5"/>
        <v>2.4877814670074549E-3</v>
      </c>
      <c r="J97" s="67">
        <f t="shared" si="4"/>
        <v>0</v>
      </c>
    </row>
    <row r="98" spans="1:10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f t="shared" si="3"/>
        <v>0</v>
      </c>
      <c r="H98" s="23">
        <v>5693.06</v>
      </c>
      <c r="I98" s="63">
        <f t="shared" si="5"/>
        <v>-1.8016081599953049E-2</v>
      </c>
      <c r="J98" s="67">
        <f t="shared" si="4"/>
        <v>0</v>
      </c>
    </row>
    <row r="99" spans="1:10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f t="shared" si="3"/>
        <v>0</v>
      </c>
      <c r="H99" s="23">
        <v>6593.45</v>
      </c>
      <c r="I99" s="63">
        <f t="shared" si="5"/>
        <v>-1.5700086559412463E-2</v>
      </c>
      <c r="J99" s="67">
        <f t="shared" si="4"/>
        <v>0</v>
      </c>
    </row>
    <row r="100" spans="1:10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f t="shared" si="3"/>
        <v>0</v>
      </c>
      <c r="H100" s="23">
        <v>6098.96</v>
      </c>
      <c r="I100" s="63">
        <f t="shared" si="5"/>
        <v>-1.4454518806036543E-2</v>
      </c>
      <c r="J100" s="67">
        <f t="shared" si="4"/>
        <v>0</v>
      </c>
    </row>
    <row r="101" spans="1:10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f t="shared" si="3"/>
        <v>0</v>
      </c>
      <c r="H101" s="23">
        <v>5571.07</v>
      </c>
      <c r="I101" s="63">
        <f t="shared" si="5"/>
        <v>-3.1281730443790678E-3</v>
      </c>
      <c r="J101" s="67">
        <f t="shared" si="4"/>
        <v>0</v>
      </c>
    </row>
    <row r="102" spans="1:10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f t="shared" si="3"/>
        <v>0</v>
      </c>
      <c r="H102" s="23">
        <v>6892.13</v>
      </c>
      <c r="I102" s="63">
        <f t="shared" si="5"/>
        <v>1.2047820897979289E-2</v>
      </c>
      <c r="J102" s="67">
        <f t="shared" si="4"/>
        <v>0</v>
      </c>
    </row>
    <row r="103" spans="1:10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f t="shared" si="3"/>
        <v>0</v>
      </c>
      <c r="H103" s="23">
        <v>9838.8799999999992</v>
      </c>
      <c r="I103" s="63">
        <f t="shared" si="5"/>
        <v>-1.6885744202832287E-2</v>
      </c>
      <c r="J103" s="67">
        <f t="shared" si="4"/>
        <v>0</v>
      </c>
    </row>
    <row r="104" spans="1:10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f t="shared" si="3"/>
        <v>0</v>
      </c>
      <c r="H104" s="23">
        <v>7722.67</v>
      </c>
      <c r="I104" s="63">
        <f t="shared" si="5"/>
        <v>7.1970715364093607E-3</v>
      </c>
      <c r="J104" s="67">
        <f t="shared" si="4"/>
        <v>0</v>
      </c>
    </row>
    <row r="105" spans="1:10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f t="shared" si="3"/>
        <v>0</v>
      </c>
      <c r="H105" s="23">
        <v>5991.2</v>
      </c>
      <c r="I105" s="63">
        <f t="shared" si="5"/>
        <v>-2.6796164349808027E-2</v>
      </c>
      <c r="J105" s="67">
        <f t="shared" si="4"/>
        <v>0</v>
      </c>
    </row>
    <row r="106" spans="1:10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f t="shared" si="3"/>
        <v>0</v>
      </c>
      <c r="H106" s="23">
        <v>6764.13</v>
      </c>
      <c r="I106" s="63">
        <f t="shared" si="5"/>
        <v>-5.0004219765382718E-3</v>
      </c>
      <c r="J106" s="67">
        <f t="shared" si="4"/>
        <v>0</v>
      </c>
    </row>
    <row r="107" spans="1:10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f t="shared" si="3"/>
        <v>0</v>
      </c>
      <c r="H107" s="23">
        <v>7308.81</v>
      </c>
      <c r="I107" s="63">
        <f t="shared" si="5"/>
        <v>-2.7629932780593114E-2</v>
      </c>
      <c r="J107" s="67">
        <f t="shared" si="4"/>
        <v>0</v>
      </c>
    </row>
    <row r="108" spans="1:10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f t="shared" si="3"/>
        <v>0</v>
      </c>
      <c r="H108" s="23">
        <v>9560.6</v>
      </c>
      <c r="I108" s="63">
        <f t="shared" si="5"/>
        <v>1.9921057222609839E-2</v>
      </c>
      <c r="J108" s="67">
        <f t="shared" si="4"/>
        <v>0</v>
      </c>
    </row>
    <row r="109" spans="1:10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f t="shared" si="3"/>
        <v>0</v>
      </c>
      <c r="H109" s="23">
        <v>7052.47</v>
      </c>
      <c r="I109" s="63">
        <f t="shared" si="5"/>
        <v>-1.0508985556826445E-2</v>
      </c>
      <c r="J109" s="67">
        <f t="shared" si="4"/>
        <v>0</v>
      </c>
    </row>
    <row r="110" spans="1:10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f t="shared" si="3"/>
        <v>0</v>
      </c>
      <c r="H110" s="23">
        <v>8431.34</v>
      </c>
      <c r="I110" s="63">
        <f t="shared" si="5"/>
        <v>-2.7410432602964718E-2</v>
      </c>
      <c r="J110" s="67">
        <f t="shared" si="4"/>
        <v>0</v>
      </c>
    </row>
    <row r="111" spans="1:10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f t="shared" si="3"/>
        <v>0</v>
      </c>
      <c r="H111" s="23">
        <v>8214.7000000000007</v>
      </c>
      <c r="I111" s="63">
        <f t="shared" si="5"/>
        <v>-1.1364267543518491E-2</v>
      </c>
      <c r="J111" s="67">
        <f t="shared" si="4"/>
        <v>0</v>
      </c>
    </row>
    <row r="112" spans="1:10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f t="shared" si="3"/>
        <v>0</v>
      </c>
      <c r="H112" s="23">
        <v>8126.26</v>
      </c>
      <c r="I112" s="63">
        <f t="shared" si="5"/>
        <v>1.65850150568565E-2</v>
      </c>
      <c r="J112" s="67">
        <f t="shared" si="4"/>
        <v>0</v>
      </c>
    </row>
    <row r="113" spans="1:10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f t="shared" si="3"/>
        <v>0</v>
      </c>
      <c r="H113" s="23">
        <v>7653.56</v>
      </c>
      <c r="I113" s="63">
        <f t="shared" si="5"/>
        <v>3.4817402069149406E-3</v>
      </c>
      <c r="J113" s="67">
        <f t="shared" si="4"/>
        <v>0</v>
      </c>
    </row>
    <row r="114" spans="1:10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f t="shared" si="3"/>
        <v>0</v>
      </c>
      <c r="H114" s="23">
        <v>6339.8</v>
      </c>
      <c r="I114" s="63">
        <f t="shared" si="5"/>
        <v>-4.9015828257349403E-3</v>
      </c>
      <c r="J114" s="67">
        <f t="shared" si="4"/>
        <v>0</v>
      </c>
    </row>
    <row r="115" spans="1:10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f t="shared" si="3"/>
        <v>0</v>
      </c>
      <c r="H115" s="23">
        <v>5652.28</v>
      </c>
      <c r="I115" s="63">
        <f t="shared" si="5"/>
        <v>1.2264505988355268E-2</v>
      </c>
      <c r="J115" s="67">
        <f t="shared" si="4"/>
        <v>1</v>
      </c>
    </row>
    <row r="116" spans="1:10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f t="shared" si="3"/>
        <v>0</v>
      </c>
      <c r="H116" s="23">
        <v>5511.88</v>
      </c>
      <c r="I116" s="63">
        <f t="shared" si="5"/>
        <v>1.7605248769819504E-2</v>
      </c>
      <c r="J116" s="67">
        <f t="shared" si="4"/>
        <v>0</v>
      </c>
    </row>
    <row r="117" spans="1:10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f t="shared" si="3"/>
        <v>0</v>
      </c>
      <c r="H117" s="23">
        <v>6135.84</v>
      </c>
      <c r="I117" s="63">
        <f t="shared" si="5"/>
        <v>-1.5173006662368427E-2</v>
      </c>
      <c r="J117" s="67">
        <f t="shared" si="4"/>
        <v>0</v>
      </c>
    </row>
    <row r="118" spans="1:10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f t="shared" si="3"/>
        <v>0</v>
      </c>
      <c r="H118" s="23">
        <v>4954.97</v>
      </c>
      <c r="I118" s="63">
        <f t="shared" si="5"/>
        <v>-1.7054381983240163E-2</v>
      </c>
      <c r="J118" s="67">
        <f t="shared" si="4"/>
        <v>0</v>
      </c>
    </row>
    <row r="119" spans="1:10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f t="shared" si="3"/>
        <v>0</v>
      </c>
      <c r="H119" s="23">
        <v>6911.03</v>
      </c>
      <c r="I119" s="63">
        <f t="shared" si="5"/>
        <v>-3.4789365599156352E-2</v>
      </c>
      <c r="J119" s="67">
        <f t="shared" si="4"/>
        <v>0</v>
      </c>
    </row>
    <row r="120" spans="1:10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f t="shared" si="3"/>
        <v>0</v>
      </c>
      <c r="H120" s="23">
        <v>6121.52</v>
      </c>
      <c r="I120" s="63">
        <f t="shared" si="5"/>
        <v>-1.8665685271014865E-2</v>
      </c>
      <c r="J120" s="67">
        <f t="shared" si="4"/>
        <v>0</v>
      </c>
    </row>
    <row r="121" spans="1:10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f t="shared" si="3"/>
        <v>0</v>
      </c>
      <c r="H121" s="23">
        <v>6496.81</v>
      </c>
      <c r="I121" s="63">
        <f t="shared" si="5"/>
        <v>-1.7649540596287094E-2</v>
      </c>
      <c r="J121" s="67">
        <f t="shared" si="4"/>
        <v>0</v>
      </c>
    </row>
    <row r="122" spans="1:10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f t="shared" si="3"/>
        <v>0</v>
      </c>
      <c r="H122" s="23">
        <v>6960.36</v>
      </c>
      <c r="I122" s="63">
        <f t="shared" si="5"/>
        <v>1.4685881988022009E-2</v>
      </c>
      <c r="J122" s="67">
        <f t="shared" si="4"/>
        <v>0</v>
      </c>
    </row>
    <row r="123" spans="1:10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f t="shared" si="3"/>
        <v>0</v>
      </c>
      <c r="H123" s="23">
        <v>9352.43</v>
      </c>
      <c r="I123" s="63">
        <f t="shared" si="5"/>
        <v>1.4861321764076729E-2</v>
      </c>
      <c r="J123" s="67">
        <f t="shared" si="4"/>
        <v>0</v>
      </c>
    </row>
    <row r="124" spans="1:10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f t="shared" si="3"/>
        <v>0</v>
      </c>
      <c r="H124" s="23">
        <v>7883.16</v>
      </c>
      <c r="I124" s="63">
        <f t="shared" si="5"/>
        <v>-4.1521368907631362E-2</v>
      </c>
      <c r="J124" s="67">
        <f t="shared" si="4"/>
        <v>0</v>
      </c>
    </row>
    <row r="125" spans="1:10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f t="shared" si="3"/>
        <v>0</v>
      </c>
      <c r="H125" s="23">
        <v>6523.86</v>
      </c>
      <c r="I125" s="63">
        <f t="shared" si="5"/>
        <v>-2.3231358708133309E-2</v>
      </c>
      <c r="J125" s="67">
        <f t="shared" si="4"/>
        <v>0</v>
      </c>
    </row>
    <row r="126" spans="1:10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f t="shared" si="3"/>
        <v>0</v>
      </c>
      <c r="H126" s="23">
        <v>6939.93</v>
      </c>
      <c r="I126" s="63">
        <f t="shared" si="5"/>
        <v>-3.5589214339632025E-2</v>
      </c>
      <c r="J126" s="67">
        <f t="shared" si="4"/>
        <v>0</v>
      </c>
    </row>
    <row r="127" spans="1:10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f t="shared" si="3"/>
        <v>0</v>
      </c>
      <c r="H127" s="23">
        <v>8909.44</v>
      </c>
      <c r="I127" s="63">
        <f t="shared" si="5"/>
        <v>5.045229999358436E-2</v>
      </c>
      <c r="J127" s="67">
        <f t="shared" si="4"/>
        <v>0</v>
      </c>
    </row>
    <row r="128" spans="1:10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f t="shared" si="3"/>
        <v>0</v>
      </c>
      <c r="H128" s="23">
        <v>7101.42</v>
      </c>
      <c r="I128" s="63">
        <f t="shared" si="5"/>
        <v>-4.0944458695200692E-2</v>
      </c>
      <c r="J128" s="67">
        <f t="shared" si="4"/>
        <v>0</v>
      </c>
    </row>
    <row r="129" spans="1:10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f t="shared" si="3"/>
        <v>0</v>
      </c>
      <c r="H129" s="23">
        <v>6563.36</v>
      </c>
      <c r="I129" s="63">
        <f t="shared" si="5"/>
        <v>2.2989237725275391E-2</v>
      </c>
      <c r="J129" s="67">
        <f t="shared" si="4"/>
        <v>0</v>
      </c>
    </row>
    <row r="130" spans="1:10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f t="shared" si="3"/>
        <v>0</v>
      </c>
      <c r="H130" s="23">
        <v>5517.21</v>
      </c>
      <c r="I130" s="63">
        <f t="shared" si="5"/>
        <v>3.4860557768925382E-3</v>
      </c>
      <c r="J130" s="67">
        <f t="shared" si="4"/>
        <v>1</v>
      </c>
    </row>
    <row r="131" spans="1:10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f t="shared" si="3"/>
        <v>0</v>
      </c>
      <c r="H131" s="23">
        <v>6166.83</v>
      </c>
      <c r="I131" s="63">
        <f t="shared" si="5"/>
        <v>-1.0285359801488814E-2</v>
      </c>
      <c r="J131" s="67">
        <f t="shared" si="4"/>
        <v>0</v>
      </c>
    </row>
    <row r="132" spans="1:10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f t="shared" ref="G132:G195" si="6">IF(F132&gt;200000000,1,0)</f>
        <v>0</v>
      </c>
      <c r="H132" s="23">
        <v>6595.61</v>
      </c>
      <c r="I132" s="63">
        <f t="shared" si="5"/>
        <v>4.2258464855649436E-2</v>
      </c>
      <c r="J132" s="67">
        <f t="shared" ref="J132:J195" si="7">IF(B132=D132,1,0)</f>
        <v>1</v>
      </c>
    </row>
    <row r="133" spans="1:10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f t="shared" si="6"/>
        <v>0</v>
      </c>
      <c r="H133" s="23">
        <v>6354.79</v>
      </c>
      <c r="I133" s="63">
        <f t="shared" ref="I133:I196" si="8">(E133/E132)-1</f>
        <v>1.2268167713067601E-3</v>
      </c>
      <c r="J133" s="67">
        <f t="shared" si="7"/>
        <v>0</v>
      </c>
    </row>
    <row r="134" spans="1:10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f t="shared" si="6"/>
        <v>0</v>
      </c>
      <c r="H134" s="23">
        <v>6947.53</v>
      </c>
      <c r="I134" s="63">
        <f t="shared" si="8"/>
        <v>-2.7197155350535684E-2</v>
      </c>
      <c r="J134" s="67">
        <f t="shared" si="7"/>
        <v>0</v>
      </c>
    </row>
    <row r="135" spans="1:10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f t="shared" si="6"/>
        <v>0</v>
      </c>
      <c r="H135" s="23">
        <v>6062.87</v>
      </c>
      <c r="I135" s="63">
        <f t="shared" si="8"/>
        <v>-2.2968634230674523E-3</v>
      </c>
      <c r="J135" s="67">
        <f t="shared" si="7"/>
        <v>0</v>
      </c>
    </row>
    <row r="136" spans="1:10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f t="shared" si="6"/>
        <v>0</v>
      </c>
      <c r="H136" s="23">
        <v>6645.56</v>
      </c>
      <c r="I136" s="63">
        <f t="shared" si="8"/>
        <v>-4.4211203802262511E-2</v>
      </c>
      <c r="J136" s="67">
        <f t="shared" si="7"/>
        <v>0</v>
      </c>
    </row>
    <row r="137" spans="1:10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f t="shared" si="6"/>
        <v>0</v>
      </c>
      <c r="H137" s="23">
        <v>7472.88</v>
      </c>
      <c r="I137" s="63">
        <f t="shared" si="8"/>
        <v>-1.1499313667089672E-2</v>
      </c>
      <c r="J137" s="67">
        <f t="shared" si="7"/>
        <v>0</v>
      </c>
    </row>
    <row r="138" spans="1:10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f t="shared" si="6"/>
        <v>0</v>
      </c>
      <c r="H138" s="23">
        <v>7288.76</v>
      </c>
      <c r="I138" s="63">
        <f t="shared" si="8"/>
        <v>3.4191841119291633E-2</v>
      </c>
      <c r="J138" s="67">
        <f t="shared" si="7"/>
        <v>1</v>
      </c>
    </row>
    <row r="139" spans="1:10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f t="shared" si="6"/>
        <v>0</v>
      </c>
      <c r="H139" s="23">
        <v>7895.21</v>
      </c>
      <c r="I139" s="63">
        <f t="shared" si="8"/>
        <v>3.6747567896230349E-2</v>
      </c>
      <c r="J139" s="67">
        <f t="shared" si="7"/>
        <v>0</v>
      </c>
    </row>
    <row r="140" spans="1:10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f t="shared" si="6"/>
        <v>0</v>
      </c>
      <c r="H140" s="23">
        <v>6487.24</v>
      </c>
      <c r="I140" s="63">
        <f t="shared" si="8"/>
        <v>1.6433502352006801E-2</v>
      </c>
      <c r="J140" s="67">
        <f t="shared" si="7"/>
        <v>0</v>
      </c>
    </row>
    <row r="141" spans="1:10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f t="shared" si="6"/>
        <v>0</v>
      </c>
      <c r="H141" s="23">
        <v>7560.41</v>
      </c>
      <c r="I141" s="63">
        <f t="shared" si="8"/>
        <v>1.9377329005890287E-2</v>
      </c>
      <c r="J141" s="67">
        <f t="shared" si="7"/>
        <v>0</v>
      </c>
    </row>
    <row r="142" spans="1:10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f t="shared" si="6"/>
        <v>1</v>
      </c>
      <c r="H142" s="23">
        <v>11772.26</v>
      </c>
      <c r="I142" s="63">
        <f t="shared" si="8"/>
        <v>5.5824155090681726E-2</v>
      </c>
      <c r="J142" s="67">
        <f t="shared" si="7"/>
        <v>1</v>
      </c>
    </row>
    <row r="143" spans="1:10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f t="shared" si="6"/>
        <v>0</v>
      </c>
      <c r="H143" s="23">
        <v>9273.39</v>
      </c>
      <c r="I143" s="63">
        <f t="shared" si="8"/>
        <v>-9.6609185132237041E-3</v>
      </c>
      <c r="J143" s="67">
        <f t="shared" si="7"/>
        <v>0</v>
      </c>
    </row>
    <row r="144" spans="1:10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f t="shared" si="6"/>
        <v>0</v>
      </c>
      <c r="H144" s="23">
        <v>8516</v>
      </c>
      <c r="I144" s="63">
        <f t="shared" si="8"/>
        <v>-2.7449786288640032E-2</v>
      </c>
      <c r="J144" s="67">
        <f t="shared" si="7"/>
        <v>0</v>
      </c>
    </row>
    <row r="145" spans="1:10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f t="shared" si="6"/>
        <v>0</v>
      </c>
      <c r="H145" s="23">
        <v>6373.98</v>
      </c>
      <c r="I145" s="63">
        <f t="shared" si="8"/>
        <v>4.6963600310772069E-3</v>
      </c>
      <c r="J145" s="67">
        <f t="shared" si="7"/>
        <v>1</v>
      </c>
    </row>
    <row r="146" spans="1:10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f t="shared" si="6"/>
        <v>0</v>
      </c>
      <c r="H146" s="23">
        <v>6619.9</v>
      </c>
      <c r="I146" s="63">
        <f t="shared" si="8"/>
        <v>-3.2836268784192435E-2</v>
      </c>
      <c r="J146" s="67">
        <f t="shared" si="7"/>
        <v>0</v>
      </c>
    </row>
    <row r="147" spans="1:10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f t="shared" si="6"/>
        <v>0</v>
      </c>
      <c r="H147" s="23">
        <v>6961.45</v>
      </c>
      <c r="I147" s="63">
        <f t="shared" si="8"/>
        <v>2.9523729966466572E-2</v>
      </c>
      <c r="J147" s="67">
        <f t="shared" si="7"/>
        <v>1</v>
      </c>
    </row>
    <row r="148" spans="1:10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f t="shared" si="6"/>
        <v>0</v>
      </c>
      <c r="H148" s="23">
        <v>8696.31</v>
      </c>
      <c r="I148" s="63">
        <f t="shared" si="8"/>
        <v>4.4974556919474828E-3</v>
      </c>
      <c r="J148" s="67">
        <f t="shared" si="7"/>
        <v>0</v>
      </c>
    </row>
    <row r="149" spans="1:10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f t="shared" si="6"/>
        <v>0</v>
      </c>
      <c r="H149" s="23">
        <v>8847.6299999999992</v>
      </c>
      <c r="I149" s="63">
        <f t="shared" si="8"/>
        <v>1.8601645530181621E-2</v>
      </c>
      <c r="J149" s="67">
        <f t="shared" si="7"/>
        <v>0</v>
      </c>
    </row>
    <row r="150" spans="1:10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f t="shared" si="6"/>
        <v>0</v>
      </c>
      <c r="H150" s="23">
        <v>6486.48</v>
      </c>
      <c r="I150" s="63">
        <f t="shared" si="8"/>
        <v>-4.123664623715606E-3</v>
      </c>
      <c r="J150" s="67">
        <f t="shared" si="7"/>
        <v>0</v>
      </c>
    </row>
    <row r="151" spans="1:10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f t="shared" si="6"/>
        <v>0</v>
      </c>
      <c r="H151" s="23">
        <v>9605.56</v>
      </c>
      <c r="I151" s="63">
        <f t="shared" si="8"/>
        <v>2.4457665487390035E-2</v>
      </c>
      <c r="J151" s="67">
        <f t="shared" si="7"/>
        <v>0</v>
      </c>
    </row>
    <row r="152" spans="1:10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f t="shared" si="6"/>
        <v>0</v>
      </c>
      <c r="H152" s="23">
        <v>10274.94</v>
      </c>
      <c r="I152" s="63">
        <f t="shared" si="8"/>
        <v>3.2645990872446351E-3</v>
      </c>
      <c r="J152" s="67">
        <f t="shared" si="7"/>
        <v>0</v>
      </c>
    </row>
    <row r="153" spans="1:10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f t="shared" si="6"/>
        <v>0</v>
      </c>
      <c r="H153" s="23">
        <v>6889.61</v>
      </c>
      <c r="I153" s="63">
        <f t="shared" si="8"/>
        <v>1.3945612112760131E-3</v>
      </c>
      <c r="J153" s="67">
        <f t="shared" si="7"/>
        <v>0</v>
      </c>
    </row>
    <row r="154" spans="1:10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f t="shared" si="6"/>
        <v>0</v>
      </c>
      <c r="H154" s="23">
        <v>6271.09</v>
      </c>
      <c r="I154" s="63">
        <f t="shared" si="8"/>
        <v>1.248936193728678E-3</v>
      </c>
      <c r="J154" s="67">
        <f t="shared" si="7"/>
        <v>0</v>
      </c>
    </row>
    <row r="155" spans="1:10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f t="shared" si="6"/>
        <v>0</v>
      </c>
      <c r="H155" s="23">
        <v>6625.21</v>
      </c>
      <c r="I155" s="63">
        <f t="shared" si="8"/>
        <v>2.0068440225190276E-2</v>
      </c>
      <c r="J155" s="67">
        <f t="shared" si="7"/>
        <v>1</v>
      </c>
    </row>
    <row r="156" spans="1:10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f t="shared" si="6"/>
        <v>0</v>
      </c>
      <c r="H156" s="23">
        <v>7422.01</v>
      </c>
      <c r="I156" s="63">
        <f t="shared" si="8"/>
        <v>-1.4749805211669909E-2</v>
      </c>
      <c r="J156" s="67">
        <f t="shared" si="7"/>
        <v>0</v>
      </c>
    </row>
    <row r="157" spans="1:10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f t="shared" si="6"/>
        <v>0</v>
      </c>
      <c r="H157" s="23">
        <v>5839.48</v>
      </c>
      <c r="I157" s="63">
        <f t="shared" si="8"/>
        <v>-5.0963809105386559E-3</v>
      </c>
      <c r="J157" s="67">
        <f t="shared" si="7"/>
        <v>0</v>
      </c>
    </row>
    <row r="158" spans="1:10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f t="shared" si="6"/>
        <v>0</v>
      </c>
      <c r="H158" s="23">
        <v>5504.9</v>
      </c>
      <c r="I158" s="63">
        <f t="shared" si="8"/>
        <v>-2.1715370773120246E-2</v>
      </c>
      <c r="J158" s="67">
        <f t="shared" si="7"/>
        <v>0</v>
      </c>
    </row>
    <row r="159" spans="1:10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f t="shared" si="6"/>
        <v>0</v>
      </c>
      <c r="H159" s="23">
        <v>4985.84</v>
      </c>
      <c r="I159" s="63">
        <f t="shared" si="8"/>
        <v>-8.4975286072177525E-3</v>
      </c>
      <c r="J159" s="67">
        <f t="shared" si="7"/>
        <v>0</v>
      </c>
    </row>
    <row r="160" spans="1:10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f t="shared" si="6"/>
        <v>0</v>
      </c>
      <c r="H160" s="23">
        <v>4516.55</v>
      </c>
      <c r="I160" s="63">
        <f t="shared" si="8"/>
        <v>-5.6452806136966238E-3</v>
      </c>
      <c r="J160" s="67">
        <f t="shared" si="7"/>
        <v>0</v>
      </c>
    </row>
    <row r="161" spans="1:10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f t="shared" si="6"/>
        <v>0</v>
      </c>
      <c r="H161" s="23">
        <v>4425.1000000000004</v>
      </c>
      <c r="I161" s="63">
        <f t="shared" si="8"/>
        <v>1.0873919761918316E-2</v>
      </c>
      <c r="J161" s="67">
        <f t="shared" si="7"/>
        <v>1</v>
      </c>
    </row>
    <row r="162" spans="1:10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f t="shared" si="6"/>
        <v>0</v>
      </c>
      <c r="H162" s="23">
        <v>4323.68</v>
      </c>
      <c r="I162" s="63">
        <f t="shared" si="8"/>
        <v>-2.9870350450093341E-2</v>
      </c>
      <c r="J162" s="67">
        <f t="shared" si="7"/>
        <v>0</v>
      </c>
    </row>
    <row r="163" spans="1:10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f t="shared" si="6"/>
        <v>0</v>
      </c>
      <c r="H163" s="23">
        <v>5226.24</v>
      </c>
      <c r="I163" s="63">
        <f t="shared" si="8"/>
        <v>1.0177760659219937E-2</v>
      </c>
      <c r="J163" s="67">
        <f t="shared" si="7"/>
        <v>0</v>
      </c>
    </row>
    <row r="164" spans="1:10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f t="shared" si="6"/>
        <v>0</v>
      </c>
      <c r="H164" s="23">
        <v>3884.68</v>
      </c>
      <c r="I164" s="63">
        <f t="shared" si="8"/>
        <v>1.8255554656900763E-3</v>
      </c>
      <c r="J164" s="67">
        <f t="shared" si="7"/>
        <v>1</v>
      </c>
    </row>
    <row r="165" spans="1:10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f t="shared" si="6"/>
        <v>0</v>
      </c>
      <c r="H165" s="23">
        <v>4775.57</v>
      </c>
      <c r="I165" s="63">
        <f t="shared" si="8"/>
        <v>4.9592305119539049E-4</v>
      </c>
      <c r="J165" s="67">
        <f t="shared" si="7"/>
        <v>0</v>
      </c>
    </row>
    <row r="166" spans="1:10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f t="shared" si="6"/>
        <v>0</v>
      </c>
      <c r="H166" s="23">
        <v>4599.49</v>
      </c>
      <c r="I166" s="63">
        <f t="shared" si="8"/>
        <v>-1.0466858789625277E-2</v>
      </c>
      <c r="J166" s="67">
        <f t="shared" si="7"/>
        <v>0</v>
      </c>
    </row>
    <row r="167" spans="1:10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f t="shared" si="6"/>
        <v>0</v>
      </c>
      <c r="H167" s="23">
        <v>7578.62</v>
      </c>
      <c r="I167" s="63">
        <f t="shared" si="8"/>
        <v>-1.8196220964096899E-2</v>
      </c>
      <c r="J167" s="67">
        <f t="shared" si="7"/>
        <v>0</v>
      </c>
    </row>
    <row r="168" spans="1:10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f t="shared" si="6"/>
        <v>0</v>
      </c>
      <c r="H168" s="23">
        <v>5593.43</v>
      </c>
      <c r="I168" s="63">
        <f t="shared" si="8"/>
        <v>3.4646416706217265E-2</v>
      </c>
      <c r="J168" s="67">
        <f t="shared" si="7"/>
        <v>1</v>
      </c>
    </row>
    <row r="169" spans="1:10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f t="shared" si="6"/>
        <v>0</v>
      </c>
      <c r="H169" s="23">
        <v>4220.01</v>
      </c>
      <c r="I169" s="63">
        <f t="shared" si="8"/>
        <v>-2.6032110091743776E-3</v>
      </c>
      <c r="J169" s="67">
        <f t="shared" si="7"/>
        <v>0</v>
      </c>
    </row>
    <row r="170" spans="1:10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f t="shared" si="6"/>
        <v>0</v>
      </c>
      <c r="H170" s="23">
        <v>6921.58</v>
      </c>
      <c r="I170" s="63">
        <f t="shared" si="8"/>
        <v>3.5723730353098171E-2</v>
      </c>
      <c r="J170" s="67">
        <f t="shared" si="7"/>
        <v>0</v>
      </c>
    </row>
    <row r="171" spans="1:10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f t="shared" si="6"/>
        <v>0</v>
      </c>
      <c r="H171" s="23">
        <v>6535.5</v>
      </c>
      <c r="I171" s="63">
        <f t="shared" si="8"/>
        <v>-1.2488898756660705E-2</v>
      </c>
      <c r="J171" s="67">
        <f t="shared" si="7"/>
        <v>0</v>
      </c>
    </row>
    <row r="172" spans="1:10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f t="shared" si="6"/>
        <v>0</v>
      </c>
      <c r="H172" s="23">
        <v>6126.78</v>
      </c>
      <c r="I172" s="63">
        <f t="shared" si="8"/>
        <v>-2.1460288910123082E-2</v>
      </c>
      <c r="J172" s="67">
        <f t="shared" si="7"/>
        <v>0</v>
      </c>
    </row>
    <row r="173" spans="1:10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f t="shared" si="6"/>
        <v>0</v>
      </c>
      <c r="H173" s="23">
        <v>6615.67</v>
      </c>
      <c r="I173" s="63">
        <f t="shared" si="8"/>
        <v>2.9869264526801942E-2</v>
      </c>
      <c r="J173" s="67">
        <f t="shared" si="7"/>
        <v>1</v>
      </c>
    </row>
    <row r="174" spans="1:10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f t="shared" si="6"/>
        <v>0</v>
      </c>
      <c r="H174" s="23">
        <v>5488.2</v>
      </c>
      <c r="I174" s="63">
        <f t="shared" si="8"/>
        <v>-3.0341565714031571E-3</v>
      </c>
      <c r="J174" s="67">
        <f t="shared" si="7"/>
        <v>0</v>
      </c>
    </row>
    <row r="175" spans="1:10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f t="shared" si="6"/>
        <v>0</v>
      </c>
      <c r="H175" s="23">
        <v>6781.74</v>
      </c>
      <c r="I175" s="63">
        <f t="shared" si="8"/>
        <v>-1.5317653903819894E-2</v>
      </c>
      <c r="J175" s="67">
        <f t="shared" si="7"/>
        <v>0</v>
      </c>
    </row>
    <row r="176" spans="1:10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f t="shared" si="6"/>
        <v>0</v>
      </c>
      <c r="H176" s="23">
        <v>6537.95</v>
      </c>
      <c r="I176" s="63">
        <f t="shared" si="8"/>
        <v>-2.4987216635418363E-2</v>
      </c>
      <c r="J176" s="67">
        <f t="shared" si="7"/>
        <v>0</v>
      </c>
    </row>
    <row r="177" spans="1:10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f t="shared" si="6"/>
        <v>0</v>
      </c>
      <c r="H177" s="23">
        <v>7980.37</v>
      </c>
      <c r="I177" s="63">
        <f t="shared" si="8"/>
        <v>-1.4416241288488063E-2</v>
      </c>
      <c r="J177" s="67">
        <f t="shared" si="7"/>
        <v>0</v>
      </c>
    </row>
    <row r="178" spans="1:10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f t="shared" si="6"/>
        <v>0</v>
      </c>
      <c r="H178" s="23">
        <v>7114</v>
      </c>
      <c r="I178" s="63">
        <f t="shared" si="8"/>
        <v>-3.6786529342903385E-2</v>
      </c>
      <c r="J178" s="67">
        <f t="shared" si="7"/>
        <v>0</v>
      </c>
    </row>
    <row r="179" spans="1:10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f t="shared" si="6"/>
        <v>0</v>
      </c>
      <c r="H179" s="23">
        <v>7727.19</v>
      </c>
      <c r="I179" s="63">
        <f t="shared" si="8"/>
        <v>4.9105060276466439E-4</v>
      </c>
      <c r="J179" s="67">
        <f t="shared" si="7"/>
        <v>0</v>
      </c>
    </row>
    <row r="180" spans="1:10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f t="shared" si="6"/>
        <v>0</v>
      </c>
      <c r="H180" s="23">
        <v>7674.9</v>
      </c>
      <c r="I180" s="63">
        <f t="shared" si="8"/>
        <v>-1.6356229600726468E-2</v>
      </c>
      <c r="J180" s="67">
        <f t="shared" si="7"/>
        <v>0</v>
      </c>
    </row>
    <row r="181" spans="1:10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f t="shared" si="6"/>
        <v>1</v>
      </c>
      <c r="H181" s="23">
        <v>10125.950000000001</v>
      </c>
      <c r="I181" s="63">
        <f t="shared" si="8"/>
        <v>7.4596145450009921E-3</v>
      </c>
      <c r="J181" s="67">
        <f t="shared" si="7"/>
        <v>0</v>
      </c>
    </row>
    <row r="182" spans="1:10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f t="shared" si="6"/>
        <v>1</v>
      </c>
      <c r="H182" s="23">
        <v>10221.99</v>
      </c>
      <c r="I182" s="63">
        <f t="shared" si="8"/>
        <v>5.1285861099761076E-2</v>
      </c>
      <c r="J182" s="67">
        <f t="shared" si="7"/>
        <v>1</v>
      </c>
    </row>
    <row r="183" spans="1:10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f t="shared" si="6"/>
        <v>0</v>
      </c>
      <c r="H183" s="23">
        <v>6859.81</v>
      </c>
      <c r="I183" s="63">
        <f t="shared" si="8"/>
        <v>-5.2293740062422378E-3</v>
      </c>
      <c r="J183" s="67">
        <f t="shared" si="7"/>
        <v>0</v>
      </c>
    </row>
    <row r="184" spans="1:10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f t="shared" si="6"/>
        <v>0</v>
      </c>
      <c r="H184" s="23">
        <v>6237.87</v>
      </c>
      <c r="I184" s="63">
        <f t="shared" si="8"/>
        <v>-2.2767904713418163E-2</v>
      </c>
      <c r="J184" s="67">
        <f t="shared" si="7"/>
        <v>0</v>
      </c>
    </row>
    <row r="185" spans="1:10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f t="shared" si="6"/>
        <v>0</v>
      </c>
      <c r="H185" s="23">
        <v>7260.87</v>
      </c>
      <c r="I185" s="63">
        <f t="shared" si="8"/>
        <v>8.3234389008699505E-3</v>
      </c>
      <c r="J185" s="67">
        <f t="shared" si="7"/>
        <v>0</v>
      </c>
    </row>
    <row r="186" spans="1:10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f t="shared" si="6"/>
        <v>1</v>
      </c>
      <c r="H186" s="23">
        <v>9235.83</v>
      </c>
      <c r="I186" s="63">
        <f t="shared" si="8"/>
        <v>-1.2183838990687867E-2</v>
      </c>
      <c r="J186" s="67">
        <f t="shared" si="7"/>
        <v>0</v>
      </c>
    </row>
    <row r="187" spans="1:10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f t="shared" si="6"/>
        <v>0</v>
      </c>
      <c r="H187" s="23">
        <v>5968.78</v>
      </c>
      <c r="I187" s="63">
        <f t="shared" si="8"/>
        <v>-3.0482538833002892E-2</v>
      </c>
      <c r="J187" s="67">
        <f t="shared" si="7"/>
        <v>0</v>
      </c>
    </row>
    <row r="188" spans="1:10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f t="shared" si="6"/>
        <v>0</v>
      </c>
      <c r="H188" s="23">
        <v>8386.98</v>
      </c>
      <c r="I188" s="63">
        <f t="shared" si="8"/>
        <v>-3.3925098801831699E-2</v>
      </c>
      <c r="J188" s="67">
        <f t="shared" si="7"/>
        <v>0</v>
      </c>
    </row>
    <row r="189" spans="1:10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f t="shared" si="6"/>
        <v>1</v>
      </c>
      <c r="H189" s="23">
        <v>9659.09</v>
      </c>
      <c r="I189" s="63">
        <f t="shared" si="8"/>
        <v>1.8480279476889905E-2</v>
      </c>
      <c r="J189" s="67">
        <f t="shared" si="7"/>
        <v>0</v>
      </c>
    </row>
    <row r="190" spans="1:10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f t="shared" si="6"/>
        <v>0</v>
      </c>
      <c r="H190" s="23">
        <v>6448.37</v>
      </c>
      <c r="I190" s="63">
        <f t="shared" si="8"/>
        <v>7.5359583800878038E-3</v>
      </c>
      <c r="J190" s="67">
        <f t="shared" si="7"/>
        <v>0</v>
      </c>
    </row>
    <row r="191" spans="1:10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f t="shared" si="6"/>
        <v>0</v>
      </c>
      <c r="H191" s="23">
        <v>7919.46</v>
      </c>
      <c r="I191" s="63">
        <f t="shared" si="8"/>
        <v>-3.3525280010124558E-2</v>
      </c>
      <c r="J191" s="67">
        <f t="shared" si="7"/>
        <v>0</v>
      </c>
    </row>
    <row r="192" spans="1:10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f t="shared" si="6"/>
        <v>0</v>
      </c>
      <c r="H192" s="23">
        <v>6565.56</v>
      </c>
      <c r="I192" s="63">
        <f t="shared" si="8"/>
        <v>-5.6556582772438024E-2</v>
      </c>
      <c r="J192" s="67">
        <f t="shared" si="7"/>
        <v>0</v>
      </c>
    </row>
    <row r="193" spans="1:10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f t="shared" si="6"/>
        <v>1</v>
      </c>
      <c r="H193" s="23">
        <v>8291.1299999999992</v>
      </c>
      <c r="I193" s="63">
        <f t="shared" si="8"/>
        <v>1.1797854178521305E-3</v>
      </c>
      <c r="J193" s="67">
        <f t="shared" si="7"/>
        <v>0</v>
      </c>
    </row>
    <row r="194" spans="1:10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f t="shared" si="6"/>
        <v>1</v>
      </c>
      <c r="H194" s="23">
        <v>8649.9500000000007</v>
      </c>
      <c r="I194" s="63">
        <f t="shared" si="8"/>
        <v>-2.5772195419508592E-2</v>
      </c>
      <c r="J194" s="67">
        <f t="shared" si="7"/>
        <v>0</v>
      </c>
    </row>
    <row r="195" spans="1:10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f t="shared" si="6"/>
        <v>1</v>
      </c>
      <c r="H195" s="23">
        <v>10857.92</v>
      </c>
      <c r="I195" s="63">
        <f t="shared" si="8"/>
        <v>-6.6512031648001457E-2</v>
      </c>
      <c r="J195" s="67">
        <f t="shared" si="7"/>
        <v>0</v>
      </c>
    </row>
    <row r="196" spans="1:10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f t="shared" ref="G196:G259" si="9">IF(F196&gt;200000000,1,0)</f>
        <v>0</v>
      </c>
      <c r="H196" s="23">
        <v>7706.83</v>
      </c>
      <c r="I196" s="63">
        <f t="shared" si="8"/>
        <v>6.4254028262626051E-2</v>
      </c>
      <c r="J196" s="67">
        <f t="shared" ref="J196:J259" si="10">IF(B196=D196,1,0)</f>
        <v>1</v>
      </c>
    </row>
    <row r="197" spans="1:10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f t="shared" si="9"/>
        <v>0</v>
      </c>
      <c r="H197" s="23">
        <v>7429.54</v>
      </c>
      <c r="I197" s="63">
        <f t="shared" ref="I197:I260" si="11">(E197/E196)-1</f>
        <v>8.006990002005443E-3</v>
      </c>
      <c r="J197" s="67">
        <f t="shared" si="10"/>
        <v>0</v>
      </c>
    </row>
    <row r="198" spans="1:10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f t="shared" si="9"/>
        <v>0</v>
      </c>
      <c r="H198" s="23">
        <v>6602.25</v>
      </c>
      <c r="I198" s="63">
        <f t="shared" si="11"/>
        <v>-5.1227033095079033E-2</v>
      </c>
      <c r="J198" s="67">
        <f t="shared" si="10"/>
        <v>0</v>
      </c>
    </row>
    <row r="199" spans="1:10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f t="shared" si="9"/>
        <v>1</v>
      </c>
      <c r="H199" s="23">
        <v>8631.26</v>
      </c>
      <c r="I199" s="63">
        <f t="shared" si="11"/>
        <v>-2.0698538221902707E-2</v>
      </c>
      <c r="J199" s="67">
        <f t="shared" si="10"/>
        <v>0</v>
      </c>
    </row>
    <row r="200" spans="1:10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f t="shared" si="9"/>
        <v>0</v>
      </c>
      <c r="H200" s="23">
        <v>7053.18</v>
      </c>
      <c r="I200" s="63">
        <f t="shared" si="11"/>
        <v>-5.9630501942311898E-2</v>
      </c>
      <c r="J200" s="67">
        <f t="shared" si="10"/>
        <v>0</v>
      </c>
    </row>
    <row r="201" spans="1:10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f t="shared" si="9"/>
        <v>0</v>
      </c>
      <c r="H201" s="23">
        <v>6544.53</v>
      </c>
      <c r="I201" s="63">
        <f t="shared" si="11"/>
        <v>1.5759428822352817E-2</v>
      </c>
      <c r="J201" s="67">
        <f t="shared" si="10"/>
        <v>0</v>
      </c>
    </row>
    <row r="202" spans="1:10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f t="shared" si="9"/>
        <v>1</v>
      </c>
      <c r="H202" s="23">
        <v>7448.58</v>
      </c>
      <c r="I202" s="63">
        <f t="shared" si="11"/>
        <v>3.5897271679262266E-2</v>
      </c>
      <c r="J202" s="67">
        <f t="shared" si="10"/>
        <v>0</v>
      </c>
    </row>
    <row r="203" spans="1:10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f t="shared" si="9"/>
        <v>0</v>
      </c>
      <c r="H203" s="23">
        <v>5622.57</v>
      </c>
      <c r="I203" s="63">
        <f t="shared" si="11"/>
        <v>-5.247457417539958E-2</v>
      </c>
      <c r="J203" s="67">
        <f t="shared" si="10"/>
        <v>0</v>
      </c>
    </row>
    <row r="204" spans="1:10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f t="shared" si="9"/>
        <v>1</v>
      </c>
      <c r="H204" s="23">
        <v>7270.91</v>
      </c>
      <c r="I204" s="63">
        <f t="shared" si="11"/>
        <v>-3.9802293525602384E-2</v>
      </c>
      <c r="J204" s="67">
        <f t="shared" si="10"/>
        <v>0</v>
      </c>
    </row>
    <row r="205" spans="1:10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f t="shared" si="9"/>
        <v>1</v>
      </c>
      <c r="H205" s="23">
        <v>7843.42</v>
      </c>
      <c r="I205" s="63">
        <f t="shared" si="11"/>
        <v>-0.12202911846151232</v>
      </c>
      <c r="J205" s="67">
        <f t="shared" si="10"/>
        <v>0</v>
      </c>
    </row>
    <row r="206" spans="1:10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f t="shared" si="9"/>
        <v>1</v>
      </c>
      <c r="H206" s="23">
        <v>7012.78</v>
      </c>
      <c r="I206" s="63">
        <f t="shared" si="11"/>
        <v>-2.3142414860681138E-2</v>
      </c>
      <c r="J206" s="67">
        <f t="shared" si="10"/>
        <v>0</v>
      </c>
    </row>
    <row r="207" spans="1:10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f t="shared" si="9"/>
        <v>0</v>
      </c>
      <c r="H207" s="23">
        <v>1038.24</v>
      </c>
      <c r="I207" s="63">
        <f t="shared" si="11"/>
        <v>6.3544885508279858E-2</v>
      </c>
      <c r="J207" s="67">
        <f t="shared" si="10"/>
        <v>1</v>
      </c>
    </row>
    <row r="208" spans="1:10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f t="shared" si="9"/>
        <v>1</v>
      </c>
      <c r="H208" s="23">
        <v>8164.76</v>
      </c>
      <c r="I208" s="63">
        <f t="shared" si="11"/>
        <v>4.6375623929078014E-3</v>
      </c>
      <c r="J208" s="67">
        <f t="shared" si="10"/>
        <v>0</v>
      </c>
    </row>
    <row r="209" spans="1:10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f t="shared" si="9"/>
        <v>1</v>
      </c>
      <c r="H209" s="23">
        <v>8963.9599999999991</v>
      </c>
      <c r="I209" s="63">
        <f t="shared" si="11"/>
        <v>6.9909716171372427E-2</v>
      </c>
      <c r="J209" s="67">
        <f t="shared" si="10"/>
        <v>1</v>
      </c>
    </row>
    <row r="210" spans="1:10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f t="shared" si="9"/>
        <v>1</v>
      </c>
      <c r="H210" s="23">
        <v>6642.53</v>
      </c>
      <c r="I210" s="63">
        <f t="shared" si="11"/>
        <v>5.4841280842805595E-2</v>
      </c>
      <c r="J210" s="67">
        <f t="shared" si="10"/>
        <v>1</v>
      </c>
    </row>
    <row r="211" spans="1:10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f t="shared" si="9"/>
        <v>1</v>
      </c>
      <c r="H211" s="23">
        <v>7478.44</v>
      </c>
      <c r="I211" s="63">
        <f t="shared" si="11"/>
        <v>3.2278200305534188E-2</v>
      </c>
      <c r="J211" s="67">
        <f t="shared" si="10"/>
        <v>0</v>
      </c>
    </row>
    <row r="212" spans="1:10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f t="shared" si="9"/>
        <v>1</v>
      </c>
      <c r="H212" s="23">
        <v>8531.19</v>
      </c>
      <c r="I212" s="63">
        <f t="shared" si="11"/>
        <v>-4.6831736736577478E-2</v>
      </c>
      <c r="J212" s="67">
        <f t="shared" si="10"/>
        <v>0</v>
      </c>
    </row>
    <row r="213" spans="1:10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f t="shared" si="9"/>
        <v>1</v>
      </c>
      <c r="H213" s="23">
        <v>7178.24</v>
      </c>
      <c r="I213" s="63">
        <f t="shared" si="11"/>
        <v>-3.4157498455733681E-2</v>
      </c>
      <c r="J213" s="67">
        <f t="shared" si="10"/>
        <v>0</v>
      </c>
    </row>
    <row r="214" spans="1:10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f t="shared" si="9"/>
        <v>1</v>
      </c>
      <c r="H214" s="23">
        <v>6140.33</v>
      </c>
      <c r="I214" s="63">
        <f t="shared" si="11"/>
        <v>2.777729763365766E-2</v>
      </c>
      <c r="J214" s="67">
        <f t="shared" si="10"/>
        <v>0</v>
      </c>
    </row>
    <row r="215" spans="1:10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f t="shared" si="9"/>
        <v>1</v>
      </c>
      <c r="H215" s="23">
        <v>5985.46</v>
      </c>
      <c r="I215" s="63">
        <f t="shared" si="11"/>
        <v>5.8947191389169262E-2</v>
      </c>
      <c r="J215" s="67">
        <f t="shared" si="10"/>
        <v>1</v>
      </c>
    </row>
    <row r="216" spans="1:10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f t="shared" si="9"/>
        <v>1</v>
      </c>
      <c r="H216" s="23">
        <v>5857.01</v>
      </c>
      <c r="I216" s="63">
        <f t="shared" si="11"/>
        <v>-6.6576669578337189E-2</v>
      </c>
      <c r="J216" s="67">
        <f t="shared" si="10"/>
        <v>0</v>
      </c>
    </row>
    <row r="217" spans="1:10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f t="shared" si="9"/>
        <v>1</v>
      </c>
      <c r="H217" s="23">
        <v>7010.66</v>
      </c>
      <c r="I217" s="63">
        <f t="shared" si="11"/>
        <v>-3.0694366460789935E-2</v>
      </c>
      <c r="J217" s="67">
        <f t="shared" si="10"/>
        <v>0</v>
      </c>
    </row>
    <row r="218" spans="1:10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f t="shared" si="9"/>
        <v>1</v>
      </c>
      <c r="H218" s="23">
        <v>7423.62</v>
      </c>
      <c r="I218" s="63">
        <f t="shared" si="11"/>
        <v>-1.33756955537222E-2</v>
      </c>
      <c r="J218" s="67">
        <f t="shared" si="10"/>
        <v>0</v>
      </c>
    </row>
    <row r="219" spans="1:10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f t="shared" si="9"/>
        <v>1</v>
      </c>
      <c r="H219" s="23">
        <v>6367.92</v>
      </c>
      <c r="I219" s="63">
        <f t="shared" si="11"/>
        <v>-3.842937712384531E-3</v>
      </c>
      <c r="J219" s="67">
        <f t="shared" si="10"/>
        <v>0</v>
      </c>
    </row>
    <row r="220" spans="1:10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f t="shared" si="9"/>
        <v>1</v>
      </c>
      <c r="H220" s="23">
        <v>5742.53</v>
      </c>
      <c r="I220" s="63">
        <f t="shared" si="11"/>
        <v>-4.1578110767802046E-2</v>
      </c>
      <c r="J220" s="67">
        <f t="shared" si="10"/>
        <v>0</v>
      </c>
    </row>
    <row r="221" spans="1:10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f t="shared" si="9"/>
        <v>1</v>
      </c>
      <c r="H221" s="23">
        <v>6447.35</v>
      </c>
      <c r="I221" s="63">
        <f t="shared" si="11"/>
        <v>-1.7945325457018879E-2</v>
      </c>
      <c r="J221" s="67">
        <f t="shared" si="10"/>
        <v>0</v>
      </c>
    </row>
    <row r="222" spans="1:10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f t="shared" si="9"/>
        <v>1</v>
      </c>
      <c r="H222" s="23">
        <v>5330.61</v>
      </c>
      <c r="I222" s="63">
        <f t="shared" si="11"/>
        <v>-3.1062618595825375E-2</v>
      </c>
      <c r="J222" s="67">
        <f t="shared" si="10"/>
        <v>0</v>
      </c>
    </row>
    <row r="223" spans="1:10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f t="shared" si="9"/>
        <v>1</v>
      </c>
      <c r="H223" s="23">
        <v>6700.25</v>
      </c>
      <c r="I223" s="63">
        <f t="shared" si="11"/>
        <v>5.4951726298885673E-2</v>
      </c>
      <c r="J223" s="67">
        <f t="shared" si="10"/>
        <v>0</v>
      </c>
    </row>
    <row r="224" spans="1:10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f t="shared" si="9"/>
        <v>1</v>
      </c>
      <c r="H224" s="23">
        <v>5998.79</v>
      </c>
      <c r="I224" s="63">
        <f t="shared" si="11"/>
        <v>5.4948114871262721E-3</v>
      </c>
      <c r="J224" s="67">
        <f t="shared" si="10"/>
        <v>0</v>
      </c>
    </row>
    <row r="225" spans="1:10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f t="shared" si="9"/>
        <v>1</v>
      </c>
      <c r="H225" s="23">
        <v>5619.27</v>
      </c>
      <c r="I225" s="63">
        <f t="shared" si="11"/>
        <v>-2.0031385581094852E-2</v>
      </c>
      <c r="J225" s="67">
        <f t="shared" si="10"/>
        <v>0</v>
      </c>
    </row>
    <row r="226" spans="1:10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f t="shared" si="9"/>
        <v>1</v>
      </c>
      <c r="H226" s="23">
        <v>6429.24</v>
      </c>
      <c r="I226" s="63">
        <f t="shared" si="11"/>
        <v>3.7019593067068479E-2</v>
      </c>
      <c r="J226" s="67">
        <f t="shared" si="10"/>
        <v>0</v>
      </c>
    </row>
    <row r="227" spans="1:10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f t="shared" si="9"/>
        <v>1</v>
      </c>
      <c r="H227" s="23">
        <v>7237.78</v>
      </c>
      <c r="I227" s="63">
        <f t="shared" si="11"/>
        <v>1.0355163956763391E-3</v>
      </c>
      <c r="J227" s="67">
        <f t="shared" si="10"/>
        <v>0</v>
      </c>
    </row>
    <row r="228" spans="1:10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f t="shared" si="9"/>
        <v>1</v>
      </c>
      <c r="H228" s="23">
        <v>6122.02</v>
      </c>
      <c r="I228" s="63">
        <f t="shared" si="11"/>
        <v>-2.6205945337737235E-2</v>
      </c>
      <c r="J228" s="67">
        <f t="shared" si="10"/>
        <v>0</v>
      </c>
    </row>
    <row r="229" spans="1:10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f t="shared" si="9"/>
        <v>1</v>
      </c>
      <c r="H229" s="23">
        <v>5651.31</v>
      </c>
      <c r="I229" s="63">
        <f t="shared" si="11"/>
        <v>-9.355548100935529E-3</v>
      </c>
      <c r="J229" s="67">
        <f t="shared" si="10"/>
        <v>0</v>
      </c>
    </row>
    <row r="230" spans="1:10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f t="shared" si="9"/>
        <v>1</v>
      </c>
      <c r="H230" s="23">
        <v>5912.82</v>
      </c>
      <c r="I230" s="63">
        <f t="shared" si="11"/>
        <v>-5.0793889683209414E-4</v>
      </c>
      <c r="J230" s="67">
        <f t="shared" si="10"/>
        <v>0</v>
      </c>
    </row>
    <row r="231" spans="1:10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f t="shared" si="9"/>
        <v>1</v>
      </c>
      <c r="H231" s="23">
        <v>6538.53</v>
      </c>
      <c r="I231" s="63">
        <f t="shared" si="11"/>
        <v>4.9520977244066344E-2</v>
      </c>
      <c r="J231" s="67">
        <f t="shared" si="10"/>
        <v>0</v>
      </c>
    </row>
    <row r="232" spans="1:10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f t="shared" si="9"/>
        <v>1</v>
      </c>
      <c r="H232" s="23">
        <v>6448.61</v>
      </c>
      <c r="I232" s="63">
        <f t="shared" si="11"/>
        <v>-2.6398852223816327E-2</v>
      </c>
      <c r="J232" s="67">
        <f t="shared" si="10"/>
        <v>0</v>
      </c>
    </row>
    <row r="233" spans="1:10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f t="shared" si="9"/>
        <v>1</v>
      </c>
      <c r="H233" s="23">
        <v>6951.99</v>
      </c>
      <c r="I233" s="63">
        <f t="shared" si="11"/>
        <v>2.564102564102555E-2</v>
      </c>
      <c r="J233" s="67">
        <f t="shared" si="10"/>
        <v>1</v>
      </c>
    </row>
    <row r="234" spans="1:10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f t="shared" si="9"/>
        <v>1</v>
      </c>
      <c r="H234" s="23">
        <v>8130.79</v>
      </c>
      <c r="I234" s="63">
        <f t="shared" si="11"/>
        <v>5.1813936781609282E-2</v>
      </c>
      <c r="J234" s="67">
        <f t="shared" si="10"/>
        <v>1</v>
      </c>
    </row>
    <row r="235" spans="1:10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f t="shared" si="9"/>
        <v>1</v>
      </c>
      <c r="H235" s="23">
        <v>7844.91</v>
      </c>
      <c r="I235" s="63">
        <f t="shared" si="11"/>
        <v>-2.7661572611628049E-3</v>
      </c>
      <c r="J235" s="67">
        <f t="shared" si="10"/>
        <v>0</v>
      </c>
    </row>
    <row r="236" spans="1:10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f t="shared" si="9"/>
        <v>1</v>
      </c>
      <c r="H236" s="23">
        <v>7103.03</v>
      </c>
      <c r="I236" s="63">
        <f t="shared" si="11"/>
        <v>4.1093779429135502E-4</v>
      </c>
      <c r="J236" s="67">
        <f t="shared" si="10"/>
        <v>0</v>
      </c>
    </row>
    <row r="237" spans="1:10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f t="shared" si="9"/>
        <v>1</v>
      </c>
      <c r="H237" s="23">
        <v>7133.08</v>
      </c>
      <c r="I237" s="63">
        <f t="shared" si="11"/>
        <v>2.0487103565132614E-2</v>
      </c>
      <c r="J237" s="67">
        <f t="shared" si="10"/>
        <v>1</v>
      </c>
    </row>
    <row r="238" spans="1:10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f t="shared" si="9"/>
        <v>1</v>
      </c>
      <c r="H238" s="23">
        <v>6893.06</v>
      </c>
      <c r="I238" s="63">
        <f t="shared" si="11"/>
        <v>2.0310613175902326E-2</v>
      </c>
      <c r="J238" s="67">
        <f t="shared" si="10"/>
        <v>0</v>
      </c>
    </row>
    <row r="239" spans="1:10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f t="shared" si="9"/>
        <v>1</v>
      </c>
      <c r="H239" s="23">
        <v>8567.6</v>
      </c>
      <c r="I239" s="63">
        <f t="shared" si="11"/>
        <v>-2.8733459357277891E-2</v>
      </c>
      <c r="J239" s="67">
        <f t="shared" si="10"/>
        <v>0</v>
      </c>
    </row>
    <row r="240" spans="1:10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f t="shared" si="9"/>
        <v>1</v>
      </c>
      <c r="H240" s="23">
        <v>9042.19</v>
      </c>
      <c r="I240" s="63">
        <f t="shared" si="11"/>
        <v>3.6014690202582633E-2</v>
      </c>
      <c r="J240" s="67">
        <f t="shared" si="10"/>
        <v>0</v>
      </c>
    </row>
    <row r="241" spans="1:10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f t="shared" si="9"/>
        <v>1</v>
      </c>
      <c r="H241" s="23">
        <v>8344.82</v>
      </c>
      <c r="I241" s="63">
        <f t="shared" si="11"/>
        <v>5.472514906477155E-3</v>
      </c>
      <c r="J241" s="67">
        <f t="shared" si="10"/>
        <v>0</v>
      </c>
    </row>
    <row r="242" spans="1:10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f t="shared" si="9"/>
        <v>1</v>
      </c>
      <c r="H242" s="23">
        <v>6101.36</v>
      </c>
      <c r="I242" s="63">
        <f t="shared" si="11"/>
        <v>-1.2412672623883014E-2</v>
      </c>
      <c r="J242" s="67">
        <f t="shared" si="10"/>
        <v>0</v>
      </c>
    </row>
    <row r="243" spans="1:10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f t="shared" si="9"/>
        <v>1</v>
      </c>
      <c r="H243" s="23">
        <v>5705.38</v>
      </c>
      <c r="I243" s="63">
        <f t="shared" si="11"/>
        <v>-2.3245484157536356E-2</v>
      </c>
      <c r="J243" s="67">
        <f t="shared" si="10"/>
        <v>0</v>
      </c>
    </row>
    <row r="244" spans="1:10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f t="shared" si="9"/>
        <v>1</v>
      </c>
      <c r="H244" s="23">
        <v>6975.71</v>
      </c>
      <c r="I244" s="63">
        <f t="shared" si="11"/>
        <v>-1.7449008808717803E-2</v>
      </c>
      <c r="J244" s="67">
        <f t="shared" si="10"/>
        <v>0</v>
      </c>
    </row>
    <row r="245" spans="1:10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f t="shared" si="9"/>
        <v>1</v>
      </c>
      <c r="H245" s="23">
        <v>4558.8999999999996</v>
      </c>
      <c r="I245" s="63">
        <f t="shared" si="11"/>
        <v>-2.0433001354200564E-2</v>
      </c>
      <c r="J245" s="67">
        <f t="shared" si="10"/>
        <v>0</v>
      </c>
    </row>
    <row r="246" spans="1:10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f t="shared" si="9"/>
        <v>1</v>
      </c>
      <c r="H246" s="23">
        <v>6367.55</v>
      </c>
      <c r="I246" s="63">
        <f t="shared" si="11"/>
        <v>2.2731647563216217E-2</v>
      </c>
      <c r="J246" s="67">
        <f t="shared" si="10"/>
        <v>0</v>
      </c>
    </row>
    <row r="247" spans="1:10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f t="shared" si="9"/>
        <v>1</v>
      </c>
      <c r="H247" s="23">
        <v>5819.5</v>
      </c>
      <c r="I247" s="63">
        <f t="shared" si="11"/>
        <v>1.9608514133187427E-2</v>
      </c>
      <c r="J247" s="67">
        <f t="shared" si="10"/>
        <v>0</v>
      </c>
    </row>
    <row r="248" spans="1:10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f t="shared" si="9"/>
        <v>1</v>
      </c>
      <c r="H248" s="23">
        <v>5707.75</v>
      </c>
      <c r="I248" s="63">
        <f t="shared" si="11"/>
        <v>-6.8300050344016761E-3</v>
      </c>
      <c r="J248" s="67">
        <f t="shared" si="10"/>
        <v>0</v>
      </c>
    </row>
    <row r="249" spans="1:10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f t="shared" si="9"/>
        <v>1</v>
      </c>
      <c r="H249" s="23">
        <v>4302.54</v>
      </c>
      <c r="I249" s="63">
        <f t="shared" si="11"/>
        <v>2.5108561580183375E-2</v>
      </c>
      <c r="J249" s="67">
        <f t="shared" si="10"/>
        <v>1</v>
      </c>
    </row>
    <row r="250" spans="1:10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f t="shared" si="9"/>
        <v>1</v>
      </c>
      <c r="H250" s="23">
        <v>6132.72</v>
      </c>
      <c r="I250" s="63">
        <f t="shared" si="11"/>
        <v>4.3844467520479657E-3</v>
      </c>
      <c r="J250" s="67">
        <f t="shared" si="10"/>
        <v>0</v>
      </c>
    </row>
    <row r="251" spans="1:10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f t="shared" si="9"/>
        <v>1</v>
      </c>
      <c r="H251" s="23">
        <v>6737.94</v>
      </c>
      <c r="I251" s="63">
        <f t="shared" si="11"/>
        <v>2.4517928940674505E-2</v>
      </c>
      <c r="J251" s="67">
        <f t="shared" si="10"/>
        <v>0</v>
      </c>
    </row>
    <row r="252" spans="1:10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f t="shared" si="9"/>
        <v>1</v>
      </c>
      <c r="H252" s="23">
        <v>8091.74</v>
      </c>
      <c r="I252" s="63">
        <f t="shared" si="11"/>
        <v>-2.7711480241553454E-3</v>
      </c>
      <c r="J252" s="67">
        <f t="shared" si="10"/>
        <v>0</v>
      </c>
    </row>
    <row r="253" spans="1:10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f t="shared" si="9"/>
        <v>1</v>
      </c>
      <c r="H253" s="23">
        <v>10865.55</v>
      </c>
      <c r="I253" s="63">
        <f t="shared" si="11"/>
        <v>-6.1809303520945824E-2</v>
      </c>
      <c r="J253" s="67">
        <f t="shared" si="10"/>
        <v>0</v>
      </c>
    </row>
    <row r="254" spans="1:10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f t="shared" si="9"/>
        <v>1</v>
      </c>
      <c r="H254" s="23">
        <v>9080.84</v>
      </c>
      <c r="I254" s="63">
        <f t="shared" si="11"/>
        <v>-1.6230653335159606E-2</v>
      </c>
      <c r="J254" s="67">
        <f t="shared" si="10"/>
        <v>0</v>
      </c>
    </row>
    <row r="255" spans="1:10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f t="shared" si="9"/>
        <v>1</v>
      </c>
      <c r="H255" s="23">
        <v>6817.52</v>
      </c>
      <c r="I255" s="63">
        <f t="shared" si="11"/>
        <v>-3.4772015315001736E-2</v>
      </c>
      <c r="J255" s="67">
        <f t="shared" si="10"/>
        <v>0</v>
      </c>
    </row>
    <row r="256" spans="1:10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f t="shared" si="9"/>
        <v>1</v>
      </c>
      <c r="H256" s="23">
        <v>6407.58</v>
      </c>
      <c r="I256" s="63">
        <f t="shared" si="11"/>
        <v>-1.0151094443042075E-2</v>
      </c>
      <c r="J256" s="67">
        <f t="shared" si="10"/>
        <v>0</v>
      </c>
    </row>
    <row r="257" spans="1:10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f t="shared" si="9"/>
        <v>1</v>
      </c>
      <c r="H257" s="23">
        <v>5683.41</v>
      </c>
      <c r="I257" s="63">
        <f t="shared" si="11"/>
        <v>3.2914989344068335E-2</v>
      </c>
      <c r="J257" s="67">
        <f t="shared" si="10"/>
        <v>1</v>
      </c>
    </row>
    <row r="258" spans="1:10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f t="shared" si="9"/>
        <v>1</v>
      </c>
      <c r="H258" s="23">
        <v>5670.43</v>
      </c>
      <c r="I258" s="63">
        <f t="shared" si="11"/>
        <v>-3.4775861460868418E-2</v>
      </c>
      <c r="J258" s="67">
        <f t="shared" si="10"/>
        <v>0</v>
      </c>
    </row>
    <row r="259" spans="1:10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f t="shared" si="9"/>
        <v>1</v>
      </c>
      <c r="H259" s="23">
        <v>4817.92</v>
      </c>
      <c r="I259" s="63">
        <f t="shared" si="11"/>
        <v>3.352577922315203E-2</v>
      </c>
      <c r="J259" s="67">
        <f t="shared" si="10"/>
        <v>0</v>
      </c>
    </row>
    <row r="260" spans="1:10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f t="shared" ref="G260:G323" si="12">IF(F260&gt;200000000,1,0)</f>
        <v>1</v>
      </c>
      <c r="H260" s="23">
        <v>4531.5</v>
      </c>
      <c r="I260" s="63">
        <f t="shared" si="11"/>
        <v>6.275521928971628E-3</v>
      </c>
      <c r="J260" s="67">
        <f t="shared" ref="J260:J323" si="13">IF(B260=D260,1,0)</f>
        <v>0</v>
      </c>
    </row>
    <row r="261" spans="1:10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f t="shared" si="12"/>
        <v>1</v>
      </c>
      <c r="H261" s="23">
        <v>4600.79</v>
      </c>
      <c r="I261" s="63">
        <f t="shared" ref="I261:I324" si="14">(E261/E260)-1</f>
        <v>-1.7426744431171315E-2</v>
      </c>
      <c r="J261" s="67">
        <f t="shared" si="13"/>
        <v>0</v>
      </c>
    </row>
    <row r="262" spans="1:10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f t="shared" si="12"/>
        <v>1</v>
      </c>
      <c r="H262" s="23">
        <v>5254.06</v>
      </c>
      <c r="I262" s="63">
        <f t="shared" si="14"/>
        <v>-3.2342844883072264E-2</v>
      </c>
      <c r="J262" s="67">
        <f t="shared" si="13"/>
        <v>0</v>
      </c>
    </row>
    <row r="263" spans="1:10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f t="shared" si="12"/>
        <v>1</v>
      </c>
      <c r="H263" s="23">
        <v>5319.52</v>
      </c>
      <c r="I263" s="63">
        <f t="shared" si="14"/>
        <v>2.8268942963249888E-3</v>
      </c>
      <c r="J263" s="67">
        <f t="shared" si="13"/>
        <v>0</v>
      </c>
    </row>
    <row r="264" spans="1:10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f t="shared" si="12"/>
        <v>1</v>
      </c>
      <c r="H264" s="23">
        <v>5090.88</v>
      </c>
      <c r="I264" s="63">
        <f t="shared" si="14"/>
        <v>-1.2989166482423209E-2</v>
      </c>
      <c r="J264" s="67">
        <f t="shared" si="13"/>
        <v>0</v>
      </c>
    </row>
    <row r="265" spans="1:10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f t="shared" si="12"/>
        <v>1</v>
      </c>
      <c r="H265" s="23">
        <v>5207.95</v>
      </c>
      <c r="I265" s="63">
        <f t="shared" si="14"/>
        <v>3.4645610498217128E-2</v>
      </c>
      <c r="J265" s="67">
        <f t="shared" si="13"/>
        <v>0</v>
      </c>
    </row>
    <row r="266" spans="1:10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f t="shared" si="12"/>
        <v>1</v>
      </c>
      <c r="H266" s="23">
        <v>5561.59</v>
      </c>
      <c r="I266" s="63">
        <f t="shared" si="14"/>
        <v>2.8199253071607755E-2</v>
      </c>
      <c r="J266" s="67">
        <f t="shared" si="13"/>
        <v>0</v>
      </c>
    </row>
    <row r="267" spans="1:10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f t="shared" si="12"/>
        <v>1</v>
      </c>
      <c r="H267" s="23">
        <v>7189.27</v>
      </c>
      <c r="I267" s="63">
        <f t="shared" si="14"/>
        <v>-8.9664853483067963E-3</v>
      </c>
      <c r="J267" s="67">
        <f t="shared" si="13"/>
        <v>0</v>
      </c>
    </row>
    <row r="268" spans="1:10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f t="shared" si="12"/>
        <v>1</v>
      </c>
      <c r="H268" s="23">
        <v>6200.66</v>
      </c>
      <c r="I268" s="63">
        <f t="shared" si="14"/>
        <v>1.8006692753058884E-2</v>
      </c>
      <c r="J268" s="67">
        <f t="shared" si="13"/>
        <v>0</v>
      </c>
    </row>
    <row r="269" spans="1:10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f t="shared" si="12"/>
        <v>1</v>
      </c>
      <c r="H269" s="23">
        <v>5151.67</v>
      </c>
      <c r="I269" s="63">
        <f t="shared" si="14"/>
        <v>-3.7620008348406841E-2</v>
      </c>
      <c r="J269" s="67">
        <f t="shared" si="13"/>
        <v>0</v>
      </c>
    </row>
    <row r="270" spans="1:10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f t="shared" si="12"/>
        <v>1</v>
      </c>
      <c r="H270" s="23">
        <v>5901.06</v>
      </c>
      <c r="I270" s="63">
        <f t="shared" si="14"/>
        <v>6.2349773191405777E-3</v>
      </c>
      <c r="J270" s="67">
        <f t="shared" si="13"/>
        <v>0</v>
      </c>
    </row>
    <row r="271" spans="1:10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f t="shared" si="12"/>
        <v>1</v>
      </c>
      <c r="H271" s="23">
        <v>4673.8</v>
      </c>
      <c r="I271" s="63">
        <f t="shared" si="14"/>
        <v>6.8788390387586329E-3</v>
      </c>
      <c r="J271" s="67">
        <f t="shared" si="13"/>
        <v>1</v>
      </c>
    </row>
    <row r="272" spans="1:10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f t="shared" si="12"/>
        <v>0</v>
      </c>
      <c r="H272" s="23">
        <v>4169.13</v>
      </c>
      <c r="I272" s="63">
        <f t="shared" si="14"/>
        <v>-8.2053477462050717E-3</v>
      </c>
      <c r="J272" s="67">
        <f t="shared" si="13"/>
        <v>0</v>
      </c>
    </row>
    <row r="273" spans="1:10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f t="shared" si="12"/>
        <v>0</v>
      </c>
      <c r="H273" s="23">
        <v>4000.82</v>
      </c>
      <c r="I273" s="63">
        <f t="shared" si="14"/>
        <v>2.2679448211363029E-2</v>
      </c>
      <c r="J273" s="67">
        <f t="shared" si="13"/>
        <v>0</v>
      </c>
    </row>
    <row r="274" spans="1:10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f t="shared" si="12"/>
        <v>0</v>
      </c>
      <c r="H274" s="23">
        <v>4485.04</v>
      </c>
      <c r="I274" s="63">
        <f t="shared" si="14"/>
        <v>2.7012767753508582E-2</v>
      </c>
      <c r="J274" s="67">
        <f t="shared" si="13"/>
        <v>0</v>
      </c>
    </row>
    <row r="275" spans="1:10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f t="shared" si="12"/>
        <v>1</v>
      </c>
      <c r="H275" s="23">
        <v>6122.69</v>
      </c>
      <c r="I275" s="63">
        <f t="shared" si="14"/>
        <v>5.0001712387410802E-3</v>
      </c>
      <c r="J275" s="67">
        <f t="shared" si="13"/>
        <v>0</v>
      </c>
    </row>
    <row r="276" spans="1:10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f t="shared" si="12"/>
        <v>1</v>
      </c>
      <c r="H276" s="23">
        <v>4898.58</v>
      </c>
      <c r="I276" s="63">
        <f t="shared" si="14"/>
        <v>-2.9988072925541953E-3</v>
      </c>
      <c r="J276" s="67">
        <f t="shared" si="13"/>
        <v>0</v>
      </c>
    </row>
    <row r="277" spans="1:10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f t="shared" si="12"/>
        <v>1</v>
      </c>
      <c r="H277" s="23">
        <v>4346.8900000000003</v>
      </c>
      <c r="I277" s="63">
        <f t="shared" si="14"/>
        <v>-1.1159722459582189E-2</v>
      </c>
      <c r="J277" s="67">
        <f t="shared" si="13"/>
        <v>0</v>
      </c>
    </row>
    <row r="278" spans="1:10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f t="shared" si="12"/>
        <v>0</v>
      </c>
      <c r="H278" s="23">
        <v>4681.6000000000004</v>
      </c>
      <c r="I278" s="63">
        <f t="shared" si="14"/>
        <v>1.9114775064378309E-2</v>
      </c>
      <c r="J278" s="67">
        <f t="shared" si="13"/>
        <v>0</v>
      </c>
    </row>
    <row r="279" spans="1:10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f t="shared" si="12"/>
        <v>1</v>
      </c>
      <c r="H279" s="23">
        <v>5049.41</v>
      </c>
      <c r="I279" s="63">
        <f t="shared" si="14"/>
        <v>-3.3866399850764006E-2</v>
      </c>
      <c r="J279" s="67">
        <f t="shared" si="13"/>
        <v>0</v>
      </c>
    </row>
    <row r="280" spans="1:10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f t="shared" si="12"/>
        <v>0</v>
      </c>
      <c r="H280" s="23">
        <v>4495.99</v>
      </c>
      <c r="I280" s="63">
        <f t="shared" si="14"/>
        <v>-2.7382833070036861E-2</v>
      </c>
      <c r="J280" s="67">
        <f t="shared" si="13"/>
        <v>0</v>
      </c>
    </row>
    <row r="281" spans="1:10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f t="shared" si="12"/>
        <v>1</v>
      </c>
      <c r="H281" s="23">
        <v>4940.8900000000003</v>
      </c>
      <c r="I281" s="63">
        <f t="shared" si="14"/>
        <v>2.0393430788667732E-3</v>
      </c>
      <c r="J281" s="67">
        <f t="shared" si="13"/>
        <v>0</v>
      </c>
    </row>
    <row r="282" spans="1:10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f t="shared" si="12"/>
        <v>0</v>
      </c>
      <c r="H282" s="23">
        <v>4162.96</v>
      </c>
      <c r="I282" s="63">
        <f t="shared" si="14"/>
        <v>4.7547863047745498E-3</v>
      </c>
      <c r="J282" s="67">
        <f t="shared" si="13"/>
        <v>0</v>
      </c>
    </row>
    <row r="283" spans="1:10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f t="shared" si="12"/>
        <v>0</v>
      </c>
      <c r="H283" s="23">
        <v>3882.17</v>
      </c>
      <c r="I283" s="63">
        <f t="shared" si="14"/>
        <v>-1.8964991843978041E-2</v>
      </c>
      <c r="J283" s="67">
        <f t="shared" si="13"/>
        <v>0</v>
      </c>
    </row>
    <row r="284" spans="1:10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f t="shared" si="12"/>
        <v>0</v>
      </c>
      <c r="H284" s="23">
        <v>4407.1400000000003</v>
      </c>
      <c r="I284" s="63">
        <f t="shared" si="14"/>
        <v>-9.3186427670877148E-4</v>
      </c>
      <c r="J284" s="67">
        <f t="shared" si="13"/>
        <v>0</v>
      </c>
    </row>
    <row r="285" spans="1:10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f t="shared" si="12"/>
        <v>0</v>
      </c>
      <c r="H285" s="23">
        <v>4323.67</v>
      </c>
      <c r="I285" s="63">
        <f t="shared" si="14"/>
        <v>1.0461245839277211E-2</v>
      </c>
      <c r="J285" s="67">
        <f t="shared" si="13"/>
        <v>1</v>
      </c>
    </row>
    <row r="286" spans="1:10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f t="shared" si="12"/>
        <v>1</v>
      </c>
      <c r="H286" s="23">
        <v>6046.44</v>
      </c>
      <c r="I286" s="63">
        <f t="shared" si="14"/>
        <v>8.3800904977375801E-3</v>
      </c>
      <c r="J286" s="67">
        <f t="shared" si="13"/>
        <v>0</v>
      </c>
    </row>
    <row r="287" spans="1:10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f t="shared" si="12"/>
        <v>1</v>
      </c>
      <c r="H287" s="23">
        <v>6084.46</v>
      </c>
      <c r="I287" s="63">
        <f t="shared" si="14"/>
        <v>-7.8976181501624332E-3</v>
      </c>
      <c r="J287" s="67">
        <f t="shared" si="13"/>
        <v>0</v>
      </c>
    </row>
    <row r="288" spans="1:10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f t="shared" si="12"/>
        <v>0</v>
      </c>
      <c r="H288" s="23">
        <v>4644.21</v>
      </c>
      <c r="I288" s="63">
        <f t="shared" si="14"/>
        <v>-3.2221880484142429E-2</v>
      </c>
      <c r="J288" s="67">
        <f t="shared" si="13"/>
        <v>0</v>
      </c>
    </row>
    <row r="289" spans="1:10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f t="shared" si="12"/>
        <v>1</v>
      </c>
      <c r="H289" s="23">
        <v>5181</v>
      </c>
      <c r="I289" s="63">
        <f t="shared" si="14"/>
        <v>-1.9516937112091459E-2</v>
      </c>
      <c r="J289" s="67">
        <f t="shared" si="13"/>
        <v>0</v>
      </c>
    </row>
    <row r="290" spans="1:10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f t="shared" si="12"/>
        <v>1</v>
      </c>
      <c r="H290" s="23">
        <v>5363.25</v>
      </c>
      <c r="I290" s="63">
        <f t="shared" si="14"/>
        <v>8.6943258084195563E-3</v>
      </c>
      <c r="J290" s="67">
        <f t="shared" si="13"/>
        <v>1</v>
      </c>
    </row>
    <row r="291" spans="1:10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f t="shared" si="12"/>
        <v>1</v>
      </c>
      <c r="H291" s="23">
        <v>6319.79</v>
      </c>
      <c r="I291" s="63">
        <f t="shared" si="14"/>
        <v>-2.589596249810977E-2</v>
      </c>
      <c r="J291" s="67">
        <f t="shared" si="13"/>
        <v>0</v>
      </c>
    </row>
    <row r="292" spans="1:10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f t="shared" si="12"/>
        <v>1</v>
      </c>
      <c r="H292" s="23">
        <v>6344.12</v>
      </c>
      <c r="I292" s="63">
        <f t="shared" si="14"/>
        <v>1.6862653781969383E-2</v>
      </c>
      <c r="J292" s="67">
        <f t="shared" si="13"/>
        <v>0</v>
      </c>
    </row>
    <row r="293" spans="1:10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f t="shared" si="12"/>
        <v>0</v>
      </c>
      <c r="H293" s="23">
        <v>4048.08</v>
      </c>
      <c r="I293" s="63">
        <f t="shared" si="14"/>
        <v>-1.79379043184551E-2</v>
      </c>
      <c r="J293" s="67">
        <f t="shared" si="13"/>
        <v>0</v>
      </c>
    </row>
    <row r="294" spans="1:10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f t="shared" si="12"/>
        <v>1</v>
      </c>
      <c r="H294" s="23">
        <v>5949.63</v>
      </c>
      <c r="I294" s="63">
        <f t="shared" si="14"/>
        <v>1.7216252453218672E-2</v>
      </c>
      <c r="J294" s="67">
        <f t="shared" si="13"/>
        <v>1</v>
      </c>
    </row>
    <row r="295" spans="1:10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f t="shared" si="12"/>
        <v>1</v>
      </c>
      <c r="H295" s="23">
        <v>6795.09</v>
      </c>
      <c r="I295" s="63">
        <f t="shared" si="14"/>
        <v>3.8892815526562208E-2</v>
      </c>
      <c r="J295" s="67">
        <f t="shared" si="13"/>
        <v>1</v>
      </c>
    </row>
    <row r="296" spans="1:10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f t="shared" si="12"/>
        <v>1</v>
      </c>
      <c r="H296" s="23">
        <v>6059.64</v>
      </c>
      <c r="I296" s="63">
        <f t="shared" si="14"/>
        <v>2.1329410683092798E-2</v>
      </c>
      <c r="J296" s="67">
        <f t="shared" si="13"/>
        <v>0</v>
      </c>
    </row>
    <row r="297" spans="1:10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f t="shared" si="12"/>
        <v>1</v>
      </c>
      <c r="H297" s="23">
        <v>6224.49</v>
      </c>
      <c r="I297" s="63">
        <f t="shared" si="14"/>
        <v>-7.1293545773697398E-3</v>
      </c>
      <c r="J297" s="67">
        <f t="shared" si="13"/>
        <v>0</v>
      </c>
    </row>
    <row r="298" spans="1:10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f t="shared" si="12"/>
        <v>1</v>
      </c>
      <c r="H298" s="23">
        <v>6173.86</v>
      </c>
      <c r="I298" s="63">
        <f t="shared" si="14"/>
        <v>1.3508857821538101E-2</v>
      </c>
      <c r="J298" s="67">
        <f t="shared" si="13"/>
        <v>0</v>
      </c>
    </row>
    <row r="299" spans="1:10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f t="shared" si="12"/>
        <v>1</v>
      </c>
      <c r="H299" s="23">
        <v>5394.07</v>
      </c>
      <c r="I299" s="63">
        <f t="shared" si="14"/>
        <v>4.4548609868682032E-3</v>
      </c>
      <c r="J299" s="67">
        <f t="shared" si="13"/>
        <v>0</v>
      </c>
    </row>
    <row r="300" spans="1:10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f t="shared" si="12"/>
        <v>0</v>
      </c>
      <c r="H300" s="23">
        <v>5043.96</v>
      </c>
      <c r="I300" s="63">
        <f t="shared" si="14"/>
        <v>-3.5623319024624678E-5</v>
      </c>
      <c r="J300" s="67">
        <f t="shared" si="13"/>
        <v>0</v>
      </c>
    </row>
    <row r="301" spans="1:10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f t="shared" si="12"/>
        <v>1</v>
      </c>
      <c r="H301" s="23">
        <v>6304.76</v>
      </c>
      <c r="I301" s="63">
        <f t="shared" si="14"/>
        <v>4.732726527849529E-2</v>
      </c>
      <c r="J301" s="67">
        <f t="shared" si="13"/>
        <v>1</v>
      </c>
    </row>
    <row r="302" spans="1:10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f t="shared" si="12"/>
        <v>1</v>
      </c>
      <c r="H302" s="23">
        <v>8871.1200000000008</v>
      </c>
      <c r="I302" s="63">
        <f t="shared" si="14"/>
        <v>-4.0817714888274903E-4</v>
      </c>
      <c r="J302" s="67">
        <f t="shared" si="13"/>
        <v>0</v>
      </c>
    </row>
    <row r="303" spans="1:10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f t="shared" si="12"/>
        <v>1</v>
      </c>
      <c r="H303" s="23">
        <v>8513.26</v>
      </c>
      <c r="I303" s="63">
        <f t="shared" si="14"/>
        <v>1.5534079695103342E-2</v>
      </c>
      <c r="J303" s="67">
        <f t="shared" si="13"/>
        <v>0</v>
      </c>
    </row>
    <row r="304" spans="1:10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f t="shared" si="12"/>
        <v>1</v>
      </c>
      <c r="H304" s="23">
        <v>10418</v>
      </c>
      <c r="I304" s="63">
        <f t="shared" si="14"/>
        <v>3.2804463283462093E-2</v>
      </c>
      <c r="J304" s="67">
        <f t="shared" si="13"/>
        <v>1</v>
      </c>
    </row>
    <row r="305" spans="1:10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f t="shared" si="12"/>
        <v>1</v>
      </c>
      <c r="H305" s="23">
        <v>8599.65</v>
      </c>
      <c r="I305" s="63">
        <f t="shared" si="14"/>
        <v>8.5651715467596201E-3</v>
      </c>
      <c r="J305" s="67">
        <f t="shared" si="13"/>
        <v>0</v>
      </c>
    </row>
    <row r="306" spans="1:10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f t="shared" si="12"/>
        <v>1</v>
      </c>
      <c r="H306" s="23">
        <v>7100.27</v>
      </c>
      <c r="I306" s="63">
        <f t="shared" si="14"/>
        <v>-4.1979637463207542E-2</v>
      </c>
      <c r="J306" s="67">
        <f t="shared" si="13"/>
        <v>0</v>
      </c>
    </row>
    <row r="307" spans="1:10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f t="shared" si="12"/>
        <v>1</v>
      </c>
      <c r="H307" s="23">
        <v>9022.52</v>
      </c>
      <c r="I307" s="63">
        <f t="shared" si="14"/>
        <v>1.437133791111922E-2</v>
      </c>
      <c r="J307" s="67">
        <f t="shared" si="13"/>
        <v>0</v>
      </c>
    </row>
    <row r="308" spans="1:10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f t="shared" si="12"/>
        <v>1</v>
      </c>
      <c r="H308" s="23">
        <v>8011.16</v>
      </c>
      <c r="I308" s="63">
        <f t="shared" si="14"/>
        <v>1.3042254919809926E-2</v>
      </c>
      <c r="J308" s="67">
        <f t="shared" si="13"/>
        <v>0</v>
      </c>
    </row>
    <row r="309" spans="1:10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f t="shared" si="12"/>
        <v>1</v>
      </c>
      <c r="H309" s="23">
        <v>9558.67</v>
      </c>
      <c r="I309" s="63">
        <f t="shared" si="14"/>
        <v>4.9242733674253136E-2</v>
      </c>
      <c r="J309" s="67">
        <f t="shared" si="13"/>
        <v>1</v>
      </c>
    </row>
    <row r="310" spans="1:10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f t="shared" si="12"/>
        <v>1</v>
      </c>
      <c r="H310" s="23">
        <v>9499.48</v>
      </c>
      <c r="I310" s="63">
        <f t="shared" si="14"/>
        <v>1.4185391071456221E-2</v>
      </c>
      <c r="J310" s="67">
        <f t="shared" si="13"/>
        <v>1</v>
      </c>
    </row>
    <row r="311" spans="1:10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f t="shared" si="12"/>
        <v>1</v>
      </c>
      <c r="H311" s="23">
        <v>11116.42</v>
      </c>
      <c r="I311" s="63">
        <f t="shared" si="14"/>
        <v>2.6515384142971277E-2</v>
      </c>
      <c r="J311" s="67">
        <f t="shared" si="13"/>
        <v>0</v>
      </c>
    </row>
    <row r="312" spans="1:10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f t="shared" si="12"/>
        <v>1</v>
      </c>
      <c r="H312" s="23">
        <v>9984.24</v>
      </c>
      <c r="I312" s="63">
        <f t="shared" si="14"/>
        <v>-2.6922329080592E-4</v>
      </c>
      <c r="J312" s="67">
        <f t="shared" si="13"/>
        <v>0</v>
      </c>
    </row>
    <row r="313" spans="1:10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f t="shared" si="12"/>
        <v>1</v>
      </c>
      <c r="H313" s="23">
        <v>8324.35</v>
      </c>
      <c r="I313" s="63">
        <f t="shared" si="14"/>
        <v>1.2133271495040399E-2</v>
      </c>
      <c r="J313" s="67">
        <f t="shared" si="13"/>
        <v>0</v>
      </c>
    </row>
    <row r="314" spans="1:10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f t="shared" si="12"/>
        <v>1</v>
      </c>
      <c r="H314" s="23">
        <v>12280.2</v>
      </c>
      <c r="I314" s="63">
        <f t="shared" si="14"/>
        <v>3.0021285401762077E-2</v>
      </c>
      <c r="J314" s="67">
        <f t="shared" si="13"/>
        <v>0</v>
      </c>
    </row>
    <row r="315" spans="1:10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f t="shared" si="12"/>
        <v>1</v>
      </c>
      <c r="H315" s="23">
        <v>13209.78</v>
      </c>
      <c r="I315" s="63">
        <f t="shared" si="14"/>
        <v>-3.2906160756569047E-2</v>
      </c>
      <c r="J315" s="67">
        <f t="shared" si="13"/>
        <v>0</v>
      </c>
    </row>
    <row r="316" spans="1:10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f t="shared" si="12"/>
        <v>1</v>
      </c>
      <c r="H316" s="23">
        <v>11504.6</v>
      </c>
      <c r="I316" s="63">
        <f t="shared" si="14"/>
        <v>4.4220210713756813E-3</v>
      </c>
      <c r="J316" s="67">
        <f t="shared" si="13"/>
        <v>0</v>
      </c>
    </row>
    <row r="317" spans="1:10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f t="shared" si="12"/>
        <v>1</v>
      </c>
      <c r="H317" s="23">
        <v>8834.2199999999993</v>
      </c>
      <c r="I317" s="63">
        <f t="shared" si="14"/>
        <v>-2.1569554426191795E-3</v>
      </c>
      <c r="J317" s="67">
        <f t="shared" si="13"/>
        <v>0</v>
      </c>
    </row>
    <row r="318" spans="1:10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f t="shared" si="12"/>
        <v>1</v>
      </c>
      <c r="H318" s="23">
        <v>9069.56</v>
      </c>
      <c r="I318" s="63">
        <f t="shared" si="14"/>
        <v>-3.4941221758312269E-3</v>
      </c>
      <c r="J318" s="67">
        <f t="shared" si="13"/>
        <v>0</v>
      </c>
    </row>
    <row r="319" spans="1:10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f t="shared" si="12"/>
        <v>1</v>
      </c>
      <c r="H319" s="23">
        <v>7932.51</v>
      </c>
      <c r="I319" s="63">
        <f t="shared" si="14"/>
        <v>-1.0400261492288898E-2</v>
      </c>
      <c r="J319" s="67">
        <f t="shared" si="13"/>
        <v>0</v>
      </c>
    </row>
    <row r="320" spans="1:10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f t="shared" si="12"/>
        <v>1</v>
      </c>
      <c r="H320" s="23">
        <v>7864.54</v>
      </c>
      <c r="I320" s="63">
        <f t="shared" si="14"/>
        <v>2.8045521424496123E-2</v>
      </c>
      <c r="J320" s="67">
        <f t="shared" si="13"/>
        <v>0</v>
      </c>
    </row>
    <row r="321" spans="1:10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f t="shared" si="12"/>
        <v>1</v>
      </c>
      <c r="H321" s="23">
        <v>8604.0400000000009</v>
      </c>
      <c r="I321" s="63">
        <f t="shared" si="14"/>
        <v>1.6663259047229761E-2</v>
      </c>
      <c r="J321" s="67">
        <f t="shared" si="13"/>
        <v>0</v>
      </c>
    </row>
    <row r="322" spans="1:10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f t="shared" si="12"/>
        <v>1</v>
      </c>
      <c r="H322" s="23">
        <v>9077.06</v>
      </c>
      <c r="I322" s="63">
        <f t="shared" si="14"/>
        <v>-3.0884148531207245E-3</v>
      </c>
      <c r="J322" s="67">
        <f t="shared" si="13"/>
        <v>0</v>
      </c>
    </row>
    <row r="323" spans="1:10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f t="shared" si="12"/>
        <v>1</v>
      </c>
      <c r="H323" s="23">
        <v>7904.38</v>
      </c>
      <c r="I323" s="63">
        <f t="shared" si="14"/>
        <v>-3.10230547550433E-2</v>
      </c>
      <c r="J323" s="67">
        <f t="shared" si="13"/>
        <v>0</v>
      </c>
    </row>
    <row r="324" spans="1:10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f t="shared" ref="G324:G387" si="15">IF(F324&gt;200000000,1,0)</f>
        <v>1</v>
      </c>
      <c r="H324" s="23">
        <v>9703.94</v>
      </c>
      <c r="I324" s="63">
        <f t="shared" si="14"/>
        <v>3.3191071720671594E-2</v>
      </c>
      <c r="J324" s="67">
        <f t="shared" ref="J324:J387" si="16">IF(B324=D324,1,0)</f>
        <v>0</v>
      </c>
    </row>
    <row r="325" spans="1:10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f t="shared" si="15"/>
        <v>1</v>
      </c>
      <c r="H325" s="23">
        <v>10112.76</v>
      </c>
      <c r="I325" s="63">
        <f t="shared" ref="I325:I388" si="17">(E325/E324)-1</f>
        <v>5.1828610083622495E-2</v>
      </c>
      <c r="J325" s="67">
        <f t="shared" si="16"/>
        <v>1</v>
      </c>
    </row>
    <row r="326" spans="1:10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f t="shared" si="15"/>
        <v>1</v>
      </c>
      <c r="H326" s="23">
        <v>11236.79</v>
      </c>
      <c r="I326" s="63">
        <f t="shared" si="17"/>
        <v>2.1620142309797252E-3</v>
      </c>
      <c r="J326" s="67">
        <f t="shared" si="16"/>
        <v>0</v>
      </c>
    </row>
    <row r="327" spans="1:10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f t="shared" si="15"/>
        <v>1</v>
      </c>
      <c r="H327" s="23">
        <v>11559.2</v>
      </c>
      <c r="I327" s="63">
        <f t="shared" si="17"/>
        <v>-1.0063082006608548E-2</v>
      </c>
      <c r="J327" s="67">
        <f t="shared" si="16"/>
        <v>0</v>
      </c>
    </row>
    <row r="328" spans="1:10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f t="shared" si="15"/>
        <v>1</v>
      </c>
      <c r="H328" s="23">
        <v>8827.7199999999993</v>
      </c>
      <c r="I328" s="63">
        <f t="shared" si="17"/>
        <v>1.6234258837809046E-2</v>
      </c>
      <c r="J328" s="67">
        <f t="shared" si="16"/>
        <v>1</v>
      </c>
    </row>
    <row r="329" spans="1:10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f t="shared" si="15"/>
        <v>1</v>
      </c>
      <c r="H329" s="23">
        <v>8529.4</v>
      </c>
      <c r="I329" s="63">
        <f t="shared" si="17"/>
        <v>-1.7155731697386045E-2</v>
      </c>
      <c r="J329" s="67">
        <f t="shared" si="16"/>
        <v>0</v>
      </c>
    </row>
    <row r="330" spans="1:10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f t="shared" si="15"/>
        <v>1</v>
      </c>
      <c r="H330" s="23">
        <v>7858.78</v>
      </c>
      <c r="I330" s="63">
        <f t="shared" si="17"/>
        <v>-1.8256138315795312E-2</v>
      </c>
      <c r="J330" s="67">
        <f t="shared" si="16"/>
        <v>0</v>
      </c>
    </row>
    <row r="331" spans="1:10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f t="shared" si="15"/>
        <v>1</v>
      </c>
      <c r="H331" s="23">
        <v>9550.49</v>
      </c>
      <c r="I331" s="63">
        <f t="shared" si="17"/>
        <v>3.5587689191470151E-2</v>
      </c>
      <c r="J331" s="67">
        <f t="shared" si="16"/>
        <v>0</v>
      </c>
    </row>
    <row r="332" spans="1:10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f t="shared" si="15"/>
        <v>1</v>
      </c>
      <c r="H332" s="23">
        <v>9800.15</v>
      </c>
      <c r="I332" s="63">
        <f t="shared" si="17"/>
        <v>-1.2455516014234891E-2</v>
      </c>
      <c r="J332" s="67">
        <f t="shared" si="16"/>
        <v>0</v>
      </c>
    </row>
    <row r="333" spans="1:10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f t="shared" si="15"/>
        <v>1</v>
      </c>
      <c r="H333" s="23">
        <v>8138.79</v>
      </c>
      <c r="I333" s="63">
        <f t="shared" si="17"/>
        <v>-1.1498521422185548E-2</v>
      </c>
      <c r="J333" s="67">
        <f t="shared" si="16"/>
        <v>0</v>
      </c>
    </row>
    <row r="334" spans="1:10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f t="shared" si="15"/>
        <v>1</v>
      </c>
      <c r="H334" s="23">
        <v>8655.24</v>
      </c>
      <c r="I334" s="63">
        <f t="shared" si="17"/>
        <v>2.1761816638606435E-2</v>
      </c>
      <c r="J334" s="67">
        <f t="shared" si="16"/>
        <v>1</v>
      </c>
    </row>
    <row r="335" spans="1:10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f t="shared" si="15"/>
        <v>0</v>
      </c>
      <c r="H335" s="23">
        <v>113.99</v>
      </c>
      <c r="I335" s="63">
        <f t="shared" si="17"/>
        <v>0.17744066019364579</v>
      </c>
      <c r="J335" s="67">
        <f t="shared" si="16"/>
        <v>1</v>
      </c>
    </row>
    <row r="336" spans="1:10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f t="shared" si="15"/>
        <v>1</v>
      </c>
      <c r="H336" s="23">
        <v>26002.26</v>
      </c>
      <c r="I336" s="63">
        <f t="shared" si="17"/>
        <v>-1.0871702346667567E-3</v>
      </c>
      <c r="J336" s="67">
        <f t="shared" si="16"/>
        <v>0</v>
      </c>
    </row>
    <row r="337" spans="1:10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f t="shared" si="15"/>
        <v>1</v>
      </c>
      <c r="H337" s="23">
        <v>16917.63</v>
      </c>
      <c r="I337" s="63">
        <f t="shared" si="17"/>
        <v>-1.1149833852423852E-2</v>
      </c>
      <c r="J337" s="67">
        <f t="shared" si="16"/>
        <v>0</v>
      </c>
    </row>
    <row r="338" spans="1:10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f t="shared" si="15"/>
        <v>1</v>
      </c>
      <c r="H338" s="23">
        <v>12290.03</v>
      </c>
      <c r="I338" s="63">
        <f t="shared" si="17"/>
        <v>-1.3910029740299423E-2</v>
      </c>
      <c r="J338" s="67">
        <f t="shared" si="16"/>
        <v>0</v>
      </c>
    </row>
    <row r="339" spans="1:10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f t="shared" si="15"/>
        <v>1</v>
      </c>
      <c r="H339" s="23">
        <v>10572.97</v>
      </c>
      <c r="I339" s="63">
        <f t="shared" si="17"/>
        <v>6.5544182953762853E-3</v>
      </c>
      <c r="J339" s="67">
        <f t="shared" si="16"/>
        <v>0</v>
      </c>
    </row>
    <row r="340" spans="1:10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f t="shared" si="15"/>
        <v>1</v>
      </c>
      <c r="H340" s="23">
        <v>9104.6200000000008</v>
      </c>
      <c r="I340" s="63">
        <f t="shared" si="17"/>
        <v>-2.2413589713332627E-4</v>
      </c>
      <c r="J340" s="67">
        <f t="shared" si="16"/>
        <v>0</v>
      </c>
    </row>
    <row r="341" spans="1:10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f t="shared" si="15"/>
        <v>1</v>
      </c>
      <c r="H341" s="23">
        <v>9501.7099999999991</v>
      </c>
      <c r="I341" s="63">
        <f t="shared" si="17"/>
        <v>-2.8518837535840391E-2</v>
      </c>
      <c r="J341" s="67">
        <f t="shared" si="16"/>
        <v>0</v>
      </c>
    </row>
    <row r="342" spans="1:10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f t="shared" si="15"/>
        <v>1</v>
      </c>
      <c r="H342" s="23">
        <v>12173.35</v>
      </c>
      <c r="I342" s="63">
        <f t="shared" si="17"/>
        <v>3.8708188597663229E-2</v>
      </c>
      <c r="J342" s="67">
        <f t="shared" si="16"/>
        <v>0</v>
      </c>
    </row>
    <row r="343" spans="1:10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f t="shared" si="15"/>
        <v>1</v>
      </c>
      <c r="H343" s="23">
        <v>16067.32</v>
      </c>
      <c r="I343" s="63">
        <f t="shared" si="17"/>
        <v>1.4277195074893889E-2</v>
      </c>
      <c r="J343" s="67">
        <f t="shared" si="16"/>
        <v>0</v>
      </c>
    </row>
    <row r="344" spans="1:10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f t="shared" si="15"/>
        <v>1</v>
      </c>
      <c r="H344" s="23">
        <v>15181.73</v>
      </c>
      <c r="I344" s="63">
        <f t="shared" si="17"/>
        <v>2.5789121763390099E-2</v>
      </c>
      <c r="J344" s="67">
        <f t="shared" si="16"/>
        <v>1</v>
      </c>
    </row>
    <row r="345" spans="1:10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f t="shared" si="15"/>
        <v>1</v>
      </c>
      <c r="H345" s="23">
        <v>12781.61</v>
      </c>
      <c r="I345" s="63">
        <f t="shared" si="17"/>
        <v>1.8195304510052912E-2</v>
      </c>
      <c r="J345" s="67">
        <f t="shared" si="16"/>
        <v>1</v>
      </c>
    </row>
    <row r="346" spans="1:10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f t="shared" si="15"/>
        <v>1</v>
      </c>
      <c r="H346" s="23">
        <v>12565.07</v>
      </c>
      <c r="I346" s="63">
        <f t="shared" si="17"/>
        <v>-1.0265127265501883E-3</v>
      </c>
      <c r="J346" s="67">
        <f t="shared" si="16"/>
        <v>0</v>
      </c>
    </row>
    <row r="347" spans="1:10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f t="shared" si="15"/>
        <v>1</v>
      </c>
      <c r="H347" s="23">
        <v>12131.57</v>
      </c>
      <c r="I347" s="63">
        <f t="shared" si="17"/>
        <v>1.2043533506436166E-3</v>
      </c>
      <c r="J347" s="67">
        <f t="shared" si="16"/>
        <v>0</v>
      </c>
    </row>
    <row r="348" spans="1:10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f t="shared" si="15"/>
        <v>1</v>
      </c>
      <c r="H348" s="23">
        <v>12563.65</v>
      </c>
      <c r="I348" s="63">
        <f t="shared" si="17"/>
        <v>9.2590548921800409E-3</v>
      </c>
      <c r="J348" s="67">
        <f t="shared" si="16"/>
        <v>0</v>
      </c>
    </row>
    <row r="349" spans="1:10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f t="shared" si="15"/>
        <v>1</v>
      </c>
      <c r="H349" s="23">
        <v>12907.88</v>
      </c>
      <c r="I349" s="63">
        <f t="shared" si="17"/>
        <v>3.116354848938796E-3</v>
      </c>
      <c r="J349" s="67">
        <f t="shared" si="16"/>
        <v>0</v>
      </c>
    </row>
    <row r="350" spans="1:10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f t="shared" si="15"/>
        <v>1</v>
      </c>
      <c r="H350" s="23">
        <v>10824.22</v>
      </c>
      <c r="I350" s="63">
        <f t="shared" si="17"/>
        <v>-3.4227909917373345E-2</v>
      </c>
      <c r="J350" s="67">
        <f t="shared" si="16"/>
        <v>0</v>
      </c>
    </row>
    <row r="351" spans="1:10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f t="shared" si="15"/>
        <v>1</v>
      </c>
      <c r="H351" s="23">
        <v>12049.96</v>
      </c>
      <c r="I351" s="63">
        <f t="shared" si="17"/>
        <v>2.7325673265762296E-2</v>
      </c>
      <c r="J351" s="67">
        <f t="shared" si="16"/>
        <v>0</v>
      </c>
    </row>
    <row r="352" spans="1:10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f t="shared" si="15"/>
        <v>1</v>
      </c>
      <c r="H352" s="23">
        <v>13099.93</v>
      </c>
      <c r="I352" s="63">
        <f t="shared" si="17"/>
        <v>2.2918291785231748E-2</v>
      </c>
      <c r="J352" s="67">
        <f t="shared" si="16"/>
        <v>1</v>
      </c>
    </row>
    <row r="353" spans="1:10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f t="shared" si="15"/>
        <v>1</v>
      </c>
      <c r="H353" s="23">
        <v>11474.46</v>
      </c>
      <c r="I353" s="63">
        <f t="shared" si="17"/>
        <v>-3.7699371677138993E-3</v>
      </c>
      <c r="J353" s="67">
        <f t="shared" si="16"/>
        <v>0</v>
      </c>
    </row>
    <row r="354" spans="1:10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f t="shared" si="15"/>
        <v>1</v>
      </c>
      <c r="H354" s="23">
        <v>11400.58</v>
      </c>
      <c r="I354" s="63">
        <f t="shared" si="17"/>
        <v>-1.1708389934665941E-2</v>
      </c>
      <c r="J354" s="67">
        <f t="shared" si="16"/>
        <v>0</v>
      </c>
    </row>
    <row r="355" spans="1:10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f t="shared" si="15"/>
        <v>1</v>
      </c>
      <c r="H355" s="23">
        <v>10755.98</v>
      </c>
      <c r="I355" s="63">
        <f t="shared" si="17"/>
        <v>-2.1686957280621311E-2</v>
      </c>
      <c r="J355" s="67">
        <f t="shared" si="16"/>
        <v>0</v>
      </c>
    </row>
    <row r="356" spans="1:10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f t="shared" si="15"/>
        <v>1</v>
      </c>
      <c r="H356" s="23">
        <v>10807.47</v>
      </c>
      <c r="I356" s="63">
        <f t="shared" si="17"/>
        <v>7.5379125780552503E-3</v>
      </c>
      <c r="J356" s="67">
        <f t="shared" si="16"/>
        <v>0</v>
      </c>
    </row>
    <row r="357" spans="1:10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f t="shared" si="15"/>
        <v>1</v>
      </c>
      <c r="H357" s="23">
        <v>11194.56</v>
      </c>
      <c r="I357" s="63">
        <f t="shared" si="17"/>
        <v>-3.5780689716233716E-2</v>
      </c>
      <c r="J357" s="67">
        <f t="shared" si="16"/>
        <v>0</v>
      </c>
    </row>
    <row r="358" spans="1:10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f t="shared" si="15"/>
        <v>1</v>
      </c>
      <c r="H358" s="23">
        <v>11542.45</v>
      </c>
      <c r="I358" s="63">
        <f t="shared" si="17"/>
        <v>-2.404646304649749E-2</v>
      </c>
      <c r="J358" s="67">
        <f t="shared" si="16"/>
        <v>0</v>
      </c>
    </row>
    <row r="359" spans="1:10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f t="shared" si="15"/>
        <v>1</v>
      </c>
      <c r="H359" s="23">
        <v>10401.790000000001</v>
      </c>
      <c r="I359" s="63">
        <f t="shared" si="17"/>
        <v>1.4630474667168603E-2</v>
      </c>
      <c r="J359" s="67">
        <f t="shared" si="16"/>
        <v>0</v>
      </c>
    </row>
    <row r="360" spans="1:10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f t="shared" si="15"/>
        <v>1</v>
      </c>
      <c r="H360" s="23">
        <v>9103.94</v>
      </c>
      <c r="I360" s="63">
        <f t="shared" si="17"/>
        <v>-1.8163482937685549E-2</v>
      </c>
      <c r="J360" s="67">
        <f t="shared" si="16"/>
        <v>0</v>
      </c>
    </row>
    <row r="361" spans="1:10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f t="shared" si="15"/>
        <v>1</v>
      </c>
      <c r="H361" s="23">
        <v>10880.96</v>
      </c>
      <c r="I361" s="63">
        <f t="shared" si="17"/>
        <v>2.77433445487274E-3</v>
      </c>
      <c r="J361" s="67">
        <f t="shared" si="16"/>
        <v>0</v>
      </c>
    </row>
    <row r="362" spans="1:10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f t="shared" si="15"/>
        <v>1</v>
      </c>
      <c r="H362" s="23">
        <v>9512.27</v>
      </c>
      <c r="I362" s="63">
        <f t="shared" si="17"/>
        <v>1.0819401930774575E-2</v>
      </c>
      <c r="J362" s="67">
        <f t="shared" si="16"/>
        <v>0</v>
      </c>
    </row>
    <row r="363" spans="1:10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f t="shared" si="15"/>
        <v>1</v>
      </c>
      <c r="H363" s="23">
        <v>12847.28</v>
      </c>
      <c r="I363" s="63">
        <f t="shared" si="17"/>
        <v>-1.1903236702034636E-2</v>
      </c>
      <c r="J363" s="67">
        <f t="shared" si="16"/>
        <v>0</v>
      </c>
    </row>
    <row r="364" spans="1:10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f t="shared" si="15"/>
        <v>1</v>
      </c>
      <c r="H364" s="23">
        <v>10065.52</v>
      </c>
      <c r="I364" s="63">
        <f t="shared" si="17"/>
        <v>3.150747904805673E-2</v>
      </c>
      <c r="J364" s="67">
        <f t="shared" si="16"/>
        <v>1</v>
      </c>
    </row>
    <row r="365" spans="1:10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f t="shared" si="15"/>
        <v>1</v>
      </c>
      <c r="H365" s="23">
        <v>9591.85</v>
      </c>
      <c r="I365" s="63">
        <f t="shared" si="17"/>
        <v>3.5310250257112319E-3</v>
      </c>
      <c r="J365" s="67">
        <f t="shared" si="16"/>
        <v>0</v>
      </c>
    </row>
    <row r="366" spans="1:10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f t="shared" si="15"/>
        <v>1</v>
      </c>
      <c r="H366" s="23">
        <v>9901.5300000000007</v>
      </c>
      <c r="I366" s="63">
        <f t="shared" si="17"/>
        <v>-2.2739953768546539E-2</v>
      </c>
      <c r="J366" s="67">
        <f t="shared" si="16"/>
        <v>0</v>
      </c>
    </row>
    <row r="367" spans="1:10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f t="shared" si="15"/>
        <v>1</v>
      </c>
      <c r="H367" s="23">
        <v>8654.14</v>
      </c>
      <c r="I367" s="63">
        <f t="shared" si="17"/>
        <v>1.1605415860734825E-2</v>
      </c>
      <c r="J367" s="67">
        <f t="shared" si="16"/>
        <v>0</v>
      </c>
    </row>
    <row r="368" spans="1:10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f t="shared" si="15"/>
        <v>1</v>
      </c>
      <c r="H368" s="23">
        <v>9730.33</v>
      </c>
      <c r="I368" s="63">
        <f t="shared" si="17"/>
        <v>1.8314174479947543E-3</v>
      </c>
      <c r="J368" s="67">
        <f t="shared" si="16"/>
        <v>0</v>
      </c>
    </row>
    <row r="369" spans="1:10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f t="shared" si="15"/>
        <v>1</v>
      </c>
      <c r="H369" s="23">
        <v>8374.4</v>
      </c>
      <c r="I369" s="63">
        <f t="shared" si="17"/>
        <v>1.7337916920565188E-2</v>
      </c>
      <c r="J369" s="67">
        <f t="shared" si="16"/>
        <v>0</v>
      </c>
    </row>
    <row r="370" spans="1:10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f t="shared" si="15"/>
        <v>1</v>
      </c>
      <c r="H370" s="23">
        <v>12648.38</v>
      </c>
      <c r="I370" s="63">
        <f t="shared" si="17"/>
        <v>-5.8439283494377658E-2</v>
      </c>
      <c r="J370" s="67">
        <f t="shared" si="16"/>
        <v>0</v>
      </c>
    </row>
    <row r="371" spans="1:10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f t="shared" si="15"/>
        <v>1</v>
      </c>
      <c r="H371" s="23">
        <v>10299.040000000001</v>
      </c>
      <c r="I371" s="63">
        <f t="shared" si="17"/>
        <v>8.7500300069616177E-3</v>
      </c>
      <c r="J371" s="67">
        <f t="shared" si="16"/>
        <v>0</v>
      </c>
    </row>
    <row r="372" spans="1:10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f t="shared" si="15"/>
        <v>1</v>
      </c>
      <c r="H372" s="23">
        <v>10077.549999999999</v>
      </c>
      <c r="I372" s="63">
        <f t="shared" si="17"/>
        <v>-2.9330223813999856E-2</v>
      </c>
      <c r="J372" s="67">
        <f t="shared" si="16"/>
        <v>0</v>
      </c>
    </row>
    <row r="373" spans="1:10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f t="shared" si="15"/>
        <v>1</v>
      </c>
      <c r="H373" s="23">
        <v>9201.81</v>
      </c>
      <c r="I373" s="63">
        <f t="shared" si="17"/>
        <v>5.0258648164946962E-4</v>
      </c>
      <c r="J373" s="67">
        <f t="shared" si="16"/>
        <v>0</v>
      </c>
    </row>
    <row r="374" spans="1:10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f t="shared" si="15"/>
        <v>1</v>
      </c>
      <c r="H374" s="23">
        <v>8770.17</v>
      </c>
      <c r="I374" s="63">
        <f t="shared" si="17"/>
        <v>-1.8880407748195771E-2</v>
      </c>
      <c r="J374" s="67">
        <f t="shared" si="16"/>
        <v>0</v>
      </c>
    </row>
    <row r="375" spans="1:10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f t="shared" si="15"/>
        <v>1</v>
      </c>
      <c r="H375" s="23">
        <v>7530.57</v>
      </c>
      <c r="I375" s="63">
        <f t="shared" si="17"/>
        <v>-7.4552311496290935E-3</v>
      </c>
      <c r="J375" s="67">
        <f t="shared" si="16"/>
        <v>0</v>
      </c>
    </row>
    <row r="376" spans="1:10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f t="shared" si="15"/>
        <v>1</v>
      </c>
      <c r="H376" s="23">
        <v>7797.11</v>
      </c>
      <c r="I376" s="63">
        <f t="shared" si="17"/>
        <v>3.4561719153004988E-2</v>
      </c>
      <c r="J376" s="67">
        <f t="shared" si="16"/>
        <v>1</v>
      </c>
    </row>
    <row r="377" spans="1:10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f t="shared" si="15"/>
        <v>1</v>
      </c>
      <c r="H377" s="23">
        <v>8138.11</v>
      </c>
      <c r="I377" s="63">
        <f t="shared" si="17"/>
        <v>2.9697913119618669E-2</v>
      </c>
      <c r="J377" s="67">
        <f t="shared" si="16"/>
        <v>0</v>
      </c>
    </row>
    <row r="378" spans="1:10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f t="shared" si="15"/>
        <v>1</v>
      </c>
      <c r="H378" s="23">
        <v>10209.959999999999</v>
      </c>
      <c r="I378" s="63">
        <f t="shared" si="17"/>
        <v>-4.9604346285592182E-4</v>
      </c>
      <c r="J378" s="67">
        <f t="shared" si="16"/>
        <v>0</v>
      </c>
    </row>
    <row r="379" spans="1:10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f t="shared" si="15"/>
        <v>1</v>
      </c>
      <c r="H379" s="23">
        <v>9545.1</v>
      </c>
      <c r="I379" s="63">
        <f t="shared" si="17"/>
        <v>3.3924942099541555E-2</v>
      </c>
      <c r="J379" s="67">
        <f t="shared" si="16"/>
        <v>0</v>
      </c>
    </row>
    <row r="380" spans="1:10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f t="shared" si="15"/>
        <v>1</v>
      </c>
      <c r="H380" s="23">
        <v>10151.33</v>
      </c>
      <c r="I380" s="63">
        <f t="shared" si="17"/>
        <v>2.9097475399718853E-2</v>
      </c>
      <c r="J380" s="67">
        <f t="shared" si="16"/>
        <v>1</v>
      </c>
    </row>
    <row r="381" spans="1:10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f t="shared" si="15"/>
        <v>1</v>
      </c>
      <c r="H381" s="23">
        <v>10289.73</v>
      </c>
      <c r="I381" s="63">
        <f t="shared" si="17"/>
        <v>-7.3629851740795171E-3</v>
      </c>
      <c r="J381" s="67">
        <f t="shared" si="16"/>
        <v>0</v>
      </c>
    </row>
    <row r="382" spans="1:10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f t="shared" si="15"/>
        <v>1</v>
      </c>
      <c r="H382" s="23">
        <v>11688.74</v>
      </c>
      <c r="I382" s="63">
        <f t="shared" si="17"/>
        <v>-1.5707860643082716E-2</v>
      </c>
      <c r="J382" s="67">
        <f t="shared" si="16"/>
        <v>0</v>
      </c>
    </row>
    <row r="383" spans="1:10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f t="shared" si="15"/>
        <v>1</v>
      </c>
      <c r="H383" s="23">
        <v>10580</v>
      </c>
      <c r="I383" s="63">
        <f t="shared" si="17"/>
        <v>2.8382095523881157E-2</v>
      </c>
      <c r="J383" s="67">
        <f t="shared" si="16"/>
        <v>0</v>
      </c>
    </row>
    <row r="384" spans="1:10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f t="shared" si="15"/>
        <v>1</v>
      </c>
      <c r="H384" s="23">
        <v>11501.51</v>
      </c>
      <c r="I384" s="63">
        <f t="shared" si="17"/>
        <v>9.9032882011604872E-3</v>
      </c>
      <c r="J384" s="67">
        <f t="shared" si="16"/>
        <v>0</v>
      </c>
    </row>
    <row r="385" spans="1:10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f t="shared" si="15"/>
        <v>1</v>
      </c>
      <c r="H385" s="23">
        <v>10388.02</v>
      </c>
      <c r="I385" s="63">
        <f t="shared" si="17"/>
        <v>8.2082936599148226E-4</v>
      </c>
      <c r="J385" s="67">
        <f t="shared" si="16"/>
        <v>0</v>
      </c>
    </row>
    <row r="386" spans="1:10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f t="shared" si="15"/>
        <v>1</v>
      </c>
      <c r="H386" s="23">
        <v>12576.09</v>
      </c>
      <c r="I386" s="63">
        <f t="shared" si="17"/>
        <v>-1.793408131574914E-3</v>
      </c>
      <c r="J386" s="67">
        <f t="shared" si="16"/>
        <v>0</v>
      </c>
    </row>
    <row r="387" spans="1:10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f t="shared" si="15"/>
        <v>1</v>
      </c>
      <c r="H387" s="23">
        <v>12501.05</v>
      </c>
      <c r="I387" s="63">
        <f t="shared" si="17"/>
        <v>-1.1086523082316391E-2</v>
      </c>
      <c r="J387" s="67">
        <f t="shared" si="16"/>
        <v>0</v>
      </c>
    </row>
    <row r="388" spans="1:10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f t="shared" ref="G388:G451" si="18">IF(F388&gt;200000000,1,0)</f>
        <v>1</v>
      </c>
      <c r="H388" s="23">
        <v>13121.84</v>
      </c>
      <c r="I388" s="63">
        <f t="shared" si="17"/>
        <v>1.2839259997784458E-2</v>
      </c>
      <c r="J388" s="67">
        <f t="shared" ref="J388:J451" si="19">IF(B388=D388,1,0)</f>
        <v>0</v>
      </c>
    </row>
    <row r="389" spans="1:10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f t="shared" si="18"/>
        <v>1</v>
      </c>
      <c r="H389" s="23">
        <v>10951.04</v>
      </c>
      <c r="I389" s="63">
        <f t="shared" ref="I389:I452" si="20">(E389/E388)-1</f>
        <v>1.4218683349921823E-2</v>
      </c>
      <c r="J389" s="67">
        <f t="shared" si="19"/>
        <v>1</v>
      </c>
    </row>
    <row r="390" spans="1:10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f t="shared" si="18"/>
        <v>1</v>
      </c>
      <c r="H390" s="23">
        <v>8717.2199999999993</v>
      </c>
      <c r="I390" s="63">
        <f t="shared" si="20"/>
        <v>1.6165385154590206E-2</v>
      </c>
      <c r="J390" s="67">
        <f t="shared" si="19"/>
        <v>0</v>
      </c>
    </row>
    <row r="391" spans="1:10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f t="shared" si="18"/>
        <v>1</v>
      </c>
      <c r="H391" s="23">
        <v>10938.39</v>
      </c>
      <c r="I391" s="63">
        <f t="shared" si="20"/>
        <v>-6.5585600882963613E-3</v>
      </c>
      <c r="J391" s="67">
        <f t="shared" si="19"/>
        <v>0</v>
      </c>
    </row>
    <row r="392" spans="1:10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f t="shared" si="18"/>
        <v>1</v>
      </c>
      <c r="H392" s="23">
        <v>9312.86</v>
      </c>
      <c r="I392" s="63">
        <f t="shared" si="20"/>
        <v>2.9163550902679969E-3</v>
      </c>
      <c r="J392" s="67">
        <f t="shared" si="19"/>
        <v>0</v>
      </c>
    </row>
    <row r="393" spans="1:10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f t="shared" si="18"/>
        <v>1</v>
      </c>
      <c r="H393" s="23">
        <v>10973.92</v>
      </c>
      <c r="I393" s="63">
        <f t="shared" si="20"/>
        <v>-2.3145830448536908E-2</v>
      </c>
      <c r="J393" s="67">
        <f t="shared" si="19"/>
        <v>0</v>
      </c>
    </row>
    <row r="394" spans="1:10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f t="shared" si="18"/>
        <v>1</v>
      </c>
      <c r="H394" s="23">
        <v>9772.77</v>
      </c>
      <c r="I394" s="63">
        <f t="shared" si="20"/>
        <v>-2.2701995420346788E-2</v>
      </c>
      <c r="J394" s="67">
        <f t="shared" si="19"/>
        <v>0</v>
      </c>
    </row>
    <row r="395" spans="1:10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f t="shared" si="18"/>
        <v>1</v>
      </c>
      <c r="H395" s="23">
        <v>10028.43</v>
      </c>
      <c r="I395" s="63">
        <f t="shared" si="20"/>
        <v>-9.7625741955639223E-3</v>
      </c>
      <c r="J395" s="67">
        <f t="shared" si="19"/>
        <v>0</v>
      </c>
    </row>
    <row r="396" spans="1:10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f t="shared" si="18"/>
        <v>1</v>
      </c>
      <c r="H396" s="23">
        <v>9082.7800000000007</v>
      </c>
      <c r="I396" s="63">
        <f t="shared" si="20"/>
        <v>7.5941094948905885E-3</v>
      </c>
      <c r="J396" s="67">
        <f t="shared" si="19"/>
        <v>0</v>
      </c>
    </row>
    <row r="397" spans="1:10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f t="shared" si="18"/>
        <v>1</v>
      </c>
      <c r="H397" s="23">
        <v>9375.42</v>
      </c>
      <c r="I397" s="63">
        <f t="shared" si="20"/>
        <v>-3.0974985183446213E-3</v>
      </c>
      <c r="J397" s="67">
        <f t="shared" si="19"/>
        <v>0</v>
      </c>
    </row>
    <row r="398" spans="1:10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f t="shared" si="18"/>
        <v>1</v>
      </c>
      <c r="H398" s="23">
        <v>8883.2199999999993</v>
      </c>
      <c r="I398" s="63">
        <f t="shared" si="20"/>
        <v>3.3090297251822776E-2</v>
      </c>
      <c r="J398" s="67">
        <f t="shared" si="19"/>
        <v>1</v>
      </c>
    </row>
    <row r="399" spans="1:10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f t="shared" si="18"/>
        <v>1</v>
      </c>
      <c r="H399" s="23">
        <v>8149</v>
      </c>
      <c r="I399" s="63">
        <f t="shared" si="20"/>
        <v>-5.4180238870792374E-3</v>
      </c>
      <c r="J399" s="67">
        <f t="shared" si="19"/>
        <v>0</v>
      </c>
    </row>
    <row r="400" spans="1:10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f t="shared" si="18"/>
        <v>1</v>
      </c>
      <c r="H400" s="23">
        <v>8387.98</v>
      </c>
      <c r="I400" s="63">
        <f t="shared" si="20"/>
        <v>-4.1953690461894677E-2</v>
      </c>
      <c r="J400" s="67">
        <f t="shared" si="19"/>
        <v>0</v>
      </c>
    </row>
    <row r="401" spans="1:10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f t="shared" si="18"/>
        <v>1</v>
      </c>
      <c r="H401" s="23">
        <v>8599.0400000000009</v>
      </c>
      <c r="I401" s="63">
        <f t="shared" si="20"/>
        <v>1.6180861004124969E-2</v>
      </c>
      <c r="J401" s="67">
        <f t="shared" si="19"/>
        <v>0</v>
      </c>
    </row>
    <row r="402" spans="1:10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f t="shared" si="18"/>
        <v>1</v>
      </c>
      <c r="H402" s="23">
        <v>8296.66</v>
      </c>
      <c r="I402" s="63">
        <f t="shared" si="20"/>
        <v>-1.4532732288232375E-2</v>
      </c>
      <c r="J402" s="67">
        <f t="shared" si="19"/>
        <v>0</v>
      </c>
    </row>
    <row r="403" spans="1:10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f t="shared" si="18"/>
        <v>0</v>
      </c>
      <c r="H403" s="23">
        <v>5675.53</v>
      </c>
      <c r="I403" s="63">
        <f t="shared" si="20"/>
        <v>1.350674768439486E-2</v>
      </c>
      <c r="J403" s="67">
        <f t="shared" si="19"/>
        <v>1</v>
      </c>
    </row>
    <row r="404" spans="1:10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f t="shared" si="18"/>
        <v>0</v>
      </c>
      <c r="H404" s="23">
        <v>7403.77</v>
      </c>
      <c r="I404" s="63">
        <f t="shared" si="20"/>
        <v>1.6919466930132909E-2</v>
      </c>
      <c r="J404" s="67">
        <f t="shared" si="19"/>
        <v>0</v>
      </c>
    </row>
    <row r="405" spans="1:10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f t="shared" si="18"/>
        <v>1</v>
      </c>
      <c r="H405" s="23">
        <v>7027.01</v>
      </c>
      <c r="I405" s="63">
        <f t="shared" si="20"/>
        <v>2.5172231054584104E-2</v>
      </c>
      <c r="J405" s="67">
        <f t="shared" si="19"/>
        <v>1</v>
      </c>
    </row>
    <row r="406" spans="1:10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f t="shared" si="18"/>
        <v>1</v>
      </c>
      <c r="H406" s="23">
        <v>8299.73</v>
      </c>
      <c r="I406" s="63">
        <f t="shared" si="20"/>
        <v>3.5646592573448377E-3</v>
      </c>
      <c r="J406" s="67">
        <f t="shared" si="19"/>
        <v>0</v>
      </c>
    </row>
    <row r="407" spans="1:10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f t="shared" si="18"/>
        <v>1</v>
      </c>
      <c r="H407" s="23">
        <v>7346.21</v>
      </c>
      <c r="I407" s="63">
        <f t="shared" si="20"/>
        <v>4.6143775419318356E-3</v>
      </c>
      <c r="J407" s="67">
        <f t="shared" si="19"/>
        <v>0</v>
      </c>
    </row>
    <row r="408" spans="1:10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f t="shared" si="18"/>
        <v>1</v>
      </c>
      <c r="H408" s="23">
        <v>8572.49</v>
      </c>
      <c r="I408" s="63">
        <f t="shared" si="20"/>
        <v>1.5702276295970208E-3</v>
      </c>
      <c r="J408" s="67">
        <f t="shared" si="19"/>
        <v>0</v>
      </c>
    </row>
    <row r="409" spans="1:10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f t="shared" si="18"/>
        <v>1</v>
      </c>
      <c r="H409" s="23">
        <v>8769.6</v>
      </c>
      <c r="I409" s="63">
        <f t="shared" si="20"/>
        <v>9.4172603557869383E-3</v>
      </c>
      <c r="J409" s="67">
        <f t="shared" si="19"/>
        <v>0</v>
      </c>
    </row>
    <row r="410" spans="1:10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f t="shared" si="18"/>
        <v>1</v>
      </c>
      <c r="H410" s="23">
        <v>9366.93</v>
      </c>
      <c r="I410" s="63">
        <f t="shared" si="20"/>
        <v>-1.4844633216055447E-2</v>
      </c>
      <c r="J410" s="67">
        <f t="shared" si="19"/>
        <v>0</v>
      </c>
    </row>
    <row r="411" spans="1:10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f t="shared" si="18"/>
        <v>1</v>
      </c>
      <c r="H411" s="23">
        <v>9952.01</v>
      </c>
      <c r="I411" s="63">
        <f t="shared" si="20"/>
        <v>-7.8827137985028051E-3</v>
      </c>
      <c r="J411" s="67">
        <f t="shared" si="19"/>
        <v>0</v>
      </c>
    </row>
    <row r="412" spans="1:10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f t="shared" si="18"/>
        <v>1</v>
      </c>
      <c r="H412" s="23">
        <v>8466.9599999999991</v>
      </c>
      <c r="I412" s="63">
        <f t="shared" si="20"/>
        <v>-3.6753975374836934E-3</v>
      </c>
      <c r="J412" s="67">
        <f t="shared" si="19"/>
        <v>0</v>
      </c>
    </row>
    <row r="413" spans="1:10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f t="shared" si="18"/>
        <v>1</v>
      </c>
      <c r="H413" s="23">
        <v>7664.43</v>
      </c>
      <c r="I413" s="63">
        <f t="shared" si="20"/>
        <v>-3.2115616218386656E-3</v>
      </c>
      <c r="J413" s="67">
        <f t="shared" si="19"/>
        <v>0</v>
      </c>
    </row>
    <row r="414" spans="1:10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f t="shared" si="18"/>
        <v>1</v>
      </c>
      <c r="H414" s="23">
        <v>7885.25</v>
      </c>
      <c r="I414" s="63">
        <f t="shared" si="20"/>
        <v>1.8906945608516246E-2</v>
      </c>
      <c r="J414" s="67">
        <f t="shared" si="19"/>
        <v>0</v>
      </c>
    </row>
    <row r="415" spans="1:10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f t="shared" si="18"/>
        <v>1</v>
      </c>
      <c r="H415" s="23">
        <v>8418.82</v>
      </c>
      <c r="I415" s="63">
        <f t="shared" si="20"/>
        <v>2.1899837620716234E-2</v>
      </c>
      <c r="J415" s="67">
        <f t="shared" si="19"/>
        <v>0</v>
      </c>
    </row>
    <row r="416" spans="1:10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f t="shared" si="18"/>
        <v>1</v>
      </c>
      <c r="H416" s="23">
        <v>11901.18</v>
      </c>
      <c r="I416" s="63">
        <f t="shared" si="20"/>
        <v>4.6728971962617383E-3</v>
      </c>
      <c r="J416" s="67">
        <f t="shared" si="19"/>
        <v>0</v>
      </c>
    </row>
    <row r="417" spans="1:10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f t="shared" si="18"/>
        <v>1</v>
      </c>
      <c r="H417" s="23">
        <v>9314.2199999999993</v>
      </c>
      <c r="I417" s="63">
        <f t="shared" si="20"/>
        <v>1.8729514593414098E-3</v>
      </c>
      <c r="J417" s="67">
        <f t="shared" si="19"/>
        <v>0</v>
      </c>
    </row>
    <row r="418" spans="1:10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f t="shared" si="18"/>
        <v>1</v>
      </c>
      <c r="H418" s="23">
        <v>9264.17</v>
      </c>
      <c r="I418" s="63">
        <f t="shared" si="20"/>
        <v>1.0697408734485769E-3</v>
      </c>
      <c r="J418" s="67">
        <f t="shared" si="19"/>
        <v>0</v>
      </c>
    </row>
    <row r="419" spans="1:10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f t="shared" si="18"/>
        <v>1</v>
      </c>
      <c r="H419" s="23">
        <v>8539.69</v>
      </c>
      <c r="I419" s="63">
        <f t="shared" si="20"/>
        <v>2.1060712951821436E-3</v>
      </c>
      <c r="J419" s="67">
        <f t="shared" si="19"/>
        <v>0</v>
      </c>
    </row>
    <row r="420" spans="1:10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f t="shared" si="18"/>
        <v>0</v>
      </c>
      <c r="H420" s="23">
        <v>6265.34</v>
      </c>
      <c r="I420" s="63">
        <f t="shared" si="20"/>
        <v>-4.3378782702321317E-3</v>
      </c>
      <c r="J420" s="67">
        <f t="shared" si="19"/>
        <v>0</v>
      </c>
    </row>
    <row r="421" spans="1:10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f t="shared" si="18"/>
        <v>1</v>
      </c>
      <c r="H421" s="23">
        <v>7811.97</v>
      </c>
      <c r="I421" s="63">
        <f t="shared" si="20"/>
        <v>1.7364721540573225E-2</v>
      </c>
      <c r="J421" s="67">
        <f t="shared" si="19"/>
        <v>1</v>
      </c>
    </row>
    <row r="422" spans="1:10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f t="shared" si="18"/>
        <v>1</v>
      </c>
      <c r="H422" s="23">
        <v>9361.6</v>
      </c>
      <c r="I422" s="63">
        <f t="shared" si="20"/>
        <v>1.3552462132826237E-2</v>
      </c>
      <c r="J422" s="67">
        <f t="shared" si="19"/>
        <v>1</v>
      </c>
    </row>
    <row r="423" spans="1:10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f t="shared" si="18"/>
        <v>1</v>
      </c>
      <c r="H423" s="23">
        <v>12490.14</v>
      </c>
      <c r="I423" s="63">
        <f t="shared" si="20"/>
        <v>1.4419974185222451E-3</v>
      </c>
      <c r="J423" s="67">
        <f t="shared" si="19"/>
        <v>0</v>
      </c>
    </row>
    <row r="424" spans="1:10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f t="shared" si="18"/>
        <v>1</v>
      </c>
      <c r="H424" s="23">
        <v>9124.75</v>
      </c>
      <c r="I424" s="63">
        <f t="shared" si="20"/>
        <v>2.114569383049103E-3</v>
      </c>
      <c r="J424" s="67">
        <f t="shared" si="19"/>
        <v>0</v>
      </c>
    </row>
    <row r="425" spans="1:10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f t="shared" si="18"/>
        <v>0</v>
      </c>
      <c r="H425" s="23">
        <v>7643.28</v>
      </c>
      <c r="I425" s="63">
        <f t="shared" si="20"/>
        <v>8.8724992715105699E-3</v>
      </c>
      <c r="J425" s="67">
        <f t="shared" si="19"/>
        <v>1</v>
      </c>
    </row>
    <row r="426" spans="1:10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f t="shared" si="18"/>
        <v>1</v>
      </c>
      <c r="H426" s="23">
        <v>7733.22</v>
      </c>
      <c r="I426" s="63">
        <f t="shared" si="20"/>
        <v>-1.0009561372056885E-2</v>
      </c>
      <c r="J426" s="67">
        <f t="shared" si="19"/>
        <v>0</v>
      </c>
    </row>
    <row r="427" spans="1:10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f t="shared" si="18"/>
        <v>1</v>
      </c>
      <c r="H427" s="23">
        <v>11724.18</v>
      </c>
      <c r="I427" s="63">
        <f t="shared" si="20"/>
        <v>3.3400738438014166E-3</v>
      </c>
      <c r="J427" s="67">
        <f t="shared" si="19"/>
        <v>0</v>
      </c>
    </row>
    <row r="428" spans="1:10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f t="shared" si="18"/>
        <v>0</v>
      </c>
      <c r="H428" s="23">
        <v>7401.44</v>
      </c>
      <c r="I428" s="63">
        <f t="shared" si="20"/>
        <v>-5.5348888510092786E-3</v>
      </c>
      <c r="J428" s="67">
        <f t="shared" si="19"/>
        <v>0</v>
      </c>
    </row>
    <row r="429" spans="1:10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f t="shared" si="18"/>
        <v>0</v>
      </c>
      <c r="H429" s="23">
        <v>7287.18</v>
      </c>
      <c r="I429" s="63">
        <f t="shared" si="20"/>
        <v>9.659302876617204E-3</v>
      </c>
      <c r="J429" s="67">
        <f t="shared" si="19"/>
        <v>0</v>
      </c>
    </row>
    <row r="430" spans="1:10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f t="shared" si="18"/>
        <v>0</v>
      </c>
      <c r="H430" s="23">
        <v>9175.7999999999993</v>
      </c>
      <c r="I430" s="63">
        <f t="shared" si="20"/>
        <v>1.5398903502201966E-2</v>
      </c>
      <c r="J430" s="67">
        <f t="shared" si="19"/>
        <v>0</v>
      </c>
    </row>
    <row r="431" spans="1:10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f t="shared" si="18"/>
        <v>1</v>
      </c>
      <c r="H431" s="23">
        <v>10100.1</v>
      </c>
      <c r="I431" s="63">
        <f t="shared" si="20"/>
        <v>-1.0818359739972472E-4</v>
      </c>
      <c r="J431" s="67">
        <f t="shared" si="19"/>
        <v>0</v>
      </c>
    </row>
    <row r="432" spans="1:10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f t="shared" si="18"/>
        <v>1</v>
      </c>
      <c r="H432" s="23">
        <v>9807.7000000000007</v>
      </c>
      <c r="I432" s="63">
        <f t="shared" si="20"/>
        <v>-1.5776842270921021E-2</v>
      </c>
      <c r="J432" s="67">
        <f t="shared" si="19"/>
        <v>0</v>
      </c>
    </row>
    <row r="433" spans="1:10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f t="shared" si="18"/>
        <v>1</v>
      </c>
      <c r="H433" s="23">
        <v>12542.57</v>
      </c>
      <c r="I433" s="63">
        <f t="shared" si="20"/>
        <v>4.8369043811959944E-3</v>
      </c>
      <c r="J433" s="67">
        <f t="shared" si="19"/>
        <v>0</v>
      </c>
    </row>
    <row r="434" spans="1:10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f t="shared" si="18"/>
        <v>1</v>
      </c>
      <c r="H434" s="23">
        <v>10939.13</v>
      </c>
      <c r="I434" s="63">
        <f t="shared" si="20"/>
        <v>-8.2846003898634502E-3</v>
      </c>
      <c r="J434" s="67">
        <f t="shared" si="19"/>
        <v>0</v>
      </c>
    </row>
    <row r="435" spans="1:10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f t="shared" si="18"/>
        <v>1</v>
      </c>
      <c r="H435" s="23">
        <v>12051.82</v>
      </c>
      <c r="I435" s="63">
        <f t="shared" si="20"/>
        <v>3.309431880860414E-3</v>
      </c>
      <c r="J435" s="67">
        <f t="shared" si="19"/>
        <v>0</v>
      </c>
    </row>
    <row r="436" spans="1:10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f t="shared" si="18"/>
        <v>1</v>
      </c>
      <c r="H436" s="23">
        <v>9481.39</v>
      </c>
      <c r="I436" s="63">
        <f t="shared" si="20"/>
        <v>-1.1404867809485797E-2</v>
      </c>
      <c r="J436" s="67">
        <f t="shared" si="19"/>
        <v>0</v>
      </c>
    </row>
    <row r="437" spans="1:10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f t="shared" si="18"/>
        <v>0</v>
      </c>
      <c r="H437" s="23">
        <v>8342.17</v>
      </c>
      <c r="I437" s="63">
        <f t="shared" si="20"/>
        <v>2.2051686483863131E-2</v>
      </c>
      <c r="J437" s="67">
        <f t="shared" si="19"/>
        <v>1</v>
      </c>
    </row>
    <row r="438" spans="1:10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f t="shared" si="18"/>
        <v>1</v>
      </c>
      <c r="H438" s="23">
        <v>10025.049999999999</v>
      </c>
      <c r="I438" s="63">
        <f t="shared" si="20"/>
        <v>1.2652718009595887E-2</v>
      </c>
      <c r="J438" s="67">
        <f t="shared" si="19"/>
        <v>1</v>
      </c>
    </row>
    <row r="439" spans="1:10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f t="shared" si="18"/>
        <v>1</v>
      </c>
      <c r="H439" s="23">
        <v>9833.7000000000007</v>
      </c>
      <c r="I439" s="63">
        <f t="shared" si="20"/>
        <v>-1.8268141143369387E-3</v>
      </c>
      <c r="J439" s="67">
        <f t="shared" si="19"/>
        <v>0</v>
      </c>
    </row>
    <row r="440" spans="1:10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f t="shared" si="18"/>
        <v>1</v>
      </c>
      <c r="H440" s="23">
        <v>9471.33</v>
      </c>
      <c r="I440" s="63">
        <f t="shared" si="20"/>
        <v>6.5181009424819525E-3</v>
      </c>
      <c r="J440" s="67">
        <f t="shared" si="19"/>
        <v>0</v>
      </c>
    </row>
    <row r="441" spans="1:10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f t="shared" si="18"/>
        <v>0</v>
      </c>
      <c r="H441" s="23">
        <v>1697.89</v>
      </c>
      <c r="I441" s="63">
        <f t="shared" si="20"/>
        <v>-6.8064914481191785E-5</v>
      </c>
      <c r="J441" s="67">
        <f t="shared" si="19"/>
        <v>0</v>
      </c>
    </row>
    <row r="442" spans="1:10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f t="shared" si="18"/>
        <v>0</v>
      </c>
      <c r="H442" s="23">
        <v>8313.74</v>
      </c>
      <c r="I442" s="63">
        <f t="shared" si="20"/>
        <v>-5.3191489361702482E-3</v>
      </c>
      <c r="J442" s="67">
        <f t="shared" si="19"/>
        <v>0</v>
      </c>
    </row>
    <row r="443" spans="1:10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f t="shared" si="18"/>
        <v>1</v>
      </c>
      <c r="H443" s="23">
        <v>8374</v>
      </c>
      <c r="I443" s="63">
        <f t="shared" si="20"/>
        <v>-9.9424180508167481E-3</v>
      </c>
      <c r="J443" s="67">
        <f t="shared" si="19"/>
        <v>0</v>
      </c>
    </row>
    <row r="444" spans="1:10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f t="shared" si="18"/>
        <v>1</v>
      </c>
      <c r="H444" s="23">
        <v>8830.32</v>
      </c>
      <c r="I444" s="63">
        <f t="shared" si="20"/>
        <v>-1.4811596492613988E-2</v>
      </c>
      <c r="J444" s="67">
        <f t="shared" si="19"/>
        <v>0</v>
      </c>
    </row>
    <row r="445" spans="1:10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f t="shared" si="18"/>
        <v>1</v>
      </c>
      <c r="H445" s="23">
        <v>9106.0499999999993</v>
      </c>
      <c r="I445" s="63">
        <f t="shared" si="20"/>
        <v>1.6938620053721376E-3</v>
      </c>
      <c r="J445" s="67">
        <f t="shared" si="19"/>
        <v>0</v>
      </c>
    </row>
    <row r="446" spans="1:10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f t="shared" si="18"/>
        <v>1</v>
      </c>
      <c r="H446" s="23">
        <v>7658.71</v>
      </c>
      <c r="I446" s="63">
        <f t="shared" si="20"/>
        <v>-5.2330875216378692E-3</v>
      </c>
      <c r="J446" s="67">
        <f t="shared" si="19"/>
        <v>0</v>
      </c>
    </row>
    <row r="447" spans="1:10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f t="shared" si="18"/>
        <v>1</v>
      </c>
      <c r="H447" s="23">
        <v>11514.15</v>
      </c>
      <c r="I447" s="63">
        <f t="shared" si="20"/>
        <v>-2.4985415115974963E-2</v>
      </c>
      <c r="J447" s="67">
        <f t="shared" si="19"/>
        <v>0</v>
      </c>
    </row>
    <row r="448" spans="1:10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f t="shared" si="18"/>
        <v>1</v>
      </c>
      <c r="H448" s="23">
        <v>10325.07</v>
      </c>
      <c r="I448" s="63">
        <f t="shared" si="20"/>
        <v>-4.239998349392371E-3</v>
      </c>
      <c r="J448" s="67">
        <f t="shared" si="19"/>
        <v>0</v>
      </c>
    </row>
    <row r="449" spans="1:10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f t="shared" si="18"/>
        <v>1</v>
      </c>
      <c r="H449" s="23">
        <v>12068.69</v>
      </c>
      <c r="I449" s="63">
        <f t="shared" si="20"/>
        <v>-1.5664660236420214E-2</v>
      </c>
      <c r="J449" s="67">
        <f t="shared" si="19"/>
        <v>0</v>
      </c>
    </row>
    <row r="450" spans="1:10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f t="shared" si="18"/>
        <v>1</v>
      </c>
      <c r="H450" s="23">
        <v>11459.69</v>
      </c>
      <c r="I450" s="63">
        <f t="shared" si="20"/>
        <v>-8.1780004420541896E-3</v>
      </c>
      <c r="J450" s="67">
        <f t="shared" si="19"/>
        <v>0</v>
      </c>
    </row>
    <row r="451" spans="1:10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f t="shared" si="18"/>
        <v>1</v>
      </c>
      <c r="H451" s="23">
        <v>10141.77</v>
      </c>
      <c r="I451" s="63">
        <f t="shared" si="20"/>
        <v>-3.1368720419381546E-2</v>
      </c>
      <c r="J451" s="67">
        <f t="shared" si="19"/>
        <v>0</v>
      </c>
    </row>
    <row r="452" spans="1:10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f t="shared" ref="G452:G515" si="21">IF(F452&gt;200000000,1,0)</f>
        <v>1</v>
      </c>
      <c r="H452" s="23">
        <v>9466.0400000000009</v>
      </c>
      <c r="I452" s="63">
        <f t="shared" si="20"/>
        <v>3.2187383597362063E-2</v>
      </c>
      <c r="J452" s="67">
        <f t="shared" ref="J452:J515" si="22">IF(B452=D452,1,0)</f>
        <v>0</v>
      </c>
    </row>
    <row r="453" spans="1:10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f t="shared" si="21"/>
        <v>1</v>
      </c>
      <c r="H453" s="23">
        <v>9405.39</v>
      </c>
      <c r="I453" s="63">
        <f t="shared" ref="I453:I516" si="23">(E453/E452)-1</f>
        <v>1.1622229769890469E-2</v>
      </c>
      <c r="J453" s="67">
        <f t="shared" si="22"/>
        <v>0</v>
      </c>
    </row>
    <row r="454" spans="1:10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f t="shared" si="21"/>
        <v>1</v>
      </c>
      <c r="H454" s="23">
        <v>8883.6</v>
      </c>
      <c r="I454" s="63">
        <f t="shared" si="23"/>
        <v>6.4210846596928217E-3</v>
      </c>
      <c r="J454" s="67">
        <f t="shared" si="22"/>
        <v>0</v>
      </c>
    </row>
    <row r="455" spans="1:10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f t="shared" si="21"/>
        <v>1</v>
      </c>
      <c r="H455" s="23">
        <v>8196.6299999999992</v>
      </c>
      <c r="I455" s="63">
        <f t="shared" si="23"/>
        <v>2.1319183094773875E-2</v>
      </c>
      <c r="J455" s="67">
        <f t="shared" si="22"/>
        <v>0</v>
      </c>
    </row>
    <row r="456" spans="1:10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f t="shared" si="21"/>
        <v>1</v>
      </c>
      <c r="H456" s="23">
        <v>10543.75</v>
      </c>
      <c r="I456" s="63">
        <f t="shared" si="23"/>
        <v>-3.4092764984484658E-3</v>
      </c>
      <c r="J456" s="67">
        <f t="shared" si="22"/>
        <v>0</v>
      </c>
    </row>
    <row r="457" spans="1:10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f t="shared" si="21"/>
        <v>1</v>
      </c>
      <c r="H457" s="23">
        <v>8792.44</v>
      </c>
      <c r="I457" s="63">
        <f t="shared" si="23"/>
        <v>2.5042505684495175E-2</v>
      </c>
      <c r="J457" s="67">
        <f t="shared" si="22"/>
        <v>0</v>
      </c>
    </row>
    <row r="458" spans="1:10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f t="shared" si="21"/>
        <v>1</v>
      </c>
      <c r="H458" s="23">
        <v>9208.49</v>
      </c>
      <c r="I458" s="63">
        <f t="shared" si="23"/>
        <v>-1.0251900998211494E-2</v>
      </c>
      <c r="J458" s="67">
        <f t="shared" si="22"/>
        <v>0</v>
      </c>
    </row>
    <row r="459" spans="1:10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f t="shared" si="21"/>
        <v>1</v>
      </c>
      <c r="H459" s="23">
        <v>7494.31</v>
      </c>
      <c r="I459" s="63">
        <f t="shared" si="23"/>
        <v>9.3485305846365829E-3</v>
      </c>
      <c r="J459" s="67">
        <f t="shared" si="22"/>
        <v>0</v>
      </c>
    </row>
    <row r="460" spans="1:10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f t="shared" si="21"/>
        <v>1</v>
      </c>
      <c r="H460" s="23">
        <v>7043.04</v>
      </c>
      <c r="I460" s="63">
        <f t="shared" si="23"/>
        <v>1.1822482721371541E-2</v>
      </c>
      <c r="J460" s="67">
        <f t="shared" si="22"/>
        <v>0</v>
      </c>
    </row>
    <row r="461" spans="1:10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f t="shared" si="21"/>
        <v>1</v>
      </c>
      <c r="H461" s="23">
        <v>7812.63</v>
      </c>
      <c r="I461" s="63">
        <f t="shared" si="23"/>
        <v>8.3035952590426731E-4</v>
      </c>
      <c r="J461" s="67">
        <f t="shared" si="22"/>
        <v>0</v>
      </c>
    </row>
    <row r="462" spans="1:10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f t="shared" si="21"/>
        <v>1</v>
      </c>
      <c r="H462" s="23">
        <v>8091.52</v>
      </c>
      <c r="I462" s="63">
        <f t="shared" si="23"/>
        <v>-1.4914316756383661E-3</v>
      </c>
      <c r="J462" s="67">
        <f t="shared" si="22"/>
        <v>0</v>
      </c>
    </row>
    <row r="463" spans="1:10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f t="shared" si="21"/>
        <v>1</v>
      </c>
      <c r="H463" s="23">
        <v>7711.46</v>
      </c>
      <c r="I463" s="63">
        <f t="shared" si="23"/>
        <v>-1.2997804023977655E-2</v>
      </c>
      <c r="J463" s="67">
        <f t="shared" si="22"/>
        <v>0</v>
      </c>
    </row>
    <row r="464" spans="1:10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f t="shared" si="21"/>
        <v>1</v>
      </c>
      <c r="H464" s="23">
        <v>8643.31</v>
      </c>
      <c r="I464" s="63">
        <f t="shared" si="23"/>
        <v>1.2717979555020964E-2</v>
      </c>
      <c r="J464" s="67">
        <f t="shared" si="22"/>
        <v>0</v>
      </c>
    </row>
    <row r="465" spans="1:10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f t="shared" si="21"/>
        <v>0</v>
      </c>
      <c r="H465" s="23">
        <v>7446.11</v>
      </c>
      <c r="I465" s="63">
        <f t="shared" si="23"/>
        <v>1.0113905135132439E-2</v>
      </c>
      <c r="J465" s="67">
        <f t="shared" si="22"/>
        <v>0</v>
      </c>
    </row>
    <row r="466" spans="1:10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f t="shared" si="21"/>
        <v>1</v>
      </c>
      <c r="H466" s="23">
        <v>7621.19</v>
      </c>
      <c r="I466" s="63">
        <f t="shared" si="23"/>
        <v>-2.5472465244780196E-3</v>
      </c>
      <c r="J466" s="67">
        <f t="shared" si="22"/>
        <v>0</v>
      </c>
    </row>
    <row r="467" spans="1:10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f t="shared" si="21"/>
        <v>0</v>
      </c>
      <c r="H467" s="23">
        <v>7277.12</v>
      </c>
      <c r="I467" s="63">
        <f t="shared" si="23"/>
        <v>3.4573867263849589E-3</v>
      </c>
      <c r="J467" s="67">
        <f t="shared" si="22"/>
        <v>0</v>
      </c>
    </row>
    <row r="468" spans="1:10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f t="shared" si="21"/>
        <v>1</v>
      </c>
      <c r="H468" s="23">
        <v>9534.57</v>
      </c>
      <c r="I468" s="63">
        <f t="shared" si="23"/>
        <v>-2.0085549562953164E-2</v>
      </c>
      <c r="J468" s="67">
        <f t="shared" si="22"/>
        <v>0</v>
      </c>
    </row>
    <row r="469" spans="1:10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f t="shared" si="21"/>
        <v>1</v>
      </c>
      <c r="H469" s="23">
        <v>9312.59</v>
      </c>
      <c r="I469" s="63">
        <f t="shared" si="23"/>
        <v>-1.2745852104164457E-2</v>
      </c>
      <c r="J469" s="67">
        <f t="shared" si="22"/>
        <v>0</v>
      </c>
    </row>
    <row r="470" spans="1:10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f t="shared" si="21"/>
        <v>1</v>
      </c>
      <c r="H470" s="23">
        <v>8574.32</v>
      </c>
      <c r="I470" s="63">
        <f t="shared" si="23"/>
        <v>1.8404411392725306E-2</v>
      </c>
      <c r="J470" s="67">
        <f t="shared" si="22"/>
        <v>1</v>
      </c>
    </row>
    <row r="471" spans="1:10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f t="shared" si="21"/>
        <v>1</v>
      </c>
      <c r="H471" s="23">
        <v>8492.32</v>
      </c>
      <c r="I471" s="63">
        <f t="shared" si="23"/>
        <v>1.7743954537325912E-2</v>
      </c>
      <c r="J471" s="67">
        <f t="shared" si="22"/>
        <v>0</v>
      </c>
    </row>
    <row r="472" spans="1:10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f t="shared" si="21"/>
        <v>1</v>
      </c>
      <c r="H472" s="23">
        <v>9308.75</v>
      </c>
      <c r="I472" s="63">
        <f t="shared" si="23"/>
        <v>2.4404529480670512E-4</v>
      </c>
      <c r="J472" s="67">
        <f t="shared" si="22"/>
        <v>0</v>
      </c>
    </row>
    <row r="473" spans="1:10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f t="shared" si="21"/>
        <v>1</v>
      </c>
      <c r="H473" s="23">
        <v>7683.05</v>
      </c>
      <c r="I473" s="63">
        <f t="shared" si="23"/>
        <v>1.6493436783291404E-3</v>
      </c>
      <c r="J473" s="67">
        <f t="shared" si="22"/>
        <v>0</v>
      </c>
    </row>
    <row r="474" spans="1:10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f t="shared" si="21"/>
        <v>1</v>
      </c>
      <c r="H474" s="23">
        <v>6960.55</v>
      </c>
      <c r="I474" s="63">
        <f t="shared" si="23"/>
        <v>-4.4429721145039514E-3</v>
      </c>
      <c r="J474" s="67">
        <f t="shared" si="22"/>
        <v>0</v>
      </c>
    </row>
    <row r="475" spans="1:10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f t="shared" si="21"/>
        <v>1</v>
      </c>
      <c r="H475" s="23">
        <v>6588.43</v>
      </c>
      <c r="I475" s="63">
        <f t="shared" si="23"/>
        <v>-8.2600951281097679E-3</v>
      </c>
      <c r="J475" s="67">
        <f t="shared" si="22"/>
        <v>0</v>
      </c>
    </row>
    <row r="476" spans="1:10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f t="shared" si="21"/>
        <v>1</v>
      </c>
      <c r="H476" s="23">
        <v>7547.17</v>
      </c>
      <c r="I476" s="63">
        <f t="shared" si="23"/>
        <v>1.603607871000845E-2</v>
      </c>
      <c r="J476" s="67">
        <f t="shared" si="22"/>
        <v>0</v>
      </c>
    </row>
    <row r="477" spans="1:10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f t="shared" si="21"/>
        <v>1</v>
      </c>
      <c r="H477" s="23">
        <v>7722.75</v>
      </c>
      <c r="I477" s="63">
        <f t="shared" si="23"/>
        <v>-6.9833623092686592E-3</v>
      </c>
      <c r="J477" s="67">
        <f t="shared" si="22"/>
        <v>0</v>
      </c>
    </row>
    <row r="478" spans="1:10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f t="shared" si="21"/>
        <v>1</v>
      </c>
      <c r="H478" s="23">
        <v>7096.21</v>
      </c>
      <c r="I478" s="63">
        <f t="shared" si="23"/>
        <v>4.4307511737089467E-3</v>
      </c>
      <c r="J478" s="67">
        <f t="shared" si="22"/>
        <v>0</v>
      </c>
    </row>
    <row r="479" spans="1:10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f t="shared" si="21"/>
        <v>1</v>
      </c>
      <c r="H479" s="23">
        <v>7248.57</v>
      </c>
      <c r="I479" s="63">
        <f t="shared" si="23"/>
        <v>-3.3790034374299172E-3</v>
      </c>
      <c r="J479" s="67">
        <f t="shared" si="22"/>
        <v>0</v>
      </c>
    </row>
    <row r="480" spans="1:10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f t="shared" si="21"/>
        <v>0</v>
      </c>
      <c r="H480" s="23">
        <v>6543.06</v>
      </c>
      <c r="I480" s="63">
        <f t="shared" si="23"/>
        <v>-2.2668203935669595E-3</v>
      </c>
      <c r="J480" s="67">
        <f t="shared" si="22"/>
        <v>0</v>
      </c>
    </row>
    <row r="481" spans="1:10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f t="shared" si="21"/>
        <v>0</v>
      </c>
      <c r="H481" s="23">
        <v>7220.77</v>
      </c>
      <c r="I481" s="63">
        <f t="shared" si="23"/>
        <v>-1.4229194821474E-2</v>
      </c>
      <c r="J481" s="67">
        <f t="shared" si="22"/>
        <v>0</v>
      </c>
    </row>
    <row r="482" spans="1:10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f t="shared" si="21"/>
        <v>1</v>
      </c>
      <c r="H482" s="23">
        <v>7124.61</v>
      </c>
      <c r="I482" s="63">
        <f t="shared" si="23"/>
        <v>1.7881801293451183E-3</v>
      </c>
      <c r="J482" s="67">
        <f t="shared" si="22"/>
        <v>0</v>
      </c>
    </row>
    <row r="483" spans="1:10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f t="shared" si="21"/>
        <v>1</v>
      </c>
      <c r="H483" s="23">
        <v>7063.39</v>
      </c>
      <c r="I483" s="63">
        <f t="shared" si="23"/>
        <v>-5.9499608294322215E-5</v>
      </c>
      <c r="J483" s="67">
        <f t="shared" si="22"/>
        <v>0</v>
      </c>
    </row>
    <row r="484" spans="1:10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f t="shared" si="21"/>
        <v>0</v>
      </c>
      <c r="H484" s="23">
        <v>6833.57</v>
      </c>
      <c r="I484" s="63">
        <f t="shared" si="23"/>
        <v>-1.0720483958942872E-2</v>
      </c>
      <c r="J484" s="67">
        <f t="shared" si="22"/>
        <v>0</v>
      </c>
    </row>
    <row r="485" spans="1:10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f t="shared" si="21"/>
        <v>0</v>
      </c>
      <c r="H485" s="23">
        <v>6022.7</v>
      </c>
      <c r="I485" s="63">
        <f t="shared" si="23"/>
        <v>-7.0373117869958479E-3</v>
      </c>
      <c r="J485" s="67">
        <f t="shared" si="22"/>
        <v>0</v>
      </c>
    </row>
    <row r="486" spans="1:10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f t="shared" si="21"/>
        <v>0</v>
      </c>
      <c r="H486" s="23">
        <v>5249.29</v>
      </c>
      <c r="I486" s="63">
        <f t="shared" si="23"/>
        <v>6.7136453579936806E-3</v>
      </c>
      <c r="J486" s="67">
        <f t="shared" si="22"/>
        <v>1</v>
      </c>
    </row>
    <row r="487" spans="1:10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f t="shared" si="21"/>
        <v>1</v>
      </c>
      <c r="H487" s="23">
        <v>7599.02</v>
      </c>
      <c r="I487" s="63">
        <f t="shared" si="23"/>
        <v>3.1840107504236936E-2</v>
      </c>
      <c r="J487" s="67">
        <f t="shared" si="22"/>
        <v>1</v>
      </c>
    </row>
    <row r="488" spans="1:10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f t="shared" si="21"/>
        <v>1</v>
      </c>
      <c r="H488" s="23">
        <v>6459.65</v>
      </c>
      <c r="I488" s="63">
        <f t="shared" si="23"/>
        <v>6.5699957236713402E-3</v>
      </c>
      <c r="J488" s="67">
        <f t="shared" si="22"/>
        <v>0</v>
      </c>
    </row>
    <row r="489" spans="1:10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f t="shared" si="21"/>
        <v>0</v>
      </c>
      <c r="H489" s="23">
        <v>5480.14</v>
      </c>
      <c r="I489" s="63">
        <f t="shared" si="23"/>
        <v>1.8441989803801295E-3</v>
      </c>
      <c r="J489" s="67">
        <f t="shared" si="22"/>
        <v>0</v>
      </c>
    </row>
    <row r="490" spans="1:10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f t="shared" si="21"/>
        <v>0</v>
      </c>
      <c r="H490" s="23">
        <v>4922.1400000000003</v>
      </c>
      <c r="I490" s="63">
        <f t="shared" si="23"/>
        <v>-3.5659557243227225E-3</v>
      </c>
      <c r="J490" s="67">
        <f t="shared" si="22"/>
        <v>0</v>
      </c>
    </row>
    <row r="491" spans="1:10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f t="shared" si="21"/>
        <v>0</v>
      </c>
      <c r="H491" s="23">
        <v>7236.94</v>
      </c>
      <c r="I491" s="63">
        <f t="shared" si="23"/>
        <v>6.112835988354659E-3</v>
      </c>
      <c r="J491" s="67">
        <f t="shared" si="22"/>
        <v>0</v>
      </c>
    </row>
    <row r="492" spans="1:10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f t="shared" si="21"/>
        <v>0</v>
      </c>
      <c r="H492" s="23">
        <v>6531.61</v>
      </c>
      <c r="I492" s="63">
        <f t="shared" si="23"/>
        <v>5.9891752626872741E-3</v>
      </c>
      <c r="J492" s="67">
        <f t="shared" si="22"/>
        <v>0</v>
      </c>
    </row>
    <row r="493" spans="1:10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f t="shared" si="21"/>
        <v>1</v>
      </c>
      <c r="H493" s="23">
        <v>7969.62</v>
      </c>
      <c r="I493" s="63">
        <f t="shared" si="23"/>
        <v>8.7343755972630888E-3</v>
      </c>
      <c r="J493" s="67">
        <f t="shared" si="22"/>
        <v>0</v>
      </c>
    </row>
    <row r="494" spans="1:10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f t="shared" si="21"/>
        <v>1</v>
      </c>
      <c r="H494" s="23">
        <v>7892.6</v>
      </c>
      <c r="I494" s="63">
        <f t="shared" si="23"/>
        <v>7.3893025635207721E-4</v>
      </c>
      <c r="J494" s="67">
        <f t="shared" si="22"/>
        <v>0</v>
      </c>
    </row>
    <row r="495" spans="1:10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f t="shared" si="21"/>
        <v>0</v>
      </c>
      <c r="H495" s="23">
        <v>6890.99</v>
      </c>
      <c r="I495" s="63">
        <f t="shared" si="23"/>
        <v>-3.5404596917717468E-3</v>
      </c>
      <c r="J495" s="67">
        <f t="shared" si="22"/>
        <v>0</v>
      </c>
    </row>
    <row r="496" spans="1:10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f t="shared" si="21"/>
        <v>1</v>
      </c>
      <c r="H496" s="23">
        <v>7777.04</v>
      </c>
      <c r="I496" s="63">
        <f t="shared" si="23"/>
        <v>-3.4865383519219195E-3</v>
      </c>
      <c r="J496" s="67">
        <f t="shared" si="22"/>
        <v>0</v>
      </c>
    </row>
    <row r="497" spans="1:10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f t="shared" si="21"/>
        <v>1</v>
      </c>
      <c r="H497" s="23">
        <v>11080.55</v>
      </c>
      <c r="I497" s="63">
        <f t="shared" si="23"/>
        <v>8.8660088660086345E-4</v>
      </c>
      <c r="J497" s="67">
        <f t="shared" si="22"/>
        <v>0</v>
      </c>
    </row>
    <row r="498" spans="1:10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f t="shared" si="21"/>
        <v>1</v>
      </c>
      <c r="H498" s="23">
        <v>8648.49</v>
      </c>
      <c r="I498" s="63">
        <f t="shared" si="23"/>
        <v>-7.429420505200568E-3</v>
      </c>
      <c r="J498" s="67">
        <f t="shared" si="22"/>
        <v>0</v>
      </c>
    </row>
    <row r="499" spans="1:10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f t="shared" si="21"/>
        <v>1</v>
      </c>
      <c r="H499" s="23">
        <v>8430.48</v>
      </c>
      <c r="I499" s="63">
        <f t="shared" si="23"/>
        <v>4.5198065407645593E-3</v>
      </c>
      <c r="J499" s="67">
        <f t="shared" si="22"/>
        <v>0</v>
      </c>
    </row>
    <row r="500" spans="1:10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f t="shared" si="21"/>
        <v>0</v>
      </c>
      <c r="H500" s="23">
        <v>7824.43</v>
      </c>
      <c r="I500" s="63">
        <f t="shared" si="23"/>
        <v>4.9580145014758159E-3</v>
      </c>
      <c r="J500" s="67">
        <f t="shared" si="22"/>
        <v>0</v>
      </c>
    </row>
    <row r="501" spans="1:10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f t="shared" si="21"/>
        <v>0</v>
      </c>
      <c r="H501" s="23">
        <v>6927.87</v>
      </c>
      <c r="I501" s="63">
        <f t="shared" si="23"/>
        <v>-1.4639061579116985E-3</v>
      </c>
      <c r="J501" s="67">
        <f t="shared" si="22"/>
        <v>0</v>
      </c>
    </row>
    <row r="502" spans="1:10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f t="shared" si="21"/>
        <v>0</v>
      </c>
      <c r="H502" s="23">
        <v>6659.87</v>
      </c>
      <c r="I502" s="63">
        <f t="shared" si="23"/>
        <v>4.3124785804045107E-3</v>
      </c>
      <c r="J502" s="67">
        <f t="shared" si="22"/>
        <v>0</v>
      </c>
    </row>
    <row r="503" spans="1:10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f t="shared" si="21"/>
        <v>0</v>
      </c>
      <c r="H503" s="23">
        <v>6197.52</v>
      </c>
      <c r="I503" s="63">
        <f t="shared" si="23"/>
        <v>-9.3272794487048172E-3</v>
      </c>
      <c r="J503" s="67">
        <f t="shared" si="22"/>
        <v>0</v>
      </c>
    </row>
    <row r="504" spans="1:10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f t="shared" si="21"/>
        <v>0</v>
      </c>
      <c r="H504" s="23">
        <v>7170.51</v>
      </c>
      <c r="I504" s="63">
        <f t="shared" si="23"/>
        <v>-7.5588682747596003E-4</v>
      </c>
      <c r="J504" s="67">
        <f t="shared" si="22"/>
        <v>0</v>
      </c>
    </row>
    <row r="505" spans="1:10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f t="shared" si="21"/>
        <v>0</v>
      </c>
      <c r="H505" s="23">
        <v>7943.76</v>
      </c>
      <c r="I505" s="63">
        <f t="shared" si="23"/>
        <v>-2.4426910776184085E-2</v>
      </c>
      <c r="J505" s="67">
        <f t="shared" si="22"/>
        <v>0</v>
      </c>
    </row>
    <row r="506" spans="1:10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f t="shared" si="21"/>
        <v>1</v>
      </c>
      <c r="H506" s="23">
        <v>10414.08</v>
      </c>
      <c r="I506" s="63">
        <f t="shared" si="23"/>
        <v>-1.1415054523325696E-2</v>
      </c>
      <c r="J506" s="67">
        <f t="shared" si="22"/>
        <v>0</v>
      </c>
    </row>
    <row r="507" spans="1:10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f t="shared" si="21"/>
        <v>0</v>
      </c>
      <c r="H507" s="23">
        <v>5714.17</v>
      </c>
      <c r="I507" s="63">
        <f t="shared" si="23"/>
        <v>-5.5798252581414909E-3</v>
      </c>
      <c r="J507" s="67">
        <f t="shared" si="22"/>
        <v>0</v>
      </c>
    </row>
    <row r="508" spans="1:10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f t="shared" si="21"/>
        <v>1</v>
      </c>
      <c r="H508" s="23">
        <v>9800.33</v>
      </c>
      <c r="I508" s="63">
        <f t="shared" si="23"/>
        <v>-3.091116036662056E-2</v>
      </c>
      <c r="J508" s="67">
        <f t="shared" si="22"/>
        <v>0</v>
      </c>
    </row>
    <row r="509" spans="1:10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f t="shared" si="21"/>
        <v>1</v>
      </c>
      <c r="H509" s="23">
        <v>10614.04</v>
      </c>
      <c r="I509" s="63">
        <f t="shared" si="23"/>
        <v>2.9156621540868954E-3</v>
      </c>
      <c r="J509" s="67">
        <f t="shared" si="22"/>
        <v>0</v>
      </c>
    </row>
    <row r="510" spans="1:10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f t="shared" si="21"/>
        <v>1</v>
      </c>
      <c r="H510" s="23">
        <v>10116.629999999999</v>
      </c>
      <c r="I510" s="63">
        <f t="shared" si="23"/>
        <v>3.0407314191791546E-3</v>
      </c>
      <c r="J510" s="67">
        <f t="shared" si="22"/>
        <v>0</v>
      </c>
    </row>
    <row r="511" spans="1:10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f t="shared" si="21"/>
        <v>1</v>
      </c>
      <c r="H511" s="23">
        <v>7255.33</v>
      </c>
      <c r="I511" s="63">
        <f t="shared" si="23"/>
        <v>3.6152845628372177E-3</v>
      </c>
      <c r="J511" s="67">
        <f t="shared" si="22"/>
        <v>0</v>
      </c>
    </row>
    <row r="512" spans="1:10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f t="shared" si="21"/>
        <v>1</v>
      </c>
      <c r="H512" s="23">
        <v>7927.05</v>
      </c>
      <c r="I512" s="63">
        <f t="shared" si="23"/>
        <v>-1.4204951323550263E-2</v>
      </c>
      <c r="J512" s="67">
        <f t="shared" si="22"/>
        <v>0</v>
      </c>
    </row>
    <row r="513" spans="1:10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f t="shared" si="21"/>
        <v>0</v>
      </c>
      <c r="H513" s="23">
        <v>6448.29</v>
      </c>
      <c r="I513" s="63">
        <f t="shared" si="23"/>
        <v>2.1065816442723762E-2</v>
      </c>
      <c r="J513" s="67">
        <f t="shared" si="22"/>
        <v>1</v>
      </c>
    </row>
    <row r="514" spans="1:10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f t="shared" si="21"/>
        <v>0</v>
      </c>
      <c r="H514" s="23">
        <v>6169.35</v>
      </c>
      <c r="I514" s="63">
        <f t="shared" si="23"/>
        <v>-1.7539057351703691E-2</v>
      </c>
      <c r="J514" s="67">
        <f t="shared" si="22"/>
        <v>0</v>
      </c>
    </row>
    <row r="515" spans="1:10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f t="shared" si="21"/>
        <v>1</v>
      </c>
      <c r="H515" s="23">
        <v>7609.87</v>
      </c>
      <c r="I515" s="63">
        <f t="shared" si="23"/>
        <v>-2.6148781821746736E-2</v>
      </c>
      <c r="J515" s="67">
        <f t="shared" si="22"/>
        <v>0</v>
      </c>
    </row>
    <row r="516" spans="1:10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f t="shared" ref="G516:G579" si="24">IF(F516&gt;200000000,1,0)</f>
        <v>0</v>
      </c>
      <c r="H516" s="23">
        <v>643.11</v>
      </c>
      <c r="I516" s="63">
        <f t="shared" si="23"/>
        <v>8.180305807805377E-3</v>
      </c>
      <c r="J516" s="67">
        <f t="shared" ref="J516:J579" si="25">IF(B516=D516,1,0)</f>
        <v>1</v>
      </c>
    </row>
    <row r="517" spans="1:10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f t="shared" si="24"/>
        <v>1</v>
      </c>
      <c r="H517" s="23">
        <v>6823.11</v>
      </c>
      <c r="I517" s="63">
        <f t="shared" ref="I517:I580" si="26">(E517/E516)-1</f>
        <v>6.6214724893565169E-4</v>
      </c>
      <c r="J517" s="67">
        <f t="shared" si="25"/>
        <v>0</v>
      </c>
    </row>
    <row r="518" spans="1:10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f t="shared" si="24"/>
        <v>0</v>
      </c>
      <c r="H518" s="23">
        <v>5819.47</v>
      </c>
      <c r="I518" s="63">
        <f t="shared" si="26"/>
        <v>6.7746407864885949E-3</v>
      </c>
      <c r="J518" s="67">
        <f t="shared" si="25"/>
        <v>0</v>
      </c>
    </row>
    <row r="519" spans="1:10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f t="shared" si="24"/>
        <v>0</v>
      </c>
      <c r="H519" s="23">
        <v>6196.72</v>
      </c>
      <c r="I519" s="63">
        <f t="shared" si="26"/>
        <v>-7.3967429292770559E-3</v>
      </c>
      <c r="J519" s="67">
        <f t="shared" si="25"/>
        <v>0</v>
      </c>
    </row>
    <row r="520" spans="1:10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f t="shared" si="24"/>
        <v>0</v>
      </c>
      <c r="H520" s="23">
        <v>4917.21</v>
      </c>
      <c r="I520" s="63">
        <f t="shared" si="26"/>
        <v>1.464096527369052E-2</v>
      </c>
      <c r="J520" s="67">
        <f t="shared" si="25"/>
        <v>1</v>
      </c>
    </row>
    <row r="521" spans="1:10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f t="shared" si="24"/>
        <v>0</v>
      </c>
      <c r="H521" s="23">
        <v>5004.68</v>
      </c>
      <c r="I521" s="63">
        <f t="shared" si="26"/>
        <v>-5.1586438360422537E-3</v>
      </c>
      <c r="J521" s="67">
        <f t="shared" si="25"/>
        <v>0</v>
      </c>
    </row>
    <row r="522" spans="1:10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f t="shared" si="24"/>
        <v>0</v>
      </c>
      <c r="H522" s="23">
        <v>5240.97</v>
      </c>
      <c r="I522" s="63">
        <f t="shared" si="26"/>
        <v>1.120378179697834E-2</v>
      </c>
      <c r="J522" s="67">
        <f t="shared" si="25"/>
        <v>0</v>
      </c>
    </row>
    <row r="523" spans="1:10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f t="shared" si="24"/>
        <v>0</v>
      </c>
      <c r="H523" s="23">
        <v>6291.08</v>
      </c>
      <c r="I523" s="63">
        <f t="shared" si="26"/>
        <v>1.1996087113216314E-2</v>
      </c>
      <c r="J523" s="67">
        <f t="shared" si="25"/>
        <v>0</v>
      </c>
    </row>
    <row r="524" spans="1:10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f t="shared" si="24"/>
        <v>0</v>
      </c>
      <c r="H524" s="23">
        <v>5763.98</v>
      </c>
      <c r="I524" s="63">
        <f t="shared" si="26"/>
        <v>-5.3418803418803229E-3</v>
      </c>
      <c r="J524" s="67">
        <f t="shared" si="25"/>
        <v>0</v>
      </c>
    </row>
    <row r="525" spans="1:10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f t="shared" si="24"/>
        <v>0</v>
      </c>
      <c r="H525" s="23">
        <v>5737.99</v>
      </c>
      <c r="I525" s="63">
        <f t="shared" si="26"/>
        <v>-8.7668149966754205E-3</v>
      </c>
      <c r="J525" s="67">
        <f t="shared" si="25"/>
        <v>0</v>
      </c>
    </row>
    <row r="526" spans="1:10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f t="shared" si="24"/>
        <v>0</v>
      </c>
      <c r="H526" s="23">
        <v>4591.6000000000004</v>
      </c>
      <c r="I526" s="63">
        <f t="shared" si="26"/>
        <v>2.3736300026833135E-3</v>
      </c>
      <c r="J526" s="67">
        <f t="shared" si="25"/>
        <v>0</v>
      </c>
    </row>
    <row r="527" spans="1:10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f t="shared" si="24"/>
        <v>0</v>
      </c>
      <c r="H527" s="23">
        <v>4617.62</v>
      </c>
      <c r="I527" s="63">
        <f t="shared" si="26"/>
        <v>2.8107239930814654E-3</v>
      </c>
      <c r="J527" s="67">
        <f t="shared" si="25"/>
        <v>0</v>
      </c>
    </row>
    <row r="528" spans="1:10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f t="shared" si="24"/>
        <v>0</v>
      </c>
      <c r="H528" s="23">
        <v>4842.2299999999996</v>
      </c>
      <c r="I528" s="63">
        <f t="shared" si="26"/>
        <v>-2.3511052247923159E-3</v>
      </c>
      <c r="J528" s="67">
        <f t="shared" si="25"/>
        <v>0</v>
      </c>
    </row>
    <row r="529" spans="1:10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f t="shared" si="24"/>
        <v>0</v>
      </c>
      <c r="H529" s="23">
        <v>6427.68</v>
      </c>
      <c r="I529" s="63">
        <f t="shared" si="26"/>
        <v>2.3669369777290505E-4</v>
      </c>
      <c r="J529" s="67">
        <f t="shared" si="25"/>
        <v>0</v>
      </c>
    </row>
    <row r="530" spans="1:10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f t="shared" si="24"/>
        <v>1</v>
      </c>
      <c r="H530" s="23">
        <v>10987.94</v>
      </c>
      <c r="I530" s="63">
        <f t="shared" si="26"/>
        <v>1.2871032460517462E-2</v>
      </c>
      <c r="J530" s="67">
        <f t="shared" si="25"/>
        <v>0</v>
      </c>
    </row>
    <row r="531" spans="1:10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f t="shared" si="24"/>
        <v>1</v>
      </c>
      <c r="H531" s="23">
        <v>8468.18</v>
      </c>
      <c r="I531" s="63">
        <f t="shared" si="26"/>
        <v>1.9238973650529179E-2</v>
      </c>
      <c r="J531" s="67">
        <f t="shared" si="25"/>
        <v>0</v>
      </c>
    </row>
    <row r="532" spans="1:10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f t="shared" si="24"/>
        <v>0</v>
      </c>
      <c r="H532" s="23">
        <v>7375.98</v>
      </c>
      <c r="I532" s="63">
        <f t="shared" si="26"/>
        <v>1.4171815826190981E-2</v>
      </c>
      <c r="J532" s="67">
        <f t="shared" si="25"/>
        <v>0</v>
      </c>
    </row>
    <row r="533" spans="1:10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f t="shared" si="24"/>
        <v>1</v>
      </c>
      <c r="H533" s="23">
        <v>6826.25</v>
      </c>
      <c r="I533" s="63">
        <f t="shared" si="26"/>
        <v>-1.5428155893163487E-3</v>
      </c>
      <c r="J533" s="67">
        <f t="shared" si="25"/>
        <v>0</v>
      </c>
    </row>
    <row r="534" spans="1:10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f t="shared" si="24"/>
        <v>1</v>
      </c>
      <c r="H534" s="23">
        <v>6307.8</v>
      </c>
      <c r="I534" s="63">
        <f t="shared" si="26"/>
        <v>1.663303971261243E-3</v>
      </c>
      <c r="J534" s="67">
        <f t="shared" si="25"/>
        <v>0</v>
      </c>
    </row>
    <row r="535" spans="1:10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f t="shared" si="24"/>
        <v>0</v>
      </c>
      <c r="H535" s="23">
        <v>7130.87</v>
      </c>
      <c r="I535" s="63">
        <f t="shared" si="26"/>
        <v>6.9369387073319189E-3</v>
      </c>
      <c r="J535" s="67">
        <f t="shared" si="25"/>
        <v>1</v>
      </c>
    </row>
    <row r="536" spans="1:10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f t="shared" si="24"/>
        <v>0</v>
      </c>
      <c r="H536" s="23">
        <v>6364.07</v>
      </c>
      <c r="I536" s="63">
        <f t="shared" si="26"/>
        <v>-4.3911007025760895E-3</v>
      </c>
      <c r="J536" s="67">
        <f t="shared" si="25"/>
        <v>0</v>
      </c>
    </row>
    <row r="537" spans="1:10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f t="shared" si="24"/>
        <v>0</v>
      </c>
      <c r="H537" s="23">
        <v>6445.89</v>
      </c>
      <c r="I537" s="63">
        <f t="shared" si="26"/>
        <v>2.8913064784867881E-3</v>
      </c>
      <c r="J537" s="67">
        <f t="shared" si="25"/>
        <v>0</v>
      </c>
    </row>
    <row r="538" spans="1:10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f t="shared" si="24"/>
        <v>0</v>
      </c>
      <c r="H538" s="23">
        <v>5500.07</v>
      </c>
      <c r="I538" s="63">
        <f t="shared" si="26"/>
        <v>3.3520645003664029E-3</v>
      </c>
      <c r="J538" s="67">
        <f t="shared" si="25"/>
        <v>0</v>
      </c>
    </row>
    <row r="539" spans="1:10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f t="shared" si="24"/>
        <v>0</v>
      </c>
      <c r="H539" s="23">
        <v>5927.11</v>
      </c>
      <c r="I539" s="63">
        <f t="shared" si="26"/>
        <v>7.0128959364179622E-4</v>
      </c>
      <c r="J539" s="67">
        <f t="shared" si="25"/>
        <v>0</v>
      </c>
    </row>
    <row r="540" spans="1:10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f t="shared" si="24"/>
        <v>0</v>
      </c>
      <c r="H540" s="23">
        <v>5301.12</v>
      </c>
      <c r="I540" s="63">
        <f t="shared" si="26"/>
        <v>-1.5767957952113054E-3</v>
      </c>
      <c r="J540" s="67">
        <f t="shared" si="25"/>
        <v>0</v>
      </c>
    </row>
    <row r="541" spans="1:10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f t="shared" si="24"/>
        <v>0</v>
      </c>
      <c r="H541" s="23">
        <v>5250.18</v>
      </c>
      <c r="I541" s="63">
        <f t="shared" si="26"/>
        <v>1.3492171810719711E-2</v>
      </c>
      <c r="J541" s="67">
        <f t="shared" si="25"/>
        <v>0</v>
      </c>
    </row>
    <row r="542" spans="1:10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f t="shared" si="24"/>
        <v>0</v>
      </c>
      <c r="H542" s="23">
        <v>6291.05</v>
      </c>
      <c r="I542" s="63">
        <f t="shared" si="26"/>
        <v>6.5023758681055366E-3</v>
      </c>
      <c r="J542" s="67">
        <f t="shared" si="25"/>
        <v>0</v>
      </c>
    </row>
    <row r="543" spans="1:10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f t="shared" si="24"/>
        <v>0</v>
      </c>
      <c r="H543" s="23">
        <v>5521.68</v>
      </c>
      <c r="I543" s="63">
        <f t="shared" si="26"/>
        <v>2.6758921233203115E-3</v>
      </c>
      <c r="J543" s="67">
        <f t="shared" si="25"/>
        <v>0</v>
      </c>
    </row>
    <row r="544" spans="1:10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f t="shared" si="24"/>
        <v>0</v>
      </c>
      <c r="H544" s="23">
        <v>5558.7</v>
      </c>
      <c r="I544" s="63">
        <f t="shared" si="26"/>
        <v>3.2215635067387449E-3</v>
      </c>
      <c r="J544" s="67">
        <f t="shared" si="25"/>
        <v>0</v>
      </c>
    </row>
    <row r="545" spans="1:10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f t="shared" si="24"/>
        <v>0</v>
      </c>
      <c r="H545" s="23">
        <v>5212.1400000000003</v>
      </c>
      <c r="I545" s="63">
        <f t="shared" si="26"/>
        <v>-1.0944744242608606E-2</v>
      </c>
      <c r="J545" s="67">
        <f t="shared" si="25"/>
        <v>0</v>
      </c>
    </row>
    <row r="546" spans="1:10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f t="shared" si="24"/>
        <v>0</v>
      </c>
      <c r="H546" s="23">
        <v>5673.78</v>
      </c>
      <c r="I546" s="63">
        <f t="shared" si="26"/>
        <v>3.8615230922924848E-3</v>
      </c>
      <c r="J546" s="67">
        <f t="shared" si="25"/>
        <v>0</v>
      </c>
    </row>
    <row r="547" spans="1:10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f t="shared" si="24"/>
        <v>1</v>
      </c>
      <c r="H547" s="23">
        <v>9239.93</v>
      </c>
      <c r="I547" s="63">
        <f t="shared" si="26"/>
        <v>6.7173176659711675E-3</v>
      </c>
      <c r="J547" s="67">
        <f t="shared" si="25"/>
        <v>0</v>
      </c>
    </row>
    <row r="548" spans="1:10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f t="shared" si="24"/>
        <v>0</v>
      </c>
      <c r="H548" s="23">
        <v>6366.38</v>
      </c>
      <c r="I548" s="63">
        <f t="shared" si="26"/>
        <v>4.1061516234508488E-3</v>
      </c>
      <c r="J548" s="67">
        <f t="shared" si="25"/>
        <v>1</v>
      </c>
    </row>
    <row r="549" spans="1:10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f t="shared" si="24"/>
        <v>0</v>
      </c>
      <c r="H549" s="23">
        <v>6001.64</v>
      </c>
      <c r="I549" s="63">
        <f t="shared" si="26"/>
        <v>3.9473684210526994E-3</v>
      </c>
      <c r="J549" s="67">
        <f t="shared" si="25"/>
        <v>0</v>
      </c>
    </row>
    <row r="550" spans="1:10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f t="shared" si="24"/>
        <v>0</v>
      </c>
      <c r="H550" s="23">
        <v>5629.19</v>
      </c>
      <c r="I550" s="63">
        <f t="shared" si="26"/>
        <v>-7.6185447448071653E-3</v>
      </c>
      <c r="J550" s="67">
        <f t="shared" si="25"/>
        <v>0</v>
      </c>
    </row>
    <row r="551" spans="1:10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f t="shared" si="24"/>
        <v>0</v>
      </c>
      <c r="H551" s="23">
        <v>6542.18</v>
      </c>
      <c r="I551" s="63">
        <f t="shared" si="26"/>
        <v>-2.5368412051419709E-3</v>
      </c>
      <c r="J551" s="67">
        <f t="shared" si="25"/>
        <v>0</v>
      </c>
    </row>
    <row r="552" spans="1:10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f t="shared" si="24"/>
        <v>0</v>
      </c>
      <c r="H552" s="23">
        <v>5365.11</v>
      </c>
      <c r="I552" s="63">
        <f t="shared" si="26"/>
        <v>7.8870663542320862E-3</v>
      </c>
      <c r="J552" s="67">
        <f t="shared" si="25"/>
        <v>1</v>
      </c>
    </row>
    <row r="553" spans="1:10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f t="shared" si="24"/>
        <v>0</v>
      </c>
      <c r="H553" s="23">
        <v>5762.97</v>
      </c>
      <c r="I553" s="63">
        <f t="shared" si="26"/>
        <v>1.4724506190341158E-2</v>
      </c>
      <c r="J553" s="67">
        <f t="shared" si="25"/>
        <v>1</v>
      </c>
    </row>
    <row r="554" spans="1:10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f t="shared" si="24"/>
        <v>0</v>
      </c>
      <c r="H554" s="23">
        <v>5746.95</v>
      </c>
      <c r="I554" s="63">
        <f t="shared" si="26"/>
        <v>-4.4706057670806931E-4</v>
      </c>
      <c r="J554" s="67">
        <f t="shared" si="25"/>
        <v>0</v>
      </c>
    </row>
    <row r="555" spans="1:10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f t="shared" si="24"/>
        <v>0</v>
      </c>
      <c r="H555" s="23">
        <v>6530.95</v>
      </c>
      <c r="I555" s="63">
        <f t="shared" si="26"/>
        <v>1.6120014908682645E-3</v>
      </c>
      <c r="J555" s="67">
        <f t="shared" si="25"/>
        <v>0</v>
      </c>
    </row>
    <row r="556" spans="1:10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f t="shared" si="24"/>
        <v>0</v>
      </c>
      <c r="H556" s="23">
        <v>5830.63</v>
      </c>
      <c r="I556" s="63">
        <f t="shared" si="26"/>
        <v>-1.3061315620552016E-2</v>
      </c>
      <c r="J556" s="67">
        <f t="shared" si="25"/>
        <v>0</v>
      </c>
    </row>
    <row r="557" spans="1:10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f t="shared" si="24"/>
        <v>0</v>
      </c>
      <c r="H557" s="23">
        <v>6207.69</v>
      </c>
      <c r="I557" s="63">
        <f t="shared" si="26"/>
        <v>1.0802250940248337E-2</v>
      </c>
      <c r="J557" s="67">
        <f t="shared" si="25"/>
        <v>0</v>
      </c>
    </row>
    <row r="558" spans="1:10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f t="shared" si="24"/>
        <v>0</v>
      </c>
      <c r="H558" s="23">
        <v>5502.8</v>
      </c>
      <c r="I558" s="63">
        <f t="shared" si="26"/>
        <v>-4.1124632815778828E-3</v>
      </c>
      <c r="J558" s="67">
        <f t="shared" si="25"/>
        <v>0</v>
      </c>
    </row>
    <row r="559" spans="1:10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f t="shared" si="24"/>
        <v>0</v>
      </c>
      <c r="H559" s="23">
        <v>7839.07</v>
      </c>
      <c r="I559" s="63">
        <f t="shared" si="26"/>
        <v>-3.1368803490833264E-3</v>
      </c>
      <c r="J559" s="67">
        <f t="shared" si="25"/>
        <v>0</v>
      </c>
    </row>
    <row r="560" spans="1:10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f t="shared" si="24"/>
        <v>0</v>
      </c>
      <c r="H560" s="23">
        <v>7702.54</v>
      </c>
      <c r="I560" s="63">
        <f t="shared" si="26"/>
        <v>-9.2711748184746146E-3</v>
      </c>
      <c r="J560" s="67">
        <f t="shared" si="25"/>
        <v>0</v>
      </c>
    </row>
    <row r="561" spans="1:10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f t="shared" si="24"/>
        <v>0</v>
      </c>
      <c r="H561" s="23">
        <v>5498.97</v>
      </c>
      <c r="I561" s="63">
        <f t="shared" si="26"/>
        <v>-2.0858616504854099E-3</v>
      </c>
      <c r="J561" s="67">
        <f t="shared" si="25"/>
        <v>0</v>
      </c>
    </row>
    <row r="562" spans="1:10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f t="shared" si="24"/>
        <v>0</v>
      </c>
      <c r="H562" s="23">
        <v>5791.22</v>
      </c>
      <c r="I562" s="63">
        <f t="shared" si="26"/>
        <v>-1.1201687378862291E-2</v>
      </c>
      <c r="J562" s="67">
        <f t="shared" si="25"/>
        <v>0</v>
      </c>
    </row>
    <row r="563" spans="1:10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f t="shared" si="24"/>
        <v>0</v>
      </c>
      <c r="H563" s="23">
        <v>7155.88</v>
      </c>
      <c r="I563" s="63">
        <f t="shared" si="26"/>
        <v>5.0829706071700009E-3</v>
      </c>
      <c r="J563" s="67">
        <f t="shared" si="25"/>
        <v>1</v>
      </c>
    </row>
    <row r="564" spans="1:10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f t="shared" si="24"/>
        <v>0</v>
      </c>
      <c r="H564" s="23">
        <v>6577.43</v>
      </c>
      <c r="I564" s="63">
        <f t="shared" si="26"/>
        <v>2.8297738092959435E-3</v>
      </c>
      <c r="J564" s="67">
        <f t="shared" si="25"/>
        <v>1</v>
      </c>
    </row>
    <row r="565" spans="1:10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f t="shared" si="24"/>
        <v>0</v>
      </c>
      <c r="H565" s="23">
        <v>8794.67</v>
      </c>
      <c r="I565" s="63">
        <f t="shared" si="26"/>
        <v>4.6616713378713204E-3</v>
      </c>
      <c r="J565" s="67">
        <f t="shared" si="25"/>
        <v>0</v>
      </c>
    </row>
    <row r="566" spans="1:10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f t="shared" si="24"/>
        <v>0</v>
      </c>
      <c r="H566" s="23">
        <v>6935.25</v>
      </c>
      <c r="I566" s="63">
        <f t="shared" si="26"/>
        <v>6.5947412868760935E-3</v>
      </c>
      <c r="J566" s="67">
        <f t="shared" si="25"/>
        <v>1</v>
      </c>
    </row>
    <row r="567" spans="1:10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f t="shared" si="24"/>
        <v>0</v>
      </c>
      <c r="H567" s="23">
        <v>5920.48</v>
      </c>
      <c r="I567" s="63">
        <f t="shared" si="26"/>
        <v>3.4595878659904322E-3</v>
      </c>
      <c r="J567" s="67">
        <f t="shared" si="25"/>
        <v>1</v>
      </c>
    </row>
    <row r="568" spans="1:10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f t="shared" si="24"/>
        <v>0</v>
      </c>
      <c r="H568" s="23">
        <v>5684.75</v>
      </c>
      <c r="I568" s="63">
        <f t="shared" si="26"/>
        <v>-2.6491559338274184E-3</v>
      </c>
      <c r="J568" s="67">
        <f t="shared" si="25"/>
        <v>0</v>
      </c>
    </row>
    <row r="569" spans="1:10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f t="shared" si="24"/>
        <v>0</v>
      </c>
      <c r="H569" s="23">
        <v>6812.97</v>
      </c>
      <c r="I569" s="63">
        <f t="shared" si="26"/>
        <v>-1.7500729982009577E-2</v>
      </c>
      <c r="J569" s="67">
        <f t="shared" si="25"/>
        <v>0</v>
      </c>
    </row>
    <row r="570" spans="1:10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f t="shared" si="24"/>
        <v>0</v>
      </c>
      <c r="H570" s="23">
        <v>7264.42</v>
      </c>
      <c r="I570" s="63">
        <f t="shared" si="26"/>
        <v>7.4202609554303578E-3</v>
      </c>
      <c r="J570" s="67">
        <f t="shared" si="25"/>
        <v>0</v>
      </c>
    </row>
    <row r="571" spans="1:10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f t="shared" si="24"/>
        <v>0</v>
      </c>
      <c r="H571" s="23">
        <v>6591.23</v>
      </c>
      <c r="I571" s="63">
        <f t="shared" si="26"/>
        <v>4.5392689588230617E-3</v>
      </c>
      <c r="J571" s="67">
        <f t="shared" si="25"/>
        <v>1</v>
      </c>
    </row>
    <row r="572" spans="1:10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f t="shared" si="24"/>
        <v>0</v>
      </c>
      <c r="H572" s="23">
        <v>4663.49</v>
      </c>
      <c r="I572" s="63">
        <f t="shared" si="26"/>
        <v>-1.0467980295566504E-2</v>
      </c>
      <c r="J572" s="67">
        <f t="shared" si="25"/>
        <v>0</v>
      </c>
    </row>
    <row r="573" spans="1:10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f t="shared" si="24"/>
        <v>0</v>
      </c>
      <c r="H573" s="23">
        <v>5782.23</v>
      </c>
      <c r="I573" s="63">
        <f t="shared" si="26"/>
        <v>-1.4216648317457281E-2</v>
      </c>
      <c r="J573" s="67">
        <f t="shared" si="25"/>
        <v>0</v>
      </c>
    </row>
    <row r="574" spans="1:10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f t="shared" si="24"/>
        <v>1</v>
      </c>
      <c r="H574" s="23">
        <v>7373.72</v>
      </c>
      <c r="I574" s="63">
        <f t="shared" si="26"/>
        <v>-4.5838593765175073E-3</v>
      </c>
      <c r="J574" s="67">
        <f t="shared" si="25"/>
        <v>0</v>
      </c>
    </row>
    <row r="575" spans="1:10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f t="shared" si="24"/>
        <v>0</v>
      </c>
      <c r="H575" s="23">
        <v>6560.7</v>
      </c>
      <c r="I575" s="63">
        <f t="shared" si="26"/>
        <v>-6.6440320786745888E-3</v>
      </c>
      <c r="J575" s="67">
        <f t="shared" si="25"/>
        <v>0</v>
      </c>
    </row>
    <row r="576" spans="1:10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f t="shared" si="24"/>
        <v>1</v>
      </c>
      <c r="H576" s="23">
        <v>8765.2900000000009</v>
      </c>
      <c r="I576" s="63">
        <f t="shared" si="26"/>
        <v>-1.4300165984069468E-2</v>
      </c>
      <c r="J576" s="67">
        <f t="shared" si="25"/>
        <v>0</v>
      </c>
    </row>
    <row r="577" spans="1:10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f t="shared" si="24"/>
        <v>0</v>
      </c>
      <c r="H577" s="23">
        <v>7272.87</v>
      </c>
      <c r="I577" s="63">
        <f t="shared" si="26"/>
        <v>3.4983708811191727E-2</v>
      </c>
      <c r="J577" s="67">
        <f t="shared" si="25"/>
        <v>1</v>
      </c>
    </row>
    <row r="578" spans="1:10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f t="shared" si="24"/>
        <v>0</v>
      </c>
      <c r="H578" s="23">
        <v>6431.69</v>
      </c>
      <c r="I578" s="63">
        <f t="shared" si="26"/>
        <v>-1.1061691312384658E-2</v>
      </c>
      <c r="J578" s="67">
        <f t="shared" si="25"/>
        <v>0</v>
      </c>
    </row>
    <row r="579" spans="1:10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f t="shared" si="24"/>
        <v>0</v>
      </c>
      <c r="H579" s="23">
        <v>6559.76</v>
      </c>
      <c r="I579" s="63">
        <f t="shared" si="26"/>
        <v>3.9913164529852274E-3</v>
      </c>
      <c r="J579" s="67">
        <f t="shared" si="25"/>
        <v>0</v>
      </c>
    </row>
    <row r="580" spans="1:10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f t="shared" ref="G580:G643" si="27">IF(F580&gt;200000000,1,0)</f>
        <v>0</v>
      </c>
      <c r="H580" s="23">
        <v>6054.24</v>
      </c>
      <c r="I580" s="63">
        <f t="shared" si="26"/>
        <v>4.314816789970255E-3</v>
      </c>
      <c r="J580" s="67">
        <f t="shared" ref="J580:J643" si="28">IF(B580=D580,1,0)</f>
        <v>0</v>
      </c>
    </row>
    <row r="581" spans="1:10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f t="shared" si="27"/>
        <v>0</v>
      </c>
      <c r="H581" s="23">
        <v>6094.56</v>
      </c>
      <c r="I581" s="63">
        <f t="shared" ref="I581:I644" si="29">(E581/E580)-1</f>
        <v>-1.648998822143688E-2</v>
      </c>
      <c r="J581" s="67">
        <f t="shared" si="28"/>
        <v>0</v>
      </c>
    </row>
    <row r="582" spans="1:10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f t="shared" si="27"/>
        <v>0</v>
      </c>
      <c r="H582" s="23">
        <v>7203.31</v>
      </c>
      <c r="I582" s="63">
        <f t="shared" si="29"/>
        <v>-6.5966427800138172E-3</v>
      </c>
      <c r="J582" s="67">
        <f t="shared" si="28"/>
        <v>0</v>
      </c>
    </row>
    <row r="583" spans="1:10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f t="shared" si="27"/>
        <v>0</v>
      </c>
      <c r="H583" s="23">
        <v>6336.36</v>
      </c>
      <c r="I583" s="63">
        <f t="shared" si="29"/>
        <v>1.2450838949387144E-3</v>
      </c>
      <c r="J583" s="67">
        <f t="shared" si="28"/>
        <v>0</v>
      </c>
    </row>
    <row r="584" spans="1:10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f t="shared" si="27"/>
        <v>1</v>
      </c>
      <c r="H584" s="23">
        <v>8688.7099999999991</v>
      </c>
      <c r="I584" s="63">
        <f t="shared" si="29"/>
        <v>-2.8927006434803282E-2</v>
      </c>
      <c r="J584" s="67">
        <f t="shared" si="28"/>
        <v>0</v>
      </c>
    </row>
    <row r="585" spans="1:10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f t="shared" si="27"/>
        <v>0</v>
      </c>
      <c r="H585" s="23">
        <v>7215.28</v>
      </c>
      <c r="I585" s="63">
        <f t="shared" si="29"/>
        <v>5.6812984663545674E-3</v>
      </c>
      <c r="J585" s="67">
        <f t="shared" si="28"/>
        <v>1</v>
      </c>
    </row>
    <row r="586" spans="1:10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f t="shared" si="27"/>
        <v>1</v>
      </c>
      <c r="H586" s="23">
        <v>7363.95</v>
      </c>
      <c r="I586" s="63">
        <f t="shared" si="29"/>
        <v>-3.3248443689871676E-3</v>
      </c>
      <c r="J586" s="67">
        <f t="shared" si="28"/>
        <v>0</v>
      </c>
    </row>
    <row r="587" spans="1:10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f t="shared" si="27"/>
        <v>0</v>
      </c>
      <c r="H587" s="23">
        <v>6576.57</v>
      </c>
      <c r="I587" s="63">
        <f t="shared" si="29"/>
        <v>2.5957433864312041E-3</v>
      </c>
      <c r="J587" s="67">
        <f t="shared" si="28"/>
        <v>0</v>
      </c>
    </row>
    <row r="588" spans="1:10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f t="shared" si="27"/>
        <v>0</v>
      </c>
      <c r="H588" s="23">
        <v>6759.02</v>
      </c>
      <c r="I588" s="63">
        <f t="shared" si="29"/>
        <v>-2.7751089715713162E-2</v>
      </c>
      <c r="J588" s="67">
        <f t="shared" si="28"/>
        <v>0</v>
      </c>
    </row>
    <row r="589" spans="1:10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f t="shared" si="27"/>
        <v>1</v>
      </c>
      <c r="H589" s="23">
        <v>7246.83</v>
      </c>
      <c r="I589" s="63">
        <f t="shared" si="29"/>
        <v>2.3019711863525139E-2</v>
      </c>
      <c r="J589" s="67">
        <f t="shared" si="28"/>
        <v>1</v>
      </c>
    </row>
    <row r="590" spans="1:10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f t="shared" si="27"/>
        <v>1</v>
      </c>
      <c r="H590" s="23">
        <v>9374.65</v>
      </c>
      <c r="I590" s="63">
        <f t="shared" si="29"/>
        <v>1.742790905763214E-2</v>
      </c>
      <c r="J590" s="67">
        <f t="shared" si="28"/>
        <v>0</v>
      </c>
    </row>
    <row r="591" spans="1:10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f t="shared" si="27"/>
        <v>0</v>
      </c>
      <c r="H591" s="23">
        <v>6703.72</v>
      </c>
      <c r="I591" s="63">
        <f t="shared" si="29"/>
        <v>1.2682137075013422E-2</v>
      </c>
      <c r="J591" s="67">
        <f t="shared" si="28"/>
        <v>1</v>
      </c>
    </row>
    <row r="592" spans="1:10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f t="shared" si="27"/>
        <v>0</v>
      </c>
      <c r="H592" s="23">
        <v>5600.69</v>
      </c>
      <c r="I592" s="63">
        <f t="shared" si="29"/>
        <v>3.8981160750410915E-3</v>
      </c>
      <c r="J592" s="67">
        <f t="shared" si="28"/>
        <v>0</v>
      </c>
    </row>
    <row r="593" spans="1:10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f t="shared" si="27"/>
        <v>0</v>
      </c>
      <c r="H593" s="23">
        <v>6170.85</v>
      </c>
      <c r="I593" s="63">
        <f t="shared" si="29"/>
        <v>-2.282602284568358E-2</v>
      </c>
      <c r="J593" s="67">
        <f t="shared" si="28"/>
        <v>0</v>
      </c>
    </row>
    <row r="594" spans="1:10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f t="shared" si="27"/>
        <v>1</v>
      </c>
      <c r="H594" s="23">
        <v>6768.12</v>
      </c>
      <c r="I594" s="63">
        <f t="shared" si="29"/>
        <v>9.9895376443603912E-3</v>
      </c>
      <c r="J594" s="67">
        <f t="shared" si="28"/>
        <v>0</v>
      </c>
    </row>
    <row r="595" spans="1:10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f t="shared" si="27"/>
        <v>0</v>
      </c>
      <c r="H595" s="23">
        <v>5784.75</v>
      </c>
      <c r="I595" s="63">
        <f t="shared" si="29"/>
        <v>1.8058308515194632E-2</v>
      </c>
      <c r="J595" s="67">
        <f t="shared" si="28"/>
        <v>1</v>
      </c>
    </row>
    <row r="596" spans="1:10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f t="shared" si="27"/>
        <v>0</v>
      </c>
      <c r="H596" s="23">
        <v>5755.15</v>
      </c>
      <c r="I596" s="63">
        <f t="shared" si="29"/>
        <v>4.8918892476275122E-3</v>
      </c>
      <c r="J596" s="67">
        <f t="shared" si="28"/>
        <v>0</v>
      </c>
    </row>
    <row r="597" spans="1:10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f t="shared" si="27"/>
        <v>0</v>
      </c>
      <c r="H597" s="23">
        <v>5958.49</v>
      </c>
      <c r="I597" s="63">
        <f t="shared" si="29"/>
        <v>-1.9764385162106879E-2</v>
      </c>
      <c r="J597" s="67">
        <f t="shared" si="28"/>
        <v>0</v>
      </c>
    </row>
    <row r="598" spans="1:10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f t="shared" si="27"/>
        <v>0</v>
      </c>
      <c r="H598" s="23">
        <v>6149.81</v>
      </c>
      <c r="I598" s="63">
        <f t="shared" si="29"/>
        <v>-9.3166468017480408E-3</v>
      </c>
      <c r="J598" s="67">
        <f t="shared" si="28"/>
        <v>0</v>
      </c>
    </row>
    <row r="599" spans="1:10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f t="shared" si="27"/>
        <v>0</v>
      </c>
      <c r="H599" s="23">
        <v>6619.08</v>
      </c>
      <c r="I599" s="63">
        <f t="shared" si="29"/>
        <v>2.6468288183512101E-3</v>
      </c>
      <c r="J599" s="67">
        <f t="shared" si="28"/>
        <v>0</v>
      </c>
    </row>
    <row r="600" spans="1:10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f t="shared" si="27"/>
        <v>0</v>
      </c>
      <c r="H600" s="23">
        <v>6038.85</v>
      </c>
      <c r="I600" s="63">
        <f t="shared" si="29"/>
        <v>1.5659060456372664E-2</v>
      </c>
      <c r="J600" s="67">
        <f t="shared" si="28"/>
        <v>0</v>
      </c>
    </row>
    <row r="601" spans="1:10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f t="shared" si="27"/>
        <v>0</v>
      </c>
      <c r="H601" s="23">
        <v>7105.68</v>
      </c>
      <c r="I601" s="63">
        <f t="shared" si="29"/>
        <v>8.0238648446422367E-3</v>
      </c>
      <c r="J601" s="67">
        <f t="shared" si="28"/>
        <v>1</v>
      </c>
    </row>
    <row r="602" spans="1:10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f t="shared" si="27"/>
        <v>0</v>
      </c>
      <c r="H602" s="23">
        <v>5616.24</v>
      </c>
      <c r="I602" s="63">
        <f t="shared" si="29"/>
        <v>1.530467735161678E-2</v>
      </c>
      <c r="J602" s="67">
        <f t="shared" si="28"/>
        <v>1</v>
      </c>
    </row>
    <row r="603" spans="1:10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f t="shared" si="27"/>
        <v>1</v>
      </c>
      <c r="H603" s="23">
        <v>6642.21</v>
      </c>
      <c r="I603" s="63">
        <f t="shared" si="29"/>
        <v>4.7424822517652121E-3</v>
      </c>
      <c r="J603" s="67">
        <f t="shared" si="28"/>
        <v>0</v>
      </c>
    </row>
    <row r="604" spans="1:10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f t="shared" si="27"/>
        <v>1</v>
      </c>
      <c r="H604" s="23">
        <v>7283.62</v>
      </c>
      <c r="I604" s="63">
        <f t="shared" si="29"/>
        <v>2.1063314408265033E-3</v>
      </c>
      <c r="J604" s="67">
        <f t="shared" si="28"/>
        <v>0</v>
      </c>
    </row>
    <row r="605" spans="1:10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f t="shared" si="27"/>
        <v>0</v>
      </c>
      <c r="H605" s="23">
        <v>7662.74</v>
      </c>
      <c r="I605" s="63">
        <f t="shared" si="29"/>
        <v>7.9299110512387472E-3</v>
      </c>
      <c r="J605" s="67">
        <f t="shared" si="28"/>
        <v>0</v>
      </c>
    </row>
    <row r="606" spans="1:10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f t="shared" si="27"/>
        <v>1</v>
      </c>
      <c r="H606" s="23">
        <v>7934.71</v>
      </c>
      <c r="I606" s="63">
        <f t="shared" si="29"/>
        <v>-2.3223409196470035E-3</v>
      </c>
      <c r="J606" s="67">
        <f t="shared" si="28"/>
        <v>0</v>
      </c>
    </row>
    <row r="607" spans="1:10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f t="shared" si="27"/>
        <v>0</v>
      </c>
      <c r="H607" s="23">
        <v>6565.17</v>
      </c>
      <c r="I607" s="63">
        <f t="shared" si="29"/>
        <v>1.7234826891650457E-2</v>
      </c>
      <c r="J607" s="67">
        <f t="shared" si="28"/>
        <v>1</v>
      </c>
    </row>
    <row r="608" spans="1:10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f t="shared" si="27"/>
        <v>0</v>
      </c>
      <c r="H608" s="23">
        <v>5453.37</v>
      </c>
      <c r="I608" s="63">
        <f t="shared" si="29"/>
        <v>-6.8649244391310038E-3</v>
      </c>
      <c r="J608" s="67">
        <f t="shared" si="28"/>
        <v>0</v>
      </c>
    </row>
    <row r="609" spans="1:10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f t="shared" si="27"/>
        <v>0</v>
      </c>
      <c r="H609" s="23">
        <v>5457.95</v>
      </c>
      <c r="I609" s="63">
        <f t="shared" si="29"/>
        <v>1.2414065512409422E-3</v>
      </c>
      <c r="J609" s="67">
        <f t="shared" si="28"/>
        <v>0</v>
      </c>
    </row>
    <row r="610" spans="1:10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f t="shared" si="27"/>
        <v>1</v>
      </c>
      <c r="H610" s="23">
        <v>8902.73</v>
      </c>
      <c r="I610" s="63">
        <f t="shared" si="29"/>
        <v>-4.7903966636286821E-4</v>
      </c>
      <c r="J610" s="67">
        <f t="shared" si="28"/>
        <v>0</v>
      </c>
    </row>
    <row r="611" spans="1:10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f t="shared" si="27"/>
        <v>0</v>
      </c>
      <c r="H611" s="23">
        <v>6750.84</v>
      </c>
      <c r="I611" s="63">
        <f t="shared" si="29"/>
        <v>-9.688756907115792E-3</v>
      </c>
      <c r="J611" s="67">
        <f t="shared" si="28"/>
        <v>0</v>
      </c>
    </row>
    <row r="612" spans="1:10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f t="shared" si="27"/>
        <v>0</v>
      </c>
      <c r="H612" s="23">
        <v>6284.06</v>
      </c>
      <c r="I612" s="63">
        <f t="shared" si="29"/>
        <v>1.2231806492631447E-2</v>
      </c>
      <c r="J612" s="67">
        <f t="shared" si="28"/>
        <v>0</v>
      </c>
    </row>
    <row r="613" spans="1:10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f t="shared" si="27"/>
        <v>0</v>
      </c>
      <c r="H613" s="23">
        <v>5859.41</v>
      </c>
      <c r="I613" s="63">
        <f t="shared" si="29"/>
        <v>-1.450267179150655E-2</v>
      </c>
      <c r="J613" s="67">
        <f t="shared" si="28"/>
        <v>0</v>
      </c>
    </row>
    <row r="614" spans="1:10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f t="shared" si="27"/>
        <v>0</v>
      </c>
      <c r="H614" s="23">
        <v>7083.92</v>
      </c>
      <c r="I614" s="63">
        <f t="shared" si="29"/>
        <v>1.0720774711528547E-2</v>
      </c>
      <c r="J614" s="67">
        <f t="shared" si="28"/>
        <v>0</v>
      </c>
    </row>
    <row r="615" spans="1:10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f t="shared" si="27"/>
        <v>0</v>
      </c>
      <c r="H615" s="23">
        <v>5489.08</v>
      </c>
      <c r="I615" s="63">
        <f t="shared" si="29"/>
        <v>-1.1501176470588348E-2</v>
      </c>
      <c r="J615" s="67">
        <f t="shared" si="28"/>
        <v>0</v>
      </c>
    </row>
    <row r="616" spans="1:10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f t="shared" si="27"/>
        <v>0</v>
      </c>
      <c r="H616" s="23">
        <v>5158.26</v>
      </c>
      <c r="I616" s="63">
        <f t="shared" si="29"/>
        <v>-2.723083368244561E-3</v>
      </c>
      <c r="J616" s="67">
        <f t="shared" si="28"/>
        <v>0</v>
      </c>
    </row>
    <row r="617" spans="1:10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f t="shared" si="27"/>
        <v>0</v>
      </c>
      <c r="H617" s="23">
        <v>3333.36</v>
      </c>
      <c r="I617" s="63">
        <f t="shared" si="29"/>
        <v>-2.2913444463557031E-4</v>
      </c>
      <c r="J617" s="67">
        <f t="shared" si="28"/>
        <v>0</v>
      </c>
    </row>
    <row r="618" spans="1:10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f t="shared" si="27"/>
        <v>0</v>
      </c>
      <c r="H618" s="23">
        <v>4290.3999999999996</v>
      </c>
      <c r="I618" s="63">
        <f t="shared" si="29"/>
        <v>1.0151072403980388E-2</v>
      </c>
      <c r="J618" s="67">
        <f t="shared" si="28"/>
        <v>0</v>
      </c>
    </row>
    <row r="619" spans="1:10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f t="shared" si="27"/>
        <v>0</v>
      </c>
      <c r="H619" s="23">
        <v>4490.16</v>
      </c>
      <c r="I619" s="63">
        <f t="shared" si="29"/>
        <v>-9.0659003034571084E-3</v>
      </c>
      <c r="J619" s="67">
        <f t="shared" si="28"/>
        <v>0</v>
      </c>
    </row>
    <row r="620" spans="1:10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f t="shared" si="27"/>
        <v>0</v>
      </c>
      <c r="H620" s="23">
        <v>4878.49</v>
      </c>
      <c r="I620" s="63">
        <f t="shared" si="29"/>
        <v>1.0637080002289689E-2</v>
      </c>
      <c r="J620" s="67">
        <f t="shared" si="28"/>
        <v>1</v>
      </c>
    </row>
    <row r="621" spans="1:10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f t="shared" si="27"/>
        <v>1</v>
      </c>
      <c r="H621" s="23">
        <v>6889.1</v>
      </c>
      <c r="I621" s="63">
        <f t="shared" si="29"/>
        <v>1.0496804704682949E-2</v>
      </c>
      <c r="J621" s="67">
        <f t="shared" si="28"/>
        <v>1</v>
      </c>
    </row>
    <row r="622" spans="1:10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f t="shared" si="27"/>
        <v>0</v>
      </c>
      <c r="H622" s="23">
        <v>6566.28</v>
      </c>
      <c r="I622" s="63">
        <f t="shared" si="29"/>
        <v>5.7076665825930295E-3</v>
      </c>
      <c r="J622" s="67">
        <f t="shared" si="28"/>
        <v>0</v>
      </c>
    </row>
    <row r="623" spans="1:10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f t="shared" si="27"/>
        <v>1</v>
      </c>
      <c r="H623" s="23">
        <v>7302.68</v>
      </c>
      <c r="I623" s="63">
        <f t="shared" si="29"/>
        <v>3.2788407950956611E-3</v>
      </c>
      <c r="J623" s="67">
        <f t="shared" si="28"/>
        <v>0</v>
      </c>
    </row>
    <row r="624" spans="1:10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f t="shared" si="27"/>
        <v>1</v>
      </c>
      <c r="H624" s="23">
        <v>7700.69</v>
      </c>
      <c r="I624" s="63">
        <f t="shared" si="29"/>
        <v>-2.6848620073509633E-3</v>
      </c>
      <c r="J624" s="67">
        <f t="shared" si="28"/>
        <v>0</v>
      </c>
    </row>
    <row r="625" spans="1:10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f t="shared" si="27"/>
        <v>0</v>
      </c>
      <c r="H625" s="23">
        <v>6035.97</v>
      </c>
      <c r="I625" s="63">
        <f t="shared" si="29"/>
        <v>-1.3738941544516603E-3</v>
      </c>
      <c r="J625" s="67">
        <f t="shared" si="28"/>
        <v>0</v>
      </c>
    </row>
    <row r="626" spans="1:10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f t="shared" si="27"/>
        <v>0</v>
      </c>
      <c r="H626" s="23">
        <v>6261.44</v>
      </c>
      <c r="I626" s="63">
        <f t="shared" si="29"/>
        <v>2.8166395537996269E-3</v>
      </c>
      <c r="J626" s="67">
        <f t="shared" si="28"/>
        <v>0</v>
      </c>
    </row>
    <row r="627" spans="1:10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f t="shared" si="27"/>
        <v>0</v>
      </c>
      <c r="H627" s="23">
        <v>4686.58</v>
      </c>
      <c r="I627" s="63">
        <f t="shared" si="29"/>
        <v>-1.3811898626225894E-3</v>
      </c>
      <c r="J627" s="67">
        <f t="shared" si="28"/>
        <v>0</v>
      </c>
    </row>
    <row r="628" spans="1:10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f t="shared" si="27"/>
        <v>0</v>
      </c>
      <c r="H628" s="23">
        <v>4136.6000000000004</v>
      </c>
      <c r="I628" s="63">
        <f t="shared" si="29"/>
        <v>-3.4252615358909555E-3</v>
      </c>
      <c r="J628" s="67">
        <f t="shared" si="28"/>
        <v>0</v>
      </c>
    </row>
    <row r="629" spans="1:10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f t="shared" si="27"/>
        <v>0</v>
      </c>
      <c r="H629" s="23">
        <v>4953.75</v>
      </c>
      <c r="I629" s="63">
        <f t="shared" si="29"/>
        <v>5.8401639344263234E-3</v>
      </c>
      <c r="J629" s="67">
        <f t="shared" si="28"/>
        <v>1</v>
      </c>
    </row>
    <row r="630" spans="1:10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f t="shared" si="27"/>
        <v>0</v>
      </c>
      <c r="H630" s="23">
        <v>6239.12</v>
      </c>
      <c r="I630" s="63">
        <f t="shared" si="29"/>
        <v>7.8898385916821301E-3</v>
      </c>
      <c r="J630" s="67">
        <f t="shared" si="28"/>
        <v>0</v>
      </c>
    </row>
    <row r="631" spans="1:10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f t="shared" si="27"/>
        <v>0</v>
      </c>
      <c r="H631" s="23">
        <v>6466.84</v>
      </c>
      <c r="I631" s="63">
        <f t="shared" si="29"/>
        <v>1.3138672718420175E-3</v>
      </c>
      <c r="J631" s="67">
        <f t="shared" si="28"/>
        <v>0</v>
      </c>
    </row>
    <row r="632" spans="1:10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f t="shared" si="27"/>
        <v>0</v>
      </c>
      <c r="H632" s="23">
        <v>5545.74</v>
      </c>
      <c r="I632" s="63">
        <f t="shared" si="29"/>
        <v>-5.5972545925014883E-3</v>
      </c>
      <c r="J632" s="67">
        <f t="shared" si="28"/>
        <v>0</v>
      </c>
    </row>
    <row r="633" spans="1:10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f t="shared" si="27"/>
        <v>0</v>
      </c>
      <c r="H633" s="23">
        <v>7037.79</v>
      </c>
      <c r="I633" s="63">
        <f t="shared" si="29"/>
        <v>2.2145941756173126E-3</v>
      </c>
      <c r="J633" s="67">
        <f t="shared" si="28"/>
        <v>0</v>
      </c>
    </row>
    <row r="634" spans="1:10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f t="shared" si="27"/>
        <v>0</v>
      </c>
      <c r="H634" s="23">
        <v>6793.67</v>
      </c>
      <c r="I634" s="63">
        <f t="shared" si="29"/>
        <v>-6.0858836960925311E-3</v>
      </c>
      <c r="J634" s="67">
        <f t="shared" si="28"/>
        <v>0</v>
      </c>
    </row>
    <row r="635" spans="1:10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f t="shared" si="27"/>
        <v>0</v>
      </c>
      <c r="H635" s="23">
        <v>7592.59</v>
      </c>
      <c r="I635" s="63">
        <f t="shared" si="29"/>
        <v>2.1028059026779733E-3</v>
      </c>
      <c r="J635" s="67">
        <f t="shared" si="28"/>
        <v>0</v>
      </c>
    </row>
    <row r="636" spans="1:10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f t="shared" si="27"/>
        <v>0</v>
      </c>
      <c r="H636" s="23">
        <v>5934.09</v>
      </c>
      <c r="I636" s="63">
        <f t="shared" si="29"/>
        <v>-7.6355636081272271E-3</v>
      </c>
      <c r="J636" s="67">
        <f t="shared" si="28"/>
        <v>0</v>
      </c>
    </row>
    <row r="637" spans="1:10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f t="shared" si="27"/>
        <v>0</v>
      </c>
      <c r="H637" s="23">
        <v>5012.55</v>
      </c>
      <c r="I637" s="63">
        <f t="shared" si="29"/>
        <v>1.1932707355242433E-2</v>
      </c>
      <c r="J637" s="67">
        <f t="shared" si="28"/>
        <v>0</v>
      </c>
    </row>
    <row r="638" spans="1:10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f t="shared" si="27"/>
        <v>0</v>
      </c>
      <c r="H638" s="23">
        <v>5577.95</v>
      </c>
      <c r="I638" s="63">
        <f t="shared" si="29"/>
        <v>1.4544383382582016E-3</v>
      </c>
      <c r="J638" s="67">
        <f t="shared" si="28"/>
        <v>0</v>
      </c>
    </row>
    <row r="639" spans="1:10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f t="shared" si="27"/>
        <v>0</v>
      </c>
      <c r="H639" s="23">
        <v>5308.01</v>
      </c>
      <c r="I639" s="63">
        <f t="shared" si="29"/>
        <v>5.2026362474837384E-3</v>
      </c>
      <c r="J639" s="67">
        <f t="shared" si="28"/>
        <v>0</v>
      </c>
    </row>
    <row r="640" spans="1:10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f t="shared" si="27"/>
        <v>0</v>
      </c>
      <c r="H640" s="23">
        <v>5375.93</v>
      </c>
      <c r="I640" s="63">
        <f t="shared" si="29"/>
        <v>-3.794910248086536E-3</v>
      </c>
      <c r="J640" s="67">
        <f t="shared" si="28"/>
        <v>0</v>
      </c>
    </row>
    <row r="641" spans="1:10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f t="shared" si="27"/>
        <v>0</v>
      </c>
      <c r="H641" s="23">
        <v>4724.6000000000004</v>
      </c>
      <c r="I641" s="63">
        <f t="shared" si="29"/>
        <v>-1.4411338143233143E-3</v>
      </c>
      <c r="J641" s="67">
        <f t="shared" si="28"/>
        <v>0</v>
      </c>
    </row>
    <row r="642" spans="1:10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f t="shared" si="27"/>
        <v>0</v>
      </c>
      <c r="H642" s="23">
        <v>4943.58</v>
      </c>
      <c r="I642" s="63">
        <f t="shared" si="29"/>
        <v>8.6225122948935251E-3</v>
      </c>
      <c r="J642" s="67">
        <f t="shared" si="28"/>
        <v>0</v>
      </c>
    </row>
    <row r="643" spans="1:10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f t="shared" si="27"/>
        <v>0</v>
      </c>
      <c r="H643" s="23">
        <v>6726.45</v>
      </c>
      <c r="I643" s="63">
        <f t="shared" si="29"/>
        <v>-4.6389544580442976E-3</v>
      </c>
      <c r="J643" s="67">
        <f t="shared" si="28"/>
        <v>0</v>
      </c>
    </row>
    <row r="644" spans="1:10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f t="shared" ref="G644:G668" si="30">IF(F644&gt;200000000,1,0)</f>
        <v>0</v>
      </c>
      <c r="H644" s="23">
        <v>7684.14</v>
      </c>
      <c r="I644" s="63">
        <f t="shared" si="29"/>
        <v>-7.3433808852343407E-3</v>
      </c>
      <c r="J644" s="67">
        <f t="shared" ref="J644:J668" si="31">IF(B644=D644,1,0)</f>
        <v>0</v>
      </c>
    </row>
    <row r="645" spans="1:10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f t="shared" si="30"/>
        <v>0</v>
      </c>
      <c r="H645" s="23">
        <v>7991.9</v>
      </c>
      <c r="I645" s="63">
        <f t="shared" ref="I645:I668" si="32">(E645/E644)-1</f>
        <v>-7.655979042910932E-4</v>
      </c>
      <c r="J645" s="67">
        <f t="shared" si="31"/>
        <v>0</v>
      </c>
    </row>
    <row r="646" spans="1:10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f t="shared" si="30"/>
        <v>0</v>
      </c>
      <c r="H646" s="23">
        <v>6503.15</v>
      </c>
      <c r="I646" s="63">
        <f t="shared" si="32"/>
        <v>6.5818017336078949E-3</v>
      </c>
      <c r="J646" s="67">
        <f t="shared" si="31"/>
        <v>0</v>
      </c>
    </row>
    <row r="647" spans="1:10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f t="shared" si="30"/>
        <v>0</v>
      </c>
      <c r="H647" s="23">
        <v>6283.46</v>
      </c>
      <c r="I647" s="63">
        <f t="shared" si="32"/>
        <v>-6.1994460849947863E-3</v>
      </c>
      <c r="J647" s="67">
        <f t="shared" si="31"/>
        <v>0</v>
      </c>
    </row>
    <row r="648" spans="1:10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f t="shared" si="30"/>
        <v>0</v>
      </c>
      <c r="H648" s="23">
        <v>5458.34</v>
      </c>
      <c r="I648" s="63">
        <f t="shared" si="32"/>
        <v>-7.6592289094379318E-4</v>
      </c>
      <c r="J648" s="67">
        <f t="shared" si="31"/>
        <v>0</v>
      </c>
    </row>
    <row r="649" spans="1:10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f t="shared" si="30"/>
        <v>0</v>
      </c>
      <c r="H649" s="23">
        <v>6293.69</v>
      </c>
      <c r="I649" s="63">
        <f t="shared" si="32"/>
        <v>1.2005577976228921E-2</v>
      </c>
      <c r="J649" s="67">
        <f t="shared" si="31"/>
        <v>1</v>
      </c>
    </row>
    <row r="650" spans="1:10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f t="shared" si="30"/>
        <v>0</v>
      </c>
      <c r="H650" s="23">
        <v>5669.59</v>
      </c>
      <c r="I650" s="63">
        <f t="shared" si="32"/>
        <v>1.1142239215936822E-2</v>
      </c>
      <c r="J650" s="67">
        <f t="shared" si="31"/>
        <v>0</v>
      </c>
    </row>
    <row r="651" spans="1:10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f t="shared" si="30"/>
        <v>0</v>
      </c>
      <c r="H651" s="23">
        <v>5301.98</v>
      </c>
      <c r="I651" s="63">
        <f t="shared" si="32"/>
        <v>-1.7237644850366385E-3</v>
      </c>
      <c r="J651" s="67">
        <f t="shared" si="31"/>
        <v>0</v>
      </c>
    </row>
    <row r="652" spans="1:10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f t="shared" si="30"/>
        <v>0</v>
      </c>
      <c r="H652" s="23">
        <v>5263.58</v>
      </c>
      <c r="I652" s="63">
        <f t="shared" si="32"/>
        <v>2.3234158733602683E-3</v>
      </c>
      <c r="J652" s="67">
        <f t="shared" si="31"/>
        <v>0</v>
      </c>
    </row>
    <row r="653" spans="1:10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f t="shared" si="30"/>
        <v>0</v>
      </c>
      <c r="H653" s="23">
        <v>5551.14</v>
      </c>
      <c r="I653" s="63">
        <f t="shared" si="32"/>
        <v>-6.9270316586993452E-3</v>
      </c>
      <c r="J653" s="67">
        <f t="shared" si="31"/>
        <v>0</v>
      </c>
    </row>
    <row r="654" spans="1:10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f t="shared" si="30"/>
        <v>0</v>
      </c>
      <c r="H654" s="23">
        <v>5517.95</v>
      </c>
      <c r="I654" s="63">
        <f t="shared" si="32"/>
        <v>-7.7655265117799743E-3</v>
      </c>
      <c r="J654" s="67">
        <f t="shared" si="31"/>
        <v>0</v>
      </c>
    </row>
    <row r="655" spans="1:10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f t="shared" si="30"/>
        <v>0</v>
      </c>
      <c r="H655" s="23">
        <v>7554.18</v>
      </c>
      <c r="I655" s="63">
        <f t="shared" si="32"/>
        <v>2.846760094098455E-3</v>
      </c>
      <c r="J655" s="67">
        <f t="shared" si="31"/>
        <v>0</v>
      </c>
    </row>
    <row r="656" spans="1:10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f t="shared" si="30"/>
        <v>0</v>
      </c>
      <c r="H656" s="23">
        <v>5450.83</v>
      </c>
      <c r="I656" s="63">
        <f t="shared" si="32"/>
        <v>-1.2632578177768861E-2</v>
      </c>
      <c r="J656" s="67">
        <f t="shared" si="31"/>
        <v>0</v>
      </c>
    </row>
    <row r="657" spans="1:10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f t="shared" si="30"/>
        <v>0</v>
      </c>
      <c r="H657" s="23">
        <v>4230.08</v>
      </c>
      <c r="I657" s="63">
        <f t="shared" si="32"/>
        <v>1.2479893504908635E-3</v>
      </c>
      <c r="J657" s="67">
        <f t="shared" si="31"/>
        <v>0</v>
      </c>
    </row>
    <row r="658" spans="1:10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f t="shared" si="30"/>
        <v>0</v>
      </c>
      <c r="H658" s="23">
        <v>6686.31</v>
      </c>
      <c r="I658" s="63">
        <f t="shared" si="32"/>
        <v>-2.4097720411045964E-3</v>
      </c>
      <c r="J658" s="67">
        <f t="shared" si="31"/>
        <v>0</v>
      </c>
    </row>
    <row r="659" spans="1:10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f t="shared" si="30"/>
        <v>0</v>
      </c>
      <c r="H659" s="23">
        <v>5883.01</v>
      </c>
      <c r="I659" s="63">
        <f t="shared" si="32"/>
        <v>1.2855397601066354E-2</v>
      </c>
      <c r="J659" s="67">
        <f t="shared" si="31"/>
        <v>1</v>
      </c>
    </row>
    <row r="660" spans="1:10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f t="shared" si="30"/>
        <v>0</v>
      </c>
      <c r="H660" s="23">
        <v>5066.3100000000004</v>
      </c>
      <c r="I660" s="63">
        <f t="shared" si="32"/>
        <v>2.6133757321562534E-3</v>
      </c>
      <c r="J660" s="67">
        <f t="shared" si="31"/>
        <v>0</v>
      </c>
    </row>
    <row r="661" spans="1:10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f t="shared" si="30"/>
        <v>0</v>
      </c>
      <c r="H661" s="23">
        <v>4234.91</v>
      </c>
      <c r="I661" s="63">
        <f t="shared" si="32"/>
        <v>-1.2303710252180577E-3</v>
      </c>
      <c r="J661" s="67">
        <f t="shared" si="31"/>
        <v>0</v>
      </c>
    </row>
    <row r="662" spans="1:10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f t="shared" si="30"/>
        <v>0</v>
      </c>
      <c r="H662" s="23">
        <v>6388.26</v>
      </c>
      <c r="I662" s="63">
        <f t="shared" si="32"/>
        <v>1.7803044128919199E-2</v>
      </c>
      <c r="J662" s="67">
        <f t="shared" si="31"/>
        <v>1</v>
      </c>
    </row>
    <row r="663" spans="1:10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f t="shared" si="30"/>
        <v>0</v>
      </c>
      <c r="H663" s="23">
        <v>6050.2</v>
      </c>
      <c r="I663" s="63">
        <f t="shared" si="32"/>
        <v>4.8503214122415095E-3</v>
      </c>
      <c r="J663" s="67">
        <f t="shared" si="31"/>
        <v>0</v>
      </c>
    </row>
    <row r="664" spans="1:10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f t="shared" si="30"/>
        <v>0</v>
      </c>
      <c r="H664" s="23">
        <v>5689.78</v>
      </c>
      <c r="I664" s="63">
        <f t="shared" si="32"/>
        <v>6.8700927908649234E-4</v>
      </c>
      <c r="J664" s="67">
        <f t="shared" si="31"/>
        <v>0</v>
      </c>
    </row>
    <row r="665" spans="1:10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f t="shared" si="30"/>
        <v>0</v>
      </c>
      <c r="H665" s="23">
        <v>6234.11</v>
      </c>
      <c r="I665" s="63">
        <f t="shared" si="32"/>
        <v>5.7419510150948927E-3</v>
      </c>
      <c r="J665" s="67">
        <f t="shared" si="31"/>
        <v>0</v>
      </c>
    </row>
    <row r="666" spans="1:10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f t="shared" si="30"/>
        <v>0</v>
      </c>
      <c r="H666" s="23">
        <v>7515.79</v>
      </c>
      <c r="I666" s="63">
        <f t="shared" si="32"/>
        <v>2.126754195441527E-2</v>
      </c>
      <c r="J666" s="67">
        <f t="shared" si="31"/>
        <v>1</v>
      </c>
    </row>
    <row r="667" spans="1:10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f t="shared" si="30"/>
        <v>0</v>
      </c>
      <c r="H667" s="23">
        <v>8111.27</v>
      </c>
      <c r="I667" s="63">
        <f t="shared" si="32"/>
        <v>6.1718749999999378E-3</v>
      </c>
      <c r="J667" s="67">
        <f t="shared" si="31"/>
        <v>1</v>
      </c>
    </row>
    <row r="668" spans="1:10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f t="shared" si="30"/>
        <v>0</v>
      </c>
      <c r="H668" s="23">
        <v>8805.82</v>
      </c>
      <c r="I668" s="63">
        <f t="shared" si="32"/>
        <v>1.1284520019670286E-2</v>
      </c>
      <c r="J668" s="67">
        <f t="shared" si="31"/>
        <v>0</v>
      </c>
    </row>
  </sheetData>
  <mergeCells count="1">
    <mergeCell ref="A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I33" sqref="I33"/>
    </sheetView>
  </sheetViews>
  <sheetFormatPr defaultColWidth="8.85546875" defaultRowHeight="15"/>
  <cols>
    <col min="4" max="4" width="10.42578125" customWidth="1"/>
    <col min="6" max="6" width="8.85546875" customWidth="1"/>
    <col min="7" max="7" width="10.7109375" customWidth="1"/>
    <col min="8" max="8" width="12.42578125" customWidth="1"/>
    <col min="260" max="260" width="10.42578125" customWidth="1"/>
    <col min="262" max="262" width="8.85546875" customWidth="1"/>
    <col min="263" max="263" width="10.7109375" customWidth="1"/>
    <col min="264" max="264" width="12.42578125" customWidth="1"/>
    <col min="516" max="516" width="10.42578125" customWidth="1"/>
    <col min="518" max="518" width="8.85546875" customWidth="1"/>
    <col min="519" max="519" width="10.7109375" customWidth="1"/>
    <col min="520" max="520" width="12.42578125" customWidth="1"/>
    <col min="772" max="772" width="10.42578125" customWidth="1"/>
    <col min="774" max="774" width="8.85546875" customWidth="1"/>
    <col min="775" max="775" width="10.7109375" customWidth="1"/>
    <col min="776" max="776" width="12.42578125" customWidth="1"/>
    <col min="1028" max="1028" width="10.42578125" customWidth="1"/>
    <col min="1030" max="1030" width="8.85546875" customWidth="1"/>
    <col min="1031" max="1031" width="10.7109375" customWidth="1"/>
    <col min="1032" max="1032" width="12.42578125" customWidth="1"/>
    <col min="1284" max="1284" width="10.42578125" customWidth="1"/>
    <col min="1286" max="1286" width="8.85546875" customWidth="1"/>
    <col min="1287" max="1287" width="10.7109375" customWidth="1"/>
    <col min="1288" max="1288" width="12.42578125" customWidth="1"/>
    <col min="1540" max="1540" width="10.42578125" customWidth="1"/>
    <col min="1542" max="1542" width="8.85546875" customWidth="1"/>
    <col min="1543" max="1543" width="10.7109375" customWidth="1"/>
    <col min="1544" max="1544" width="12.42578125" customWidth="1"/>
    <col min="1796" max="1796" width="10.42578125" customWidth="1"/>
    <col min="1798" max="1798" width="8.85546875" customWidth="1"/>
    <col min="1799" max="1799" width="10.7109375" customWidth="1"/>
    <col min="1800" max="1800" width="12.42578125" customWidth="1"/>
    <col min="2052" max="2052" width="10.42578125" customWidth="1"/>
    <col min="2054" max="2054" width="8.85546875" customWidth="1"/>
    <col min="2055" max="2055" width="10.7109375" customWidth="1"/>
    <col min="2056" max="2056" width="12.42578125" customWidth="1"/>
    <col min="2308" max="2308" width="10.42578125" customWidth="1"/>
    <col min="2310" max="2310" width="8.85546875" customWidth="1"/>
    <col min="2311" max="2311" width="10.7109375" customWidth="1"/>
    <col min="2312" max="2312" width="12.42578125" customWidth="1"/>
    <col min="2564" max="2564" width="10.42578125" customWidth="1"/>
    <col min="2566" max="2566" width="8.85546875" customWidth="1"/>
    <col min="2567" max="2567" width="10.7109375" customWidth="1"/>
    <col min="2568" max="2568" width="12.42578125" customWidth="1"/>
    <col min="2820" max="2820" width="10.42578125" customWidth="1"/>
    <col min="2822" max="2822" width="8.85546875" customWidth="1"/>
    <col min="2823" max="2823" width="10.7109375" customWidth="1"/>
    <col min="2824" max="2824" width="12.42578125" customWidth="1"/>
    <col min="3076" max="3076" width="10.42578125" customWidth="1"/>
    <col min="3078" max="3078" width="8.85546875" customWidth="1"/>
    <col min="3079" max="3079" width="10.7109375" customWidth="1"/>
    <col min="3080" max="3080" width="12.42578125" customWidth="1"/>
    <col min="3332" max="3332" width="10.42578125" customWidth="1"/>
    <col min="3334" max="3334" width="8.85546875" customWidth="1"/>
    <col min="3335" max="3335" width="10.7109375" customWidth="1"/>
    <col min="3336" max="3336" width="12.42578125" customWidth="1"/>
    <col min="3588" max="3588" width="10.42578125" customWidth="1"/>
    <col min="3590" max="3590" width="8.85546875" customWidth="1"/>
    <col min="3591" max="3591" width="10.7109375" customWidth="1"/>
    <col min="3592" max="3592" width="12.42578125" customWidth="1"/>
    <col min="3844" max="3844" width="10.42578125" customWidth="1"/>
    <col min="3846" max="3846" width="8.85546875" customWidth="1"/>
    <col min="3847" max="3847" width="10.7109375" customWidth="1"/>
    <col min="3848" max="3848" width="12.42578125" customWidth="1"/>
    <col min="4100" max="4100" width="10.42578125" customWidth="1"/>
    <col min="4102" max="4102" width="8.85546875" customWidth="1"/>
    <col min="4103" max="4103" width="10.7109375" customWidth="1"/>
    <col min="4104" max="4104" width="12.42578125" customWidth="1"/>
    <col min="4356" max="4356" width="10.42578125" customWidth="1"/>
    <col min="4358" max="4358" width="8.85546875" customWidth="1"/>
    <col min="4359" max="4359" width="10.7109375" customWidth="1"/>
    <col min="4360" max="4360" width="12.42578125" customWidth="1"/>
    <col min="4612" max="4612" width="10.42578125" customWidth="1"/>
    <col min="4614" max="4614" width="8.85546875" customWidth="1"/>
    <col min="4615" max="4615" width="10.7109375" customWidth="1"/>
    <col min="4616" max="4616" width="12.42578125" customWidth="1"/>
    <col min="4868" max="4868" width="10.42578125" customWidth="1"/>
    <col min="4870" max="4870" width="8.85546875" customWidth="1"/>
    <col min="4871" max="4871" width="10.7109375" customWidth="1"/>
    <col min="4872" max="4872" width="12.42578125" customWidth="1"/>
    <col min="5124" max="5124" width="10.42578125" customWidth="1"/>
    <col min="5126" max="5126" width="8.85546875" customWidth="1"/>
    <col min="5127" max="5127" width="10.7109375" customWidth="1"/>
    <col min="5128" max="5128" width="12.42578125" customWidth="1"/>
    <col min="5380" max="5380" width="10.42578125" customWidth="1"/>
    <col min="5382" max="5382" width="8.85546875" customWidth="1"/>
    <col min="5383" max="5383" width="10.7109375" customWidth="1"/>
    <col min="5384" max="5384" width="12.42578125" customWidth="1"/>
    <col min="5636" max="5636" width="10.42578125" customWidth="1"/>
    <col min="5638" max="5638" width="8.85546875" customWidth="1"/>
    <col min="5639" max="5639" width="10.7109375" customWidth="1"/>
    <col min="5640" max="5640" width="12.42578125" customWidth="1"/>
    <col min="5892" max="5892" width="10.42578125" customWidth="1"/>
    <col min="5894" max="5894" width="8.85546875" customWidth="1"/>
    <col min="5895" max="5895" width="10.7109375" customWidth="1"/>
    <col min="5896" max="5896" width="12.42578125" customWidth="1"/>
    <col min="6148" max="6148" width="10.42578125" customWidth="1"/>
    <col min="6150" max="6150" width="8.85546875" customWidth="1"/>
    <col min="6151" max="6151" width="10.7109375" customWidth="1"/>
    <col min="6152" max="6152" width="12.42578125" customWidth="1"/>
    <col min="6404" max="6404" width="10.42578125" customWidth="1"/>
    <col min="6406" max="6406" width="8.85546875" customWidth="1"/>
    <col min="6407" max="6407" width="10.7109375" customWidth="1"/>
    <col min="6408" max="6408" width="12.42578125" customWidth="1"/>
    <col min="6660" max="6660" width="10.42578125" customWidth="1"/>
    <col min="6662" max="6662" width="8.85546875" customWidth="1"/>
    <col min="6663" max="6663" width="10.7109375" customWidth="1"/>
    <col min="6664" max="6664" width="12.42578125" customWidth="1"/>
    <col min="6916" max="6916" width="10.42578125" customWidth="1"/>
    <col min="6918" max="6918" width="8.85546875" customWidth="1"/>
    <col min="6919" max="6919" width="10.7109375" customWidth="1"/>
    <col min="6920" max="6920" width="12.42578125" customWidth="1"/>
    <col min="7172" max="7172" width="10.42578125" customWidth="1"/>
    <col min="7174" max="7174" width="8.85546875" customWidth="1"/>
    <col min="7175" max="7175" width="10.7109375" customWidth="1"/>
    <col min="7176" max="7176" width="12.42578125" customWidth="1"/>
    <col min="7428" max="7428" width="10.42578125" customWidth="1"/>
    <col min="7430" max="7430" width="8.85546875" customWidth="1"/>
    <col min="7431" max="7431" width="10.7109375" customWidth="1"/>
    <col min="7432" max="7432" width="12.42578125" customWidth="1"/>
    <col min="7684" max="7684" width="10.42578125" customWidth="1"/>
    <col min="7686" max="7686" width="8.85546875" customWidth="1"/>
    <col min="7687" max="7687" width="10.7109375" customWidth="1"/>
    <col min="7688" max="7688" width="12.42578125" customWidth="1"/>
    <col min="7940" max="7940" width="10.42578125" customWidth="1"/>
    <col min="7942" max="7942" width="8.85546875" customWidth="1"/>
    <col min="7943" max="7943" width="10.7109375" customWidth="1"/>
    <col min="7944" max="7944" width="12.42578125" customWidth="1"/>
    <col min="8196" max="8196" width="10.42578125" customWidth="1"/>
    <col min="8198" max="8198" width="8.85546875" customWidth="1"/>
    <col min="8199" max="8199" width="10.7109375" customWidth="1"/>
    <col min="8200" max="8200" width="12.42578125" customWidth="1"/>
    <col min="8452" max="8452" width="10.42578125" customWidth="1"/>
    <col min="8454" max="8454" width="8.85546875" customWidth="1"/>
    <col min="8455" max="8455" width="10.7109375" customWidth="1"/>
    <col min="8456" max="8456" width="12.42578125" customWidth="1"/>
    <col min="8708" max="8708" width="10.42578125" customWidth="1"/>
    <col min="8710" max="8710" width="8.85546875" customWidth="1"/>
    <col min="8711" max="8711" width="10.7109375" customWidth="1"/>
    <col min="8712" max="8712" width="12.42578125" customWidth="1"/>
    <col min="8964" max="8964" width="10.42578125" customWidth="1"/>
    <col min="8966" max="8966" width="8.85546875" customWidth="1"/>
    <col min="8967" max="8967" width="10.7109375" customWidth="1"/>
    <col min="8968" max="8968" width="12.42578125" customWidth="1"/>
    <col min="9220" max="9220" width="10.42578125" customWidth="1"/>
    <col min="9222" max="9222" width="8.85546875" customWidth="1"/>
    <col min="9223" max="9223" width="10.7109375" customWidth="1"/>
    <col min="9224" max="9224" width="12.42578125" customWidth="1"/>
    <col min="9476" max="9476" width="10.42578125" customWidth="1"/>
    <col min="9478" max="9478" width="8.85546875" customWidth="1"/>
    <col min="9479" max="9479" width="10.7109375" customWidth="1"/>
    <col min="9480" max="9480" width="12.42578125" customWidth="1"/>
    <col min="9732" max="9732" width="10.42578125" customWidth="1"/>
    <col min="9734" max="9734" width="8.85546875" customWidth="1"/>
    <col min="9735" max="9735" width="10.7109375" customWidth="1"/>
    <col min="9736" max="9736" width="12.42578125" customWidth="1"/>
    <col min="9988" max="9988" width="10.42578125" customWidth="1"/>
    <col min="9990" max="9990" width="8.85546875" customWidth="1"/>
    <col min="9991" max="9991" width="10.7109375" customWidth="1"/>
    <col min="9992" max="9992" width="12.42578125" customWidth="1"/>
    <col min="10244" max="10244" width="10.42578125" customWidth="1"/>
    <col min="10246" max="10246" width="8.85546875" customWidth="1"/>
    <col min="10247" max="10247" width="10.7109375" customWidth="1"/>
    <col min="10248" max="10248" width="12.42578125" customWidth="1"/>
    <col min="10500" max="10500" width="10.42578125" customWidth="1"/>
    <col min="10502" max="10502" width="8.85546875" customWidth="1"/>
    <col min="10503" max="10503" width="10.7109375" customWidth="1"/>
    <col min="10504" max="10504" width="12.42578125" customWidth="1"/>
    <col min="10756" max="10756" width="10.42578125" customWidth="1"/>
    <col min="10758" max="10758" width="8.85546875" customWidth="1"/>
    <col min="10759" max="10759" width="10.7109375" customWidth="1"/>
    <col min="10760" max="10760" width="12.42578125" customWidth="1"/>
    <col min="11012" max="11012" width="10.42578125" customWidth="1"/>
    <col min="11014" max="11014" width="8.85546875" customWidth="1"/>
    <col min="11015" max="11015" width="10.7109375" customWidth="1"/>
    <col min="11016" max="11016" width="12.42578125" customWidth="1"/>
    <col min="11268" max="11268" width="10.42578125" customWidth="1"/>
    <col min="11270" max="11270" width="8.85546875" customWidth="1"/>
    <col min="11271" max="11271" width="10.7109375" customWidth="1"/>
    <col min="11272" max="11272" width="12.42578125" customWidth="1"/>
    <col min="11524" max="11524" width="10.42578125" customWidth="1"/>
    <col min="11526" max="11526" width="8.85546875" customWidth="1"/>
    <col min="11527" max="11527" width="10.7109375" customWidth="1"/>
    <col min="11528" max="11528" width="12.42578125" customWidth="1"/>
    <col min="11780" max="11780" width="10.42578125" customWidth="1"/>
    <col min="11782" max="11782" width="8.85546875" customWidth="1"/>
    <col min="11783" max="11783" width="10.7109375" customWidth="1"/>
    <col min="11784" max="11784" width="12.42578125" customWidth="1"/>
    <col min="12036" max="12036" width="10.42578125" customWidth="1"/>
    <col min="12038" max="12038" width="8.85546875" customWidth="1"/>
    <col min="12039" max="12039" width="10.7109375" customWidth="1"/>
    <col min="12040" max="12040" width="12.42578125" customWidth="1"/>
    <col min="12292" max="12292" width="10.42578125" customWidth="1"/>
    <col min="12294" max="12294" width="8.85546875" customWidth="1"/>
    <col min="12295" max="12295" width="10.7109375" customWidth="1"/>
    <col min="12296" max="12296" width="12.42578125" customWidth="1"/>
    <col min="12548" max="12548" width="10.42578125" customWidth="1"/>
    <col min="12550" max="12550" width="8.85546875" customWidth="1"/>
    <col min="12551" max="12551" width="10.7109375" customWidth="1"/>
    <col min="12552" max="12552" width="12.42578125" customWidth="1"/>
    <col min="12804" max="12804" width="10.42578125" customWidth="1"/>
    <col min="12806" max="12806" width="8.85546875" customWidth="1"/>
    <col min="12807" max="12807" width="10.7109375" customWidth="1"/>
    <col min="12808" max="12808" width="12.42578125" customWidth="1"/>
    <col min="13060" max="13060" width="10.42578125" customWidth="1"/>
    <col min="13062" max="13062" width="8.85546875" customWidth="1"/>
    <col min="13063" max="13063" width="10.7109375" customWidth="1"/>
    <col min="13064" max="13064" width="12.42578125" customWidth="1"/>
    <col min="13316" max="13316" width="10.42578125" customWidth="1"/>
    <col min="13318" max="13318" width="8.85546875" customWidth="1"/>
    <col min="13319" max="13319" width="10.7109375" customWidth="1"/>
    <col min="13320" max="13320" width="12.42578125" customWidth="1"/>
    <col min="13572" max="13572" width="10.42578125" customWidth="1"/>
    <col min="13574" max="13574" width="8.85546875" customWidth="1"/>
    <col min="13575" max="13575" width="10.7109375" customWidth="1"/>
    <col min="13576" max="13576" width="12.42578125" customWidth="1"/>
    <col min="13828" max="13828" width="10.42578125" customWidth="1"/>
    <col min="13830" max="13830" width="8.85546875" customWidth="1"/>
    <col min="13831" max="13831" width="10.7109375" customWidth="1"/>
    <col min="13832" max="13832" width="12.42578125" customWidth="1"/>
    <col min="14084" max="14084" width="10.42578125" customWidth="1"/>
    <col min="14086" max="14086" width="8.85546875" customWidth="1"/>
    <col min="14087" max="14087" width="10.7109375" customWidth="1"/>
    <col min="14088" max="14088" width="12.42578125" customWidth="1"/>
    <col min="14340" max="14340" width="10.42578125" customWidth="1"/>
    <col min="14342" max="14342" width="8.85546875" customWidth="1"/>
    <col min="14343" max="14343" width="10.7109375" customWidth="1"/>
    <col min="14344" max="14344" width="12.42578125" customWidth="1"/>
    <col min="14596" max="14596" width="10.42578125" customWidth="1"/>
    <col min="14598" max="14598" width="8.85546875" customWidth="1"/>
    <col min="14599" max="14599" width="10.7109375" customWidth="1"/>
    <col min="14600" max="14600" width="12.42578125" customWidth="1"/>
    <col min="14852" max="14852" width="10.42578125" customWidth="1"/>
    <col min="14854" max="14854" width="8.85546875" customWidth="1"/>
    <col min="14855" max="14855" width="10.7109375" customWidth="1"/>
    <col min="14856" max="14856" width="12.42578125" customWidth="1"/>
    <col min="15108" max="15108" width="10.42578125" customWidth="1"/>
    <col min="15110" max="15110" width="8.85546875" customWidth="1"/>
    <col min="15111" max="15111" width="10.7109375" customWidth="1"/>
    <col min="15112" max="15112" width="12.42578125" customWidth="1"/>
    <col min="15364" max="15364" width="10.42578125" customWidth="1"/>
    <col min="15366" max="15366" width="8.85546875" customWidth="1"/>
    <col min="15367" max="15367" width="10.7109375" customWidth="1"/>
    <col min="15368" max="15368" width="12.42578125" customWidth="1"/>
    <col min="15620" max="15620" width="10.42578125" customWidth="1"/>
    <col min="15622" max="15622" width="8.85546875" customWidth="1"/>
    <col min="15623" max="15623" width="10.7109375" customWidth="1"/>
    <col min="15624" max="15624" width="12.42578125" customWidth="1"/>
    <col min="15876" max="15876" width="10.42578125" customWidth="1"/>
    <col min="15878" max="15878" width="8.85546875" customWidth="1"/>
    <col min="15879" max="15879" width="10.7109375" customWidth="1"/>
    <col min="15880" max="15880" width="12.42578125" customWidth="1"/>
    <col min="16132" max="16132" width="10.42578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6" t="s">
        <v>31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>IF(D34&gt;30,"Yes","No")</f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K4" sqref="K4"/>
    </sheetView>
  </sheetViews>
  <sheetFormatPr defaultColWidth="8.85546875" defaultRowHeight="15"/>
  <cols>
    <col min="1" max="1" width="14.7109375" customWidth="1"/>
    <col min="2" max="2" width="10.140625" customWidth="1"/>
    <col min="3" max="7" width="16.42578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8.85546875" style="27"/>
    <col min="261" max="261" width="14.7109375" customWidth="1"/>
    <col min="262" max="262" width="10.140625" customWidth="1"/>
    <col min="263" max="263" width="16.42578125" customWidth="1"/>
    <col min="264" max="264" width="16.7109375" customWidth="1"/>
    <col min="265" max="265" width="1.42578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42578125" customWidth="1"/>
    <col min="520" max="520" width="16.7109375" customWidth="1"/>
    <col min="521" max="521" width="1.42578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42578125" customWidth="1"/>
    <col min="776" max="776" width="16.7109375" customWidth="1"/>
    <col min="777" max="777" width="1.42578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42578125" customWidth="1"/>
    <col min="1032" max="1032" width="16.7109375" customWidth="1"/>
    <col min="1033" max="1033" width="1.42578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42578125" customWidth="1"/>
    <col min="1288" max="1288" width="16.7109375" customWidth="1"/>
    <col min="1289" max="1289" width="1.42578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42578125" customWidth="1"/>
    <col min="1544" max="1544" width="16.7109375" customWidth="1"/>
    <col min="1545" max="1545" width="1.42578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42578125" customWidth="1"/>
    <col min="1800" max="1800" width="16.7109375" customWidth="1"/>
    <col min="1801" max="1801" width="1.42578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42578125" customWidth="1"/>
    <col min="2056" max="2056" width="16.7109375" customWidth="1"/>
    <col min="2057" max="2057" width="1.42578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42578125" customWidth="1"/>
    <col min="2312" max="2312" width="16.7109375" customWidth="1"/>
    <col min="2313" max="2313" width="1.42578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42578125" customWidth="1"/>
    <col min="2568" max="2568" width="16.7109375" customWidth="1"/>
    <col min="2569" max="2569" width="1.42578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42578125" customWidth="1"/>
    <col min="2824" max="2824" width="16.7109375" customWidth="1"/>
    <col min="2825" max="2825" width="1.42578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42578125" customWidth="1"/>
    <col min="3080" max="3080" width="16.7109375" customWidth="1"/>
    <col min="3081" max="3081" width="1.42578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42578125" customWidth="1"/>
    <col min="3336" max="3336" width="16.7109375" customWidth="1"/>
    <col min="3337" max="3337" width="1.42578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42578125" customWidth="1"/>
    <col min="3592" max="3592" width="16.7109375" customWidth="1"/>
    <col min="3593" max="3593" width="1.42578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42578125" customWidth="1"/>
    <col min="3848" max="3848" width="16.7109375" customWidth="1"/>
    <col min="3849" max="3849" width="1.42578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42578125" customWidth="1"/>
    <col min="4104" max="4104" width="16.7109375" customWidth="1"/>
    <col min="4105" max="4105" width="1.42578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42578125" customWidth="1"/>
    <col min="4360" max="4360" width="16.7109375" customWidth="1"/>
    <col min="4361" max="4361" width="1.42578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42578125" customWidth="1"/>
    <col min="4616" max="4616" width="16.7109375" customWidth="1"/>
    <col min="4617" max="4617" width="1.42578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42578125" customWidth="1"/>
    <col min="4872" max="4872" width="16.7109375" customWidth="1"/>
    <col min="4873" max="4873" width="1.42578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42578125" customWidth="1"/>
    <col min="5128" max="5128" width="16.7109375" customWidth="1"/>
    <col min="5129" max="5129" width="1.42578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42578125" customWidth="1"/>
    <col min="5384" max="5384" width="16.7109375" customWidth="1"/>
    <col min="5385" max="5385" width="1.42578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42578125" customWidth="1"/>
    <col min="5640" max="5640" width="16.7109375" customWidth="1"/>
    <col min="5641" max="5641" width="1.42578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42578125" customWidth="1"/>
    <col min="5896" max="5896" width="16.7109375" customWidth="1"/>
    <col min="5897" max="5897" width="1.42578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42578125" customWidth="1"/>
    <col min="6152" max="6152" width="16.7109375" customWidth="1"/>
    <col min="6153" max="6153" width="1.42578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42578125" customWidth="1"/>
    <col min="6408" max="6408" width="16.7109375" customWidth="1"/>
    <col min="6409" max="6409" width="1.42578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42578125" customWidth="1"/>
    <col min="6664" max="6664" width="16.7109375" customWidth="1"/>
    <col min="6665" max="6665" width="1.42578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42578125" customWidth="1"/>
    <col min="6920" max="6920" width="16.7109375" customWidth="1"/>
    <col min="6921" max="6921" width="1.42578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42578125" customWidth="1"/>
    <col min="7176" max="7176" width="16.7109375" customWidth="1"/>
    <col min="7177" max="7177" width="1.42578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42578125" customWidth="1"/>
    <col min="7432" max="7432" width="16.7109375" customWidth="1"/>
    <col min="7433" max="7433" width="1.42578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42578125" customWidth="1"/>
    <col min="7688" max="7688" width="16.7109375" customWidth="1"/>
    <col min="7689" max="7689" width="1.42578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42578125" customWidth="1"/>
    <col min="7944" max="7944" width="16.7109375" customWidth="1"/>
    <col min="7945" max="7945" width="1.42578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42578125" customWidth="1"/>
    <col min="8200" max="8200" width="16.7109375" customWidth="1"/>
    <col min="8201" max="8201" width="1.42578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42578125" customWidth="1"/>
    <col min="8456" max="8456" width="16.7109375" customWidth="1"/>
    <col min="8457" max="8457" width="1.42578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42578125" customWidth="1"/>
    <col min="8712" max="8712" width="16.7109375" customWidth="1"/>
    <col min="8713" max="8713" width="1.42578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42578125" customWidth="1"/>
    <col min="8968" max="8968" width="16.7109375" customWidth="1"/>
    <col min="8969" max="8969" width="1.42578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42578125" customWidth="1"/>
    <col min="9224" max="9224" width="16.7109375" customWidth="1"/>
    <col min="9225" max="9225" width="1.42578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42578125" customWidth="1"/>
    <col min="9480" max="9480" width="16.7109375" customWidth="1"/>
    <col min="9481" max="9481" width="1.42578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42578125" customWidth="1"/>
    <col min="9736" max="9736" width="16.7109375" customWidth="1"/>
    <col min="9737" max="9737" width="1.42578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42578125" customWidth="1"/>
    <col min="9992" max="9992" width="16.7109375" customWidth="1"/>
    <col min="9993" max="9993" width="1.42578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42578125" customWidth="1"/>
    <col min="10248" max="10248" width="16.7109375" customWidth="1"/>
    <col min="10249" max="10249" width="1.42578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42578125" customWidth="1"/>
    <col min="10504" max="10504" width="16.7109375" customWidth="1"/>
    <col min="10505" max="10505" width="1.42578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42578125" customWidth="1"/>
    <col min="10760" max="10760" width="16.7109375" customWidth="1"/>
    <col min="10761" max="10761" width="1.42578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42578125" customWidth="1"/>
    <col min="11016" max="11016" width="16.7109375" customWidth="1"/>
    <col min="11017" max="11017" width="1.42578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42578125" customWidth="1"/>
    <col min="11272" max="11272" width="16.7109375" customWidth="1"/>
    <col min="11273" max="11273" width="1.42578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42578125" customWidth="1"/>
    <col min="11528" max="11528" width="16.7109375" customWidth="1"/>
    <col min="11529" max="11529" width="1.42578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42578125" customWidth="1"/>
    <col min="11784" max="11784" width="16.7109375" customWidth="1"/>
    <col min="11785" max="11785" width="1.42578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42578125" customWidth="1"/>
    <col min="12040" max="12040" width="16.7109375" customWidth="1"/>
    <col min="12041" max="12041" width="1.42578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42578125" customWidth="1"/>
    <col min="12296" max="12296" width="16.7109375" customWidth="1"/>
    <col min="12297" max="12297" width="1.42578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42578125" customWidth="1"/>
    <col min="12552" max="12552" width="16.7109375" customWidth="1"/>
    <col min="12553" max="12553" width="1.42578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42578125" customWidth="1"/>
    <col min="12808" max="12808" width="16.7109375" customWidth="1"/>
    <col min="12809" max="12809" width="1.42578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42578125" customWidth="1"/>
    <col min="13064" max="13064" width="16.7109375" customWidth="1"/>
    <col min="13065" max="13065" width="1.42578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42578125" customWidth="1"/>
    <col min="13320" max="13320" width="16.7109375" customWidth="1"/>
    <col min="13321" max="13321" width="1.42578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42578125" customWidth="1"/>
    <col min="13576" max="13576" width="16.7109375" customWidth="1"/>
    <col min="13577" max="13577" width="1.42578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42578125" customWidth="1"/>
    <col min="13832" max="13832" width="16.7109375" customWidth="1"/>
    <col min="13833" max="13833" width="1.42578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42578125" customWidth="1"/>
    <col min="14088" max="14088" width="16.7109375" customWidth="1"/>
    <col min="14089" max="14089" width="1.42578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42578125" customWidth="1"/>
    <col min="14344" max="14344" width="16.7109375" customWidth="1"/>
    <col min="14345" max="14345" width="1.42578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42578125" customWidth="1"/>
    <col min="14600" max="14600" width="16.7109375" customWidth="1"/>
    <col min="14601" max="14601" width="1.42578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42578125" customWidth="1"/>
    <col min="14856" max="14856" width="16.7109375" customWidth="1"/>
    <col min="14857" max="14857" width="1.42578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42578125" customWidth="1"/>
    <col min="15112" max="15112" width="16.7109375" customWidth="1"/>
    <col min="15113" max="15113" width="1.42578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42578125" customWidth="1"/>
    <col min="15368" max="15368" width="16.7109375" customWidth="1"/>
    <col min="15369" max="15369" width="1.42578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42578125" customWidth="1"/>
    <col min="15624" max="15624" width="16.7109375" customWidth="1"/>
    <col min="15625" max="15625" width="1.42578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42578125" customWidth="1"/>
    <col min="15880" max="15880" width="16.7109375" customWidth="1"/>
    <col min="15881" max="15881" width="1.42578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42578125" customWidth="1"/>
    <col min="16136" max="16136" width="16.7109375" customWidth="1"/>
    <col min="16137" max="16137" width="1.42578125" customWidth="1"/>
    <col min="16138" max="16138" width="16.42578125" customWidth="1"/>
    <col min="16139" max="16140" width="12.7109375" customWidth="1"/>
  </cols>
  <sheetData>
    <row r="1" spans="1:17" ht="16.5">
      <c r="A1" s="96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7" t="s">
        <v>41</v>
      </c>
      <c r="B3" s="97" t="s">
        <v>42</v>
      </c>
      <c r="C3" s="97" t="s">
        <v>43</v>
      </c>
      <c r="D3" s="97" t="s">
        <v>695</v>
      </c>
      <c r="E3" s="97" t="s">
        <v>696</v>
      </c>
      <c r="F3" s="97" t="s">
        <v>697</v>
      </c>
      <c r="G3" s="27"/>
      <c r="H3" s="98" t="s">
        <v>42</v>
      </c>
      <c r="I3" s="98" t="s">
        <v>44</v>
      </c>
      <c r="J3" s="98" t="s">
        <v>43</v>
      </c>
      <c r="K3" s="27"/>
      <c r="M3"/>
    </row>
    <row r="4" spans="1:17" ht="17.25" customHeight="1">
      <c r="A4" s="97"/>
      <c r="B4" s="97"/>
      <c r="C4" s="97"/>
      <c r="D4" s="97"/>
      <c r="E4" s="97"/>
      <c r="F4" s="97"/>
      <c r="G4" s="27"/>
      <c r="H4" s="98"/>
      <c r="I4" s="98"/>
      <c r="J4" s="98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AVERAGEIF(B5:B104,H5,F5:F104)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>AVERAGEIF(B5:B104,H6,F5:F104)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>AVERAGEIF(B5:B104,H7,F5:F104)</f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H8" s="40">
        <v>4</v>
      </c>
      <c r="I8" s="40" t="s">
        <v>52</v>
      </c>
      <c r="J8" s="73">
        <f>AVERAGEIF(B5:B104,H8,F5:F104)</f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>AVERAGEIF(B5:B104,H9,F5:F104)</f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>AVERAGEIF(B5:B104,H10,F5:F104)</f>
        <v>631.83333333333337</v>
      </c>
      <c r="K10" s="38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ref="J11" si="3">AVERAGEIF($B$5:$B$104,H11,$F$5:$F$104)</f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2">
        <f t="shared" ref="F70:F104" si="6">IF(E70="crs",D70*100,D70)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2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2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2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2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2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2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2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2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2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2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2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2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2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2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2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2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2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2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2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2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2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2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2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2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2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2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2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2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2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2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2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2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2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2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17" sqref="D17"/>
    </sheetView>
  </sheetViews>
  <sheetFormatPr defaultColWidth="8.85546875"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6" t="s">
        <v>148</v>
      </c>
      <c r="B1" s="96"/>
      <c r="C1" s="96"/>
      <c r="D1" s="96"/>
      <c r="E1" s="96"/>
      <c r="F1" s="96"/>
      <c r="G1" s="96"/>
      <c r="H1" s="96"/>
      <c r="I1" s="96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>
        <f>B4*B5</f>
        <v>150000</v>
      </c>
      <c r="C9" s="46" t="s">
        <v>154</v>
      </c>
    </row>
    <row r="10" spans="1:12" ht="15.75">
      <c r="A10" s="44" t="s">
        <v>158</v>
      </c>
      <c r="B10" s="45">
        <f>(B6+(B7*B9))</f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>
        <f>B9-B10</f>
        <v>31500</v>
      </c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M9" sqref="M9"/>
    </sheetView>
  </sheetViews>
  <sheetFormatPr defaultColWidth="8.85546875"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6" t="s">
        <v>160</v>
      </c>
      <c r="B1" s="96"/>
      <c r="C1" s="96"/>
      <c r="D1" s="96"/>
      <c r="E1" s="96"/>
      <c r="F1" s="96"/>
      <c r="G1" s="96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9" t="s">
        <v>168</v>
      </c>
      <c r="J3" s="99"/>
      <c r="K3" s="25">
        <f>CORREL(data1,abc)</f>
        <v>-0.1673233626416778</v>
      </c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9" t="s">
        <v>171</v>
      </c>
      <c r="J5" s="99"/>
      <c r="K5" s="25">
        <f>SLOPE(data1,abc)</f>
        <v>-0.96838184936839866</v>
      </c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100" t="s">
        <v>173</v>
      </c>
      <c r="J6" s="101"/>
      <c r="K6" s="25">
        <f>INTERCEPT(data1,abc)</f>
        <v>11.807696961179321</v>
      </c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workbookViewId="0">
      <selection activeCell="N9" sqref="N9"/>
    </sheetView>
  </sheetViews>
  <sheetFormatPr defaultColWidth="8.85546875" defaultRowHeight="15"/>
  <cols>
    <col min="1" max="1" width="9.42578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42578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42578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42578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42578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42578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42578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42578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42578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42578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42578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42578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42578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42578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42578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42578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42578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42578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42578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42578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42578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42578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42578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42578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42578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42578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42578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42578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42578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42578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42578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42578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42578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42578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42578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42578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42578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42578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42578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42578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42578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42578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42578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42578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42578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42578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42578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42578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42578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42578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42578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42578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42578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42578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42578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42578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42578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42578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42578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42578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42578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42578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42578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42578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6" t="s">
        <v>688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51.7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2015-09-16T11:42:23Z</dcterms:modified>
</cp:coreProperties>
</file>