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K6" i="6"/>
  <c r="K5"/>
  <c r="K3"/>
  <c r="E5" i="4"/>
  <c r="D5"/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J6" i="4" l="1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8" i="2"/>
  <c r="L9"/>
  <c r="L10" s="1"/>
  <c r="M7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4" i="2"/>
  <c r="H3"/>
  <c r="B4" i="5"/>
  <c r="B9" s="1"/>
  <c r="B10" l="1"/>
  <c r="B12" s="1"/>
  <c r="F16" s="1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<sst xmlns="http://schemas.openxmlformats.org/spreadsheetml/2006/main" count="741" uniqueCount="699">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</sst>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0.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14" fillId="0" borderId="0" xfId="0" applyFont="1" applyBorder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9" fontId="0" fillId="0" borderId="18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2863079615048116"/>
                  <c:y val="-0.37006816856226304"/>
                </c:manualLayout>
              </c:layout>
              <c:numFmt formatCode="General" sourceLinked="0"/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</c:ser>
        <c:axId val="72781824"/>
        <c:axId val="72771840"/>
      </c:scatterChart>
      <c:valAx>
        <c:axId val="72781824"/>
        <c:scaling>
          <c:orientation val="minMax"/>
        </c:scaling>
        <c:axPos val="b"/>
        <c:numFmt formatCode="0.0" sourceLinked="1"/>
        <c:tickLblPos val="nextTo"/>
        <c:crossAx val="72771840"/>
        <c:crosses val="autoZero"/>
        <c:crossBetween val="midCat"/>
      </c:valAx>
      <c:valAx>
        <c:axId val="72771840"/>
        <c:scaling>
          <c:orientation val="minMax"/>
        </c:scaling>
        <c:axPos val="l"/>
        <c:majorGridlines/>
        <c:numFmt formatCode="0.0" sourceLinked="1"/>
        <c:tickLblPos val="nextTo"/>
        <c:crossAx val="72781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8</xdr:row>
      <xdr:rowOff>85725</xdr:rowOff>
    </xdr:from>
    <xdr:to>
      <xdr:col>14</xdr:col>
      <xdr:colOff>28575</xdr:colOff>
      <xdr:row>23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D21" sqref="D21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((H4/D4)-1)</f>
        <v>0.10137038961425771</v>
      </c>
      <c r="C14" s="78">
        <f>((L4/H4)-1)</f>
        <v>0.10767202389428232</v>
      </c>
      <c r="D14" s="78">
        <f>((P4/L4)-1)</f>
        <v>0.10362621698413776</v>
      </c>
      <c r="E14" s="79">
        <f>((T4/P4)-1)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((H6/D6)-1)</f>
        <v>0.10485396790327495</v>
      </c>
      <c r="C15" s="78">
        <f>((L6/H6)-1)</f>
        <v>0.10655602150408594</v>
      </c>
      <c r="D15" s="78">
        <f>((P6/L6)-1)</f>
        <v>0.11096756234910687</v>
      </c>
      <c r="E15" s="79">
        <f>((T6/P6)-1)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((R4/B4)^(1/4)-1)</f>
        <v>1.5333771232613369E-2</v>
      </c>
      <c r="C21" s="78">
        <f t="shared" ref="C21:D21" si="0">((S4/C4)^(1/4)-1)</f>
        <v>0.1061821940191634</v>
      </c>
      <c r="D21" s="78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L7" sqref="L7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6" t="s">
        <v>14</v>
      </c>
      <c r="B1" s="96"/>
      <c r="C1" s="96"/>
      <c r="D1" s="96"/>
      <c r="E1" s="96"/>
      <c r="F1" s="96"/>
      <c r="G1" s="96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IF(D3=B3,1,0)</f>
        <v>0</v>
      </c>
      <c r="K3" s="24" t="s">
        <v>23</v>
      </c>
      <c r="L3" s="69">
        <f>(AVERAGE(H3:H668))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IF(D4=B4,1,0)</f>
        <v>0</v>
      </c>
      <c r="K4" s="24" t="s">
        <v>24</v>
      </c>
      <c r="L4" s="69">
        <f>(MEDIAN(H3:H668))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(MAX(H3:H668))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(MIN(H3:H668))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(COUNTIF(I3:I668,1))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IF(D68=B68,1,0)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IF(D132=B132,1,0)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IF(D196=B196,1,0)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IF(D260=B260,1,0)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IF(D324=B324,1,0)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IF(D388=B388,1,0)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IF(D452=B452,1,0)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IF(D516=B516,1,0)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IF(D580=B580,1,0)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IF(D644=B644,1,0)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F5" sqref="F5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B4" sqref="B4"/>
    </sheetView>
  </sheetViews>
  <sheetFormatPr defaultRowHeight="15"/>
  <cols>
    <col min="1" max="1" width="23.7109375" customWidth="1"/>
    <col min="2" max="2" width="11.85546875" customWidth="1"/>
    <col min="3" max="4" width="17.42578125" customWidth="1"/>
    <col min="5" max="5" width="16" customWidth="1"/>
    <col min="9" max="9" width="12.42578125" bestFit="1" customWidth="1"/>
    <col min="260" max="260" width="23.7109375" customWidth="1"/>
    <col min="261" max="261" width="11.85546875" customWidth="1"/>
    <col min="262" max="262" width="17.42578125" customWidth="1"/>
    <col min="516" max="516" width="23.7109375" customWidth="1"/>
    <col min="517" max="517" width="11.85546875" customWidth="1"/>
    <col min="518" max="518" width="17.42578125" customWidth="1"/>
    <col min="772" max="772" width="23.7109375" customWidth="1"/>
    <col min="773" max="773" width="11.85546875" customWidth="1"/>
    <col min="774" max="774" width="17.42578125" customWidth="1"/>
    <col min="1028" max="1028" width="23.7109375" customWidth="1"/>
    <col min="1029" max="1029" width="11.85546875" customWidth="1"/>
    <col min="1030" max="1030" width="17.42578125" customWidth="1"/>
    <col min="1284" max="1284" width="23.7109375" customWidth="1"/>
    <col min="1285" max="1285" width="11.85546875" customWidth="1"/>
    <col min="1286" max="1286" width="17.42578125" customWidth="1"/>
    <col min="1540" max="1540" width="23.7109375" customWidth="1"/>
    <col min="1541" max="1541" width="11.85546875" customWidth="1"/>
    <col min="1542" max="1542" width="17.42578125" customWidth="1"/>
    <col min="1796" max="1796" width="23.7109375" customWidth="1"/>
    <col min="1797" max="1797" width="11.85546875" customWidth="1"/>
    <col min="1798" max="1798" width="17.42578125" customWidth="1"/>
    <col min="2052" max="2052" width="23.7109375" customWidth="1"/>
    <col min="2053" max="2053" width="11.85546875" customWidth="1"/>
    <col min="2054" max="2054" width="17.42578125" customWidth="1"/>
    <col min="2308" max="2308" width="23.7109375" customWidth="1"/>
    <col min="2309" max="2309" width="11.85546875" customWidth="1"/>
    <col min="2310" max="2310" width="17.42578125" customWidth="1"/>
    <col min="2564" max="2564" width="23.7109375" customWidth="1"/>
    <col min="2565" max="2565" width="11.85546875" customWidth="1"/>
    <col min="2566" max="2566" width="17.42578125" customWidth="1"/>
    <col min="2820" max="2820" width="23.7109375" customWidth="1"/>
    <col min="2821" max="2821" width="11.85546875" customWidth="1"/>
    <col min="2822" max="2822" width="17.42578125" customWidth="1"/>
    <col min="3076" max="3076" width="23.7109375" customWidth="1"/>
    <col min="3077" max="3077" width="11.85546875" customWidth="1"/>
    <col min="3078" max="3078" width="17.42578125" customWidth="1"/>
    <col min="3332" max="3332" width="23.7109375" customWidth="1"/>
    <col min="3333" max="3333" width="11.85546875" customWidth="1"/>
    <col min="3334" max="3334" width="17.42578125" customWidth="1"/>
    <col min="3588" max="3588" width="23.7109375" customWidth="1"/>
    <col min="3589" max="3589" width="11.85546875" customWidth="1"/>
    <col min="3590" max="3590" width="17.42578125" customWidth="1"/>
    <col min="3844" max="3844" width="23.7109375" customWidth="1"/>
    <col min="3845" max="3845" width="11.85546875" customWidth="1"/>
    <col min="3846" max="3846" width="17.42578125" customWidth="1"/>
    <col min="4100" max="4100" width="23.7109375" customWidth="1"/>
    <col min="4101" max="4101" width="11.85546875" customWidth="1"/>
    <col min="4102" max="4102" width="17.42578125" customWidth="1"/>
    <col min="4356" max="4356" width="23.7109375" customWidth="1"/>
    <col min="4357" max="4357" width="11.85546875" customWidth="1"/>
    <col min="4358" max="4358" width="17.42578125" customWidth="1"/>
    <col min="4612" max="4612" width="23.7109375" customWidth="1"/>
    <col min="4613" max="4613" width="11.85546875" customWidth="1"/>
    <col min="4614" max="4614" width="17.42578125" customWidth="1"/>
    <col min="4868" max="4868" width="23.7109375" customWidth="1"/>
    <col min="4869" max="4869" width="11.85546875" customWidth="1"/>
    <col min="4870" max="4870" width="17.42578125" customWidth="1"/>
    <col min="5124" max="5124" width="23.7109375" customWidth="1"/>
    <col min="5125" max="5125" width="11.85546875" customWidth="1"/>
    <col min="5126" max="5126" width="17.42578125" customWidth="1"/>
    <col min="5380" max="5380" width="23.7109375" customWidth="1"/>
    <col min="5381" max="5381" width="11.85546875" customWidth="1"/>
    <col min="5382" max="5382" width="17.42578125" customWidth="1"/>
    <col min="5636" max="5636" width="23.7109375" customWidth="1"/>
    <col min="5637" max="5637" width="11.85546875" customWidth="1"/>
    <col min="5638" max="5638" width="17.42578125" customWidth="1"/>
    <col min="5892" max="5892" width="23.7109375" customWidth="1"/>
    <col min="5893" max="5893" width="11.85546875" customWidth="1"/>
    <col min="5894" max="5894" width="17.42578125" customWidth="1"/>
    <col min="6148" max="6148" width="23.7109375" customWidth="1"/>
    <col min="6149" max="6149" width="11.85546875" customWidth="1"/>
    <col min="6150" max="6150" width="17.42578125" customWidth="1"/>
    <col min="6404" max="6404" width="23.7109375" customWidth="1"/>
    <col min="6405" max="6405" width="11.85546875" customWidth="1"/>
    <col min="6406" max="6406" width="17.42578125" customWidth="1"/>
    <col min="6660" max="6660" width="23.7109375" customWidth="1"/>
    <col min="6661" max="6661" width="11.85546875" customWidth="1"/>
    <col min="6662" max="6662" width="17.42578125" customWidth="1"/>
    <col min="6916" max="6916" width="23.7109375" customWidth="1"/>
    <col min="6917" max="6917" width="11.85546875" customWidth="1"/>
    <col min="6918" max="6918" width="17.42578125" customWidth="1"/>
    <col min="7172" max="7172" width="23.7109375" customWidth="1"/>
    <col min="7173" max="7173" width="11.85546875" customWidth="1"/>
    <col min="7174" max="7174" width="17.42578125" customWidth="1"/>
    <col min="7428" max="7428" width="23.7109375" customWidth="1"/>
    <col min="7429" max="7429" width="11.85546875" customWidth="1"/>
    <col min="7430" max="7430" width="17.42578125" customWidth="1"/>
    <col min="7684" max="7684" width="23.7109375" customWidth="1"/>
    <col min="7685" max="7685" width="11.85546875" customWidth="1"/>
    <col min="7686" max="7686" width="17.42578125" customWidth="1"/>
    <col min="7940" max="7940" width="23.7109375" customWidth="1"/>
    <col min="7941" max="7941" width="11.85546875" customWidth="1"/>
    <col min="7942" max="7942" width="17.42578125" customWidth="1"/>
    <col min="8196" max="8196" width="23.7109375" customWidth="1"/>
    <col min="8197" max="8197" width="11.85546875" customWidth="1"/>
    <col min="8198" max="8198" width="17.42578125" customWidth="1"/>
    <col min="8452" max="8452" width="23.7109375" customWidth="1"/>
    <col min="8453" max="8453" width="11.85546875" customWidth="1"/>
    <col min="8454" max="8454" width="17.42578125" customWidth="1"/>
    <col min="8708" max="8708" width="23.7109375" customWidth="1"/>
    <col min="8709" max="8709" width="11.85546875" customWidth="1"/>
    <col min="8710" max="8710" width="17.42578125" customWidth="1"/>
    <col min="8964" max="8964" width="23.7109375" customWidth="1"/>
    <col min="8965" max="8965" width="11.85546875" customWidth="1"/>
    <col min="8966" max="8966" width="17.42578125" customWidth="1"/>
    <col min="9220" max="9220" width="23.7109375" customWidth="1"/>
    <col min="9221" max="9221" width="11.85546875" customWidth="1"/>
    <col min="9222" max="9222" width="17.42578125" customWidth="1"/>
    <col min="9476" max="9476" width="23.7109375" customWidth="1"/>
    <col min="9477" max="9477" width="11.85546875" customWidth="1"/>
    <col min="9478" max="9478" width="17.42578125" customWidth="1"/>
    <col min="9732" max="9732" width="23.7109375" customWidth="1"/>
    <col min="9733" max="9733" width="11.85546875" customWidth="1"/>
    <col min="9734" max="9734" width="17.42578125" customWidth="1"/>
    <col min="9988" max="9988" width="23.7109375" customWidth="1"/>
    <col min="9989" max="9989" width="11.85546875" customWidth="1"/>
    <col min="9990" max="9990" width="17.42578125" customWidth="1"/>
    <col min="10244" max="10244" width="23.7109375" customWidth="1"/>
    <col min="10245" max="10245" width="11.85546875" customWidth="1"/>
    <col min="10246" max="10246" width="17.42578125" customWidth="1"/>
    <col min="10500" max="10500" width="23.7109375" customWidth="1"/>
    <col min="10501" max="10501" width="11.85546875" customWidth="1"/>
    <col min="10502" max="10502" width="17.42578125" customWidth="1"/>
    <col min="10756" max="10756" width="23.7109375" customWidth="1"/>
    <col min="10757" max="10757" width="11.85546875" customWidth="1"/>
    <col min="10758" max="10758" width="17.42578125" customWidth="1"/>
    <col min="11012" max="11012" width="23.7109375" customWidth="1"/>
    <col min="11013" max="11013" width="11.85546875" customWidth="1"/>
    <col min="11014" max="11014" width="17.42578125" customWidth="1"/>
    <col min="11268" max="11268" width="23.7109375" customWidth="1"/>
    <col min="11269" max="11269" width="11.85546875" customWidth="1"/>
    <col min="11270" max="11270" width="17.42578125" customWidth="1"/>
    <col min="11524" max="11524" width="23.7109375" customWidth="1"/>
    <col min="11525" max="11525" width="11.85546875" customWidth="1"/>
    <col min="11526" max="11526" width="17.42578125" customWidth="1"/>
    <col min="11780" max="11780" width="23.7109375" customWidth="1"/>
    <col min="11781" max="11781" width="11.85546875" customWidth="1"/>
    <col min="11782" max="11782" width="17.42578125" customWidth="1"/>
    <col min="12036" max="12036" width="23.7109375" customWidth="1"/>
    <col min="12037" max="12037" width="11.85546875" customWidth="1"/>
    <col min="12038" max="12038" width="17.42578125" customWidth="1"/>
    <col min="12292" max="12292" width="23.7109375" customWidth="1"/>
    <col min="12293" max="12293" width="11.85546875" customWidth="1"/>
    <col min="12294" max="12294" width="17.42578125" customWidth="1"/>
    <col min="12548" max="12548" width="23.7109375" customWidth="1"/>
    <col min="12549" max="12549" width="11.85546875" customWidth="1"/>
    <col min="12550" max="12550" width="17.42578125" customWidth="1"/>
    <col min="12804" max="12804" width="23.7109375" customWidth="1"/>
    <col min="12805" max="12805" width="11.85546875" customWidth="1"/>
    <col min="12806" max="12806" width="17.42578125" customWidth="1"/>
    <col min="13060" max="13060" width="23.7109375" customWidth="1"/>
    <col min="13061" max="13061" width="11.85546875" customWidth="1"/>
    <col min="13062" max="13062" width="17.42578125" customWidth="1"/>
    <col min="13316" max="13316" width="23.7109375" customWidth="1"/>
    <col min="13317" max="13317" width="11.85546875" customWidth="1"/>
    <col min="13318" max="13318" width="17.42578125" customWidth="1"/>
    <col min="13572" max="13572" width="23.7109375" customWidth="1"/>
    <col min="13573" max="13573" width="11.85546875" customWidth="1"/>
    <col min="13574" max="13574" width="17.42578125" customWidth="1"/>
    <col min="13828" max="13828" width="23.7109375" customWidth="1"/>
    <col min="13829" max="13829" width="11.85546875" customWidth="1"/>
    <col min="13830" max="13830" width="17.42578125" customWidth="1"/>
    <col min="14084" max="14084" width="23.7109375" customWidth="1"/>
    <col min="14085" max="14085" width="11.85546875" customWidth="1"/>
    <col min="14086" max="14086" width="17.42578125" customWidth="1"/>
    <col min="14340" max="14340" width="23.7109375" customWidth="1"/>
    <col min="14341" max="14341" width="11.85546875" customWidth="1"/>
    <col min="14342" max="14342" width="17.42578125" customWidth="1"/>
    <col min="14596" max="14596" width="23.7109375" customWidth="1"/>
    <col min="14597" max="14597" width="11.85546875" customWidth="1"/>
    <col min="14598" max="14598" width="17.42578125" customWidth="1"/>
    <col min="14852" max="14852" width="23.7109375" customWidth="1"/>
    <col min="14853" max="14853" width="11.85546875" customWidth="1"/>
    <col min="14854" max="14854" width="17.42578125" customWidth="1"/>
    <col min="15108" max="15108" width="23.7109375" customWidth="1"/>
    <col min="15109" max="15109" width="11.85546875" customWidth="1"/>
    <col min="15110" max="15110" width="17.42578125" customWidth="1"/>
    <col min="15364" max="15364" width="23.7109375" customWidth="1"/>
    <col min="15365" max="15365" width="11.85546875" customWidth="1"/>
    <col min="15366" max="15366" width="17.42578125" customWidth="1"/>
    <col min="15620" max="15620" width="23.7109375" customWidth="1"/>
    <col min="15621" max="15621" width="11.85546875" customWidth="1"/>
    <col min="15622" max="15622" width="17.42578125" customWidth="1"/>
    <col min="15876" max="15876" width="23.7109375" customWidth="1"/>
    <col min="15877" max="15877" width="11.85546875" customWidth="1"/>
    <col min="15878" max="15878" width="17.42578125" customWidth="1"/>
    <col min="16132" max="16132" width="23.7109375" customWidth="1"/>
    <col min="16133" max="16133" width="11.85546875" customWidth="1"/>
    <col min="16134" max="16134" width="17.42578125" customWidth="1"/>
  </cols>
  <sheetData>
    <row r="1" spans="1:15" ht="16.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35"/>
      <c r="N1" s="35"/>
    </row>
    <row r="3" spans="1:15" ht="15.75" customHeight="1">
      <c r="A3" s="43" t="s">
        <v>149</v>
      </c>
      <c r="B3" s="43" t="s">
        <v>61</v>
      </c>
      <c r="C3" s="43" t="s">
        <v>150</v>
      </c>
      <c r="D3" s="43"/>
    </row>
    <row r="4" spans="1:15" ht="15.75">
      <c r="A4" s="44" t="s">
        <v>151</v>
      </c>
      <c r="B4" s="45">
        <f>1500*(1-(0.8)*((B5-100)/100))</f>
        <v>1500</v>
      </c>
      <c r="C4" s="46" t="s">
        <v>152</v>
      </c>
      <c r="D4" s="46"/>
    </row>
    <row r="5" spans="1:15" ht="15.75">
      <c r="A5" s="44" t="s">
        <v>153</v>
      </c>
      <c r="B5" s="45">
        <v>100</v>
      </c>
      <c r="C5" s="47" t="s">
        <v>154</v>
      </c>
      <c r="D5" s="47"/>
    </row>
    <row r="6" spans="1:15" ht="15.75">
      <c r="A6" s="44" t="s">
        <v>155</v>
      </c>
      <c r="B6" s="45">
        <v>6000</v>
      </c>
      <c r="C6" s="46" t="s">
        <v>154</v>
      </c>
      <c r="D6" s="46"/>
    </row>
    <row r="7" spans="1:15" ht="15.75">
      <c r="A7" s="44" t="s">
        <v>156</v>
      </c>
      <c r="B7" s="48">
        <v>0.75</v>
      </c>
      <c r="C7" s="46" t="s">
        <v>694</v>
      </c>
      <c r="D7" s="46"/>
    </row>
    <row r="8" spans="1:15" ht="6.75" customHeight="1">
      <c r="A8" s="49"/>
      <c r="B8" s="45"/>
      <c r="C8" s="46"/>
      <c r="D8" s="46"/>
    </row>
    <row r="9" spans="1:15" ht="15.75">
      <c r="A9" s="44" t="s">
        <v>157</v>
      </c>
      <c r="B9" s="45">
        <f>B4*B5</f>
        <v>150000</v>
      </c>
      <c r="C9" s="46" t="s">
        <v>154</v>
      </c>
      <c r="D9" s="46"/>
    </row>
    <row r="10" spans="1:15" ht="15.75">
      <c r="A10" s="44" t="s">
        <v>158</v>
      </c>
      <c r="B10" s="45">
        <f>B6+0.75*B9</f>
        <v>118500</v>
      </c>
      <c r="C10" s="46" t="s">
        <v>154</v>
      </c>
      <c r="D10" s="46"/>
    </row>
    <row r="11" spans="1:15" ht="6" customHeight="1">
      <c r="A11" s="49"/>
      <c r="B11" s="45"/>
      <c r="C11" s="46"/>
      <c r="D11" s="46"/>
    </row>
    <row r="12" spans="1:15" ht="16.5" thickBot="1">
      <c r="A12" s="50" t="s">
        <v>159</v>
      </c>
      <c r="B12" s="51">
        <f>B9-B10</f>
        <v>31500</v>
      </c>
      <c r="C12" s="52" t="s">
        <v>154</v>
      </c>
      <c r="D12" s="89"/>
      <c r="I12" s="85"/>
      <c r="J12" s="85"/>
      <c r="K12" s="86"/>
      <c r="L12" s="86"/>
      <c r="M12" s="86"/>
      <c r="N12" s="86"/>
      <c r="O12" s="86"/>
    </row>
    <row r="13" spans="1:15" ht="15.75" thickTop="1">
      <c r="I13" s="85"/>
      <c r="J13" s="87"/>
      <c r="K13" s="87"/>
      <c r="L13" s="87"/>
      <c r="M13" s="87"/>
      <c r="N13" s="87"/>
      <c r="O13" s="87"/>
    </row>
    <row r="14" spans="1:15" ht="15.75" thickBot="1">
      <c r="I14" s="86"/>
      <c r="J14" s="88"/>
      <c r="K14" s="87"/>
      <c r="L14" s="87"/>
      <c r="M14" s="87"/>
      <c r="N14" s="87"/>
      <c r="O14" s="87"/>
    </row>
    <row r="15" spans="1:15" ht="15.75" thickBot="1">
      <c r="F15" s="102" t="s">
        <v>698</v>
      </c>
      <c r="G15" s="103"/>
      <c r="H15" s="103"/>
      <c r="I15" s="103"/>
      <c r="J15" s="103"/>
      <c r="K15" s="104"/>
      <c r="L15" s="87"/>
      <c r="M15" s="87"/>
      <c r="N15" s="87"/>
      <c r="O15" s="87"/>
    </row>
    <row r="16" spans="1:15" ht="15.75" thickBot="1">
      <c r="E16" s="53"/>
      <c r="F16">
        <f>B12</f>
        <v>31500</v>
      </c>
      <c r="G16">
        <v>80</v>
      </c>
      <c r="H16">
        <v>90</v>
      </c>
      <c r="I16">
        <v>100</v>
      </c>
      <c r="J16">
        <v>110</v>
      </c>
      <c r="K16">
        <v>120</v>
      </c>
      <c r="L16" s="87"/>
      <c r="M16" s="87"/>
      <c r="N16" s="87"/>
      <c r="O16" s="87"/>
    </row>
    <row r="17" spans="5:15">
      <c r="E17" s="99" t="s">
        <v>156</v>
      </c>
      <c r="F17" s="53">
        <v>0.65</v>
      </c>
      <c r="G17">
        <f t="dataTable" ref="G17:K22" dt2D="1" dtr="1" r1="B5" r2="B7"/>
        <v>28800</v>
      </c>
      <c r="H17">
        <v>30450</v>
      </c>
      <c r="I17">
        <v>31500</v>
      </c>
      <c r="J17">
        <v>31950</v>
      </c>
      <c r="K17">
        <v>31800</v>
      </c>
      <c r="L17" s="87"/>
      <c r="M17" s="87"/>
      <c r="N17" s="87"/>
      <c r="O17" s="87"/>
    </row>
    <row r="18" spans="5:15">
      <c r="E18" s="100"/>
      <c r="F18" s="53">
        <v>0.7</v>
      </c>
      <c r="G18">
        <v>28800</v>
      </c>
      <c r="H18">
        <v>30450</v>
      </c>
      <c r="I18">
        <v>31500</v>
      </c>
      <c r="J18">
        <v>31950</v>
      </c>
      <c r="K18">
        <v>31800</v>
      </c>
      <c r="L18" s="87"/>
      <c r="M18" s="87"/>
      <c r="N18" s="87"/>
      <c r="O18" s="87"/>
    </row>
    <row r="19" spans="5:15">
      <c r="E19" s="100"/>
      <c r="F19" s="53">
        <v>0.75</v>
      </c>
      <c r="G19">
        <v>28800</v>
      </c>
      <c r="H19">
        <v>30450</v>
      </c>
      <c r="I19">
        <v>31500</v>
      </c>
      <c r="J19">
        <v>31950</v>
      </c>
      <c r="K19">
        <v>31800</v>
      </c>
      <c r="L19" s="87"/>
      <c r="M19" s="87"/>
      <c r="N19" s="87"/>
      <c r="O19" s="87"/>
    </row>
    <row r="20" spans="5:15">
      <c r="E20" s="100"/>
      <c r="F20" s="53">
        <v>0.8</v>
      </c>
      <c r="G20">
        <v>28800</v>
      </c>
      <c r="H20">
        <v>30450</v>
      </c>
      <c r="I20">
        <v>31500</v>
      </c>
      <c r="J20">
        <v>31950</v>
      </c>
      <c r="K20">
        <v>31800</v>
      </c>
      <c r="L20" s="85"/>
      <c r="M20" s="85"/>
      <c r="N20" s="85"/>
      <c r="O20" s="85"/>
    </row>
    <row r="21" spans="5:15">
      <c r="E21" s="100"/>
      <c r="F21" s="53">
        <v>0.85</v>
      </c>
      <c r="G21">
        <v>28800</v>
      </c>
      <c r="H21">
        <v>30450</v>
      </c>
      <c r="I21">
        <v>31500</v>
      </c>
      <c r="J21">
        <v>31950</v>
      </c>
      <c r="K21">
        <v>31800</v>
      </c>
    </row>
    <row r="22" spans="5:15" ht="15.75" thickBot="1">
      <c r="E22" s="101"/>
      <c r="F22" s="53">
        <v>0.9</v>
      </c>
      <c r="G22">
        <v>28800</v>
      </c>
      <c r="H22">
        <v>30450</v>
      </c>
      <c r="I22">
        <v>31500</v>
      </c>
      <c r="J22">
        <v>31950</v>
      </c>
      <c r="K22">
        <v>31800</v>
      </c>
    </row>
  </sheetData>
  <mergeCells count="3">
    <mergeCell ref="A1:L1"/>
    <mergeCell ref="E17:E22"/>
    <mergeCell ref="F15:K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workbookViewId="0">
      <selection activeCell="M1" sqref="M1:M1048576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4" max="254" width="10.140625" bestFit="1" customWidth="1"/>
    <col min="255" max="255" width="9.42578125" bestFit="1" customWidth="1"/>
    <col min="259" max="259" width="10.28515625" customWidth="1"/>
    <col min="260" max="260" width="10.140625" customWidth="1"/>
    <col min="510" max="510" width="10.140625" bestFit="1" customWidth="1"/>
    <col min="511" max="511" width="9.42578125" bestFit="1" customWidth="1"/>
    <col min="515" max="515" width="10.28515625" customWidth="1"/>
    <col min="516" max="516" width="10.140625" customWidth="1"/>
    <col min="766" max="766" width="10.140625" bestFit="1" customWidth="1"/>
    <col min="767" max="767" width="9.42578125" bestFit="1" customWidth="1"/>
    <col min="771" max="771" width="10.28515625" customWidth="1"/>
    <col min="772" max="772" width="10.140625" customWidth="1"/>
    <col min="1022" max="1022" width="10.140625" bestFit="1" customWidth="1"/>
    <col min="1023" max="1023" width="9.42578125" bestFit="1" customWidth="1"/>
    <col min="1027" max="1027" width="10.28515625" customWidth="1"/>
    <col min="1028" max="1028" width="10.140625" customWidth="1"/>
    <col min="1278" max="1278" width="10.140625" bestFit="1" customWidth="1"/>
    <col min="1279" max="1279" width="9.42578125" bestFit="1" customWidth="1"/>
    <col min="1283" max="1283" width="10.28515625" customWidth="1"/>
    <col min="1284" max="1284" width="10.140625" customWidth="1"/>
    <col min="1534" max="1534" width="10.140625" bestFit="1" customWidth="1"/>
    <col min="1535" max="1535" width="9.42578125" bestFit="1" customWidth="1"/>
    <col min="1539" max="1539" width="10.28515625" customWidth="1"/>
    <col min="1540" max="1540" width="10.140625" customWidth="1"/>
    <col min="1790" max="1790" width="10.140625" bestFit="1" customWidth="1"/>
    <col min="1791" max="1791" width="9.42578125" bestFit="1" customWidth="1"/>
    <col min="1795" max="1795" width="10.28515625" customWidth="1"/>
    <col min="1796" max="1796" width="10.140625" customWidth="1"/>
    <col min="2046" max="2046" width="10.140625" bestFit="1" customWidth="1"/>
    <col min="2047" max="2047" width="9.42578125" bestFit="1" customWidth="1"/>
    <col min="2051" max="2051" width="10.28515625" customWidth="1"/>
    <col min="2052" max="2052" width="10.140625" customWidth="1"/>
    <col min="2302" max="2302" width="10.140625" bestFit="1" customWidth="1"/>
    <col min="2303" max="2303" width="9.42578125" bestFit="1" customWidth="1"/>
    <col min="2307" max="2307" width="10.28515625" customWidth="1"/>
    <col min="2308" max="2308" width="10.140625" customWidth="1"/>
    <col min="2558" max="2558" width="10.140625" bestFit="1" customWidth="1"/>
    <col min="2559" max="2559" width="9.42578125" bestFit="1" customWidth="1"/>
    <col min="2563" max="2563" width="10.28515625" customWidth="1"/>
    <col min="2564" max="2564" width="10.140625" customWidth="1"/>
    <col min="2814" max="2814" width="10.140625" bestFit="1" customWidth="1"/>
    <col min="2815" max="2815" width="9.42578125" bestFit="1" customWidth="1"/>
    <col min="2819" max="2819" width="10.28515625" customWidth="1"/>
    <col min="2820" max="2820" width="10.140625" customWidth="1"/>
    <col min="3070" max="3070" width="10.140625" bestFit="1" customWidth="1"/>
    <col min="3071" max="3071" width="9.42578125" bestFit="1" customWidth="1"/>
    <col min="3075" max="3075" width="10.28515625" customWidth="1"/>
    <col min="3076" max="3076" width="10.140625" customWidth="1"/>
    <col min="3326" max="3326" width="10.140625" bestFit="1" customWidth="1"/>
    <col min="3327" max="3327" width="9.42578125" bestFit="1" customWidth="1"/>
    <col min="3331" max="3331" width="10.28515625" customWidth="1"/>
    <col min="3332" max="3332" width="10.140625" customWidth="1"/>
    <col min="3582" max="3582" width="10.140625" bestFit="1" customWidth="1"/>
    <col min="3583" max="3583" width="9.42578125" bestFit="1" customWidth="1"/>
    <col min="3587" max="3587" width="10.28515625" customWidth="1"/>
    <col min="3588" max="3588" width="10.140625" customWidth="1"/>
    <col min="3838" max="3838" width="10.140625" bestFit="1" customWidth="1"/>
    <col min="3839" max="3839" width="9.42578125" bestFit="1" customWidth="1"/>
    <col min="3843" max="3843" width="10.28515625" customWidth="1"/>
    <col min="3844" max="3844" width="10.140625" customWidth="1"/>
    <col min="4094" max="4094" width="10.140625" bestFit="1" customWidth="1"/>
    <col min="4095" max="4095" width="9.42578125" bestFit="1" customWidth="1"/>
    <col min="4099" max="4099" width="10.28515625" customWidth="1"/>
    <col min="4100" max="4100" width="10.140625" customWidth="1"/>
    <col min="4350" max="4350" width="10.140625" bestFit="1" customWidth="1"/>
    <col min="4351" max="4351" width="9.42578125" bestFit="1" customWidth="1"/>
    <col min="4355" max="4355" width="10.28515625" customWidth="1"/>
    <col min="4356" max="4356" width="10.140625" customWidth="1"/>
    <col min="4606" max="4606" width="10.140625" bestFit="1" customWidth="1"/>
    <col min="4607" max="4607" width="9.42578125" bestFit="1" customWidth="1"/>
    <col min="4611" max="4611" width="10.28515625" customWidth="1"/>
    <col min="4612" max="4612" width="10.140625" customWidth="1"/>
    <col min="4862" max="4862" width="10.140625" bestFit="1" customWidth="1"/>
    <col min="4863" max="4863" width="9.42578125" bestFit="1" customWidth="1"/>
    <col min="4867" max="4867" width="10.28515625" customWidth="1"/>
    <col min="4868" max="4868" width="10.140625" customWidth="1"/>
    <col min="5118" max="5118" width="10.140625" bestFit="1" customWidth="1"/>
    <col min="5119" max="5119" width="9.42578125" bestFit="1" customWidth="1"/>
    <col min="5123" max="5123" width="10.28515625" customWidth="1"/>
    <col min="5124" max="5124" width="10.140625" customWidth="1"/>
    <col min="5374" max="5374" width="10.140625" bestFit="1" customWidth="1"/>
    <col min="5375" max="5375" width="9.42578125" bestFit="1" customWidth="1"/>
    <col min="5379" max="5379" width="10.28515625" customWidth="1"/>
    <col min="5380" max="5380" width="10.140625" customWidth="1"/>
    <col min="5630" max="5630" width="10.140625" bestFit="1" customWidth="1"/>
    <col min="5631" max="5631" width="9.42578125" bestFit="1" customWidth="1"/>
    <col min="5635" max="5635" width="10.28515625" customWidth="1"/>
    <col min="5636" max="5636" width="10.140625" customWidth="1"/>
    <col min="5886" max="5886" width="10.140625" bestFit="1" customWidth="1"/>
    <col min="5887" max="5887" width="9.42578125" bestFit="1" customWidth="1"/>
    <col min="5891" max="5891" width="10.28515625" customWidth="1"/>
    <col min="5892" max="5892" width="10.140625" customWidth="1"/>
    <col min="6142" max="6142" width="10.140625" bestFit="1" customWidth="1"/>
    <col min="6143" max="6143" width="9.42578125" bestFit="1" customWidth="1"/>
    <col min="6147" max="6147" width="10.28515625" customWidth="1"/>
    <col min="6148" max="6148" width="10.140625" customWidth="1"/>
    <col min="6398" max="6398" width="10.140625" bestFit="1" customWidth="1"/>
    <col min="6399" max="6399" width="9.42578125" bestFit="1" customWidth="1"/>
    <col min="6403" max="6403" width="10.28515625" customWidth="1"/>
    <col min="6404" max="6404" width="10.140625" customWidth="1"/>
    <col min="6654" max="6654" width="10.140625" bestFit="1" customWidth="1"/>
    <col min="6655" max="6655" width="9.42578125" bestFit="1" customWidth="1"/>
    <col min="6659" max="6659" width="10.28515625" customWidth="1"/>
    <col min="6660" max="6660" width="10.140625" customWidth="1"/>
    <col min="6910" max="6910" width="10.140625" bestFit="1" customWidth="1"/>
    <col min="6911" max="6911" width="9.42578125" bestFit="1" customWidth="1"/>
    <col min="6915" max="6915" width="10.28515625" customWidth="1"/>
    <col min="6916" max="6916" width="10.140625" customWidth="1"/>
    <col min="7166" max="7166" width="10.140625" bestFit="1" customWidth="1"/>
    <col min="7167" max="7167" width="9.42578125" bestFit="1" customWidth="1"/>
    <col min="7171" max="7171" width="10.28515625" customWidth="1"/>
    <col min="7172" max="7172" width="10.140625" customWidth="1"/>
    <col min="7422" max="7422" width="10.140625" bestFit="1" customWidth="1"/>
    <col min="7423" max="7423" width="9.42578125" bestFit="1" customWidth="1"/>
    <col min="7427" max="7427" width="10.28515625" customWidth="1"/>
    <col min="7428" max="7428" width="10.140625" customWidth="1"/>
    <col min="7678" max="7678" width="10.140625" bestFit="1" customWidth="1"/>
    <col min="7679" max="7679" width="9.42578125" bestFit="1" customWidth="1"/>
    <col min="7683" max="7683" width="10.28515625" customWidth="1"/>
    <col min="7684" max="7684" width="10.140625" customWidth="1"/>
    <col min="7934" max="7934" width="10.140625" bestFit="1" customWidth="1"/>
    <col min="7935" max="7935" width="9.42578125" bestFit="1" customWidth="1"/>
    <col min="7939" max="7939" width="10.28515625" customWidth="1"/>
    <col min="7940" max="7940" width="10.140625" customWidth="1"/>
    <col min="8190" max="8190" width="10.140625" bestFit="1" customWidth="1"/>
    <col min="8191" max="8191" width="9.42578125" bestFit="1" customWidth="1"/>
    <col min="8195" max="8195" width="10.28515625" customWidth="1"/>
    <col min="8196" max="8196" width="10.140625" customWidth="1"/>
    <col min="8446" max="8446" width="10.140625" bestFit="1" customWidth="1"/>
    <col min="8447" max="8447" width="9.42578125" bestFit="1" customWidth="1"/>
    <col min="8451" max="8451" width="10.28515625" customWidth="1"/>
    <col min="8452" max="8452" width="10.140625" customWidth="1"/>
    <col min="8702" max="8702" width="10.140625" bestFit="1" customWidth="1"/>
    <col min="8703" max="8703" width="9.42578125" bestFit="1" customWidth="1"/>
    <col min="8707" max="8707" width="10.28515625" customWidth="1"/>
    <col min="8708" max="8708" width="10.140625" customWidth="1"/>
    <col min="8958" max="8958" width="10.140625" bestFit="1" customWidth="1"/>
    <col min="8959" max="8959" width="9.42578125" bestFit="1" customWidth="1"/>
    <col min="8963" max="8963" width="10.28515625" customWidth="1"/>
    <col min="8964" max="8964" width="10.140625" customWidth="1"/>
    <col min="9214" max="9214" width="10.140625" bestFit="1" customWidth="1"/>
    <col min="9215" max="9215" width="9.42578125" bestFit="1" customWidth="1"/>
    <col min="9219" max="9219" width="10.28515625" customWidth="1"/>
    <col min="9220" max="9220" width="10.140625" customWidth="1"/>
    <col min="9470" max="9470" width="10.140625" bestFit="1" customWidth="1"/>
    <col min="9471" max="9471" width="9.42578125" bestFit="1" customWidth="1"/>
    <col min="9475" max="9475" width="10.28515625" customWidth="1"/>
    <col min="9476" max="9476" width="10.140625" customWidth="1"/>
    <col min="9726" max="9726" width="10.140625" bestFit="1" customWidth="1"/>
    <col min="9727" max="9727" width="9.42578125" bestFit="1" customWidth="1"/>
    <col min="9731" max="9731" width="10.28515625" customWidth="1"/>
    <col min="9732" max="9732" width="10.140625" customWidth="1"/>
    <col min="9982" max="9982" width="10.140625" bestFit="1" customWidth="1"/>
    <col min="9983" max="9983" width="9.42578125" bestFit="1" customWidth="1"/>
    <col min="9987" max="9987" width="10.28515625" customWidth="1"/>
    <col min="9988" max="9988" width="10.140625" customWidth="1"/>
    <col min="10238" max="10238" width="10.140625" bestFit="1" customWidth="1"/>
    <col min="10239" max="10239" width="9.42578125" bestFit="1" customWidth="1"/>
    <col min="10243" max="10243" width="10.28515625" customWidth="1"/>
    <col min="10244" max="10244" width="10.140625" customWidth="1"/>
    <col min="10494" max="10494" width="10.140625" bestFit="1" customWidth="1"/>
    <col min="10495" max="10495" width="9.42578125" bestFit="1" customWidth="1"/>
    <col min="10499" max="10499" width="10.28515625" customWidth="1"/>
    <col min="10500" max="10500" width="10.140625" customWidth="1"/>
    <col min="10750" max="10750" width="10.140625" bestFit="1" customWidth="1"/>
    <col min="10751" max="10751" width="9.42578125" bestFit="1" customWidth="1"/>
    <col min="10755" max="10755" width="10.28515625" customWidth="1"/>
    <col min="10756" max="10756" width="10.140625" customWidth="1"/>
    <col min="11006" max="11006" width="10.140625" bestFit="1" customWidth="1"/>
    <col min="11007" max="11007" width="9.42578125" bestFit="1" customWidth="1"/>
    <col min="11011" max="11011" width="10.28515625" customWidth="1"/>
    <col min="11012" max="11012" width="10.140625" customWidth="1"/>
    <col min="11262" max="11262" width="10.140625" bestFit="1" customWidth="1"/>
    <col min="11263" max="11263" width="9.42578125" bestFit="1" customWidth="1"/>
    <col min="11267" max="11267" width="10.28515625" customWidth="1"/>
    <col min="11268" max="11268" width="10.140625" customWidth="1"/>
    <col min="11518" max="11518" width="10.140625" bestFit="1" customWidth="1"/>
    <col min="11519" max="11519" width="9.42578125" bestFit="1" customWidth="1"/>
    <col min="11523" max="11523" width="10.28515625" customWidth="1"/>
    <col min="11524" max="11524" width="10.140625" customWidth="1"/>
    <col min="11774" max="11774" width="10.140625" bestFit="1" customWidth="1"/>
    <col min="11775" max="11775" width="9.42578125" bestFit="1" customWidth="1"/>
    <col min="11779" max="11779" width="10.28515625" customWidth="1"/>
    <col min="11780" max="11780" width="10.140625" customWidth="1"/>
    <col min="12030" max="12030" width="10.140625" bestFit="1" customWidth="1"/>
    <col min="12031" max="12031" width="9.42578125" bestFit="1" customWidth="1"/>
    <col min="12035" max="12035" width="10.28515625" customWidth="1"/>
    <col min="12036" max="12036" width="10.140625" customWidth="1"/>
    <col min="12286" max="12286" width="10.140625" bestFit="1" customWidth="1"/>
    <col min="12287" max="12287" width="9.42578125" bestFit="1" customWidth="1"/>
    <col min="12291" max="12291" width="10.28515625" customWidth="1"/>
    <col min="12292" max="12292" width="10.140625" customWidth="1"/>
    <col min="12542" max="12542" width="10.140625" bestFit="1" customWidth="1"/>
    <col min="12543" max="12543" width="9.42578125" bestFit="1" customWidth="1"/>
    <col min="12547" max="12547" width="10.28515625" customWidth="1"/>
    <col min="12548" max="12548" width="10.140625" customWidth="1"/>
    <col min="12798" max="12798" width="10.140625" bestFit="1" customWidth="1"/>
    <col min="12799" max="12799" width="9.42578125" bestFit="1" customWidth="1"/>
    <col min="12803" max="12803" width="10.28515625" customWidth="1"/>
    <col min="12804" max="12804" width="10.140625" customWidth="1"/>
    <col min="13054" max="13054" width="10.140625" bestFit="1" customWidth="1"/>
    <col min="13055" max="13055" width="9.42578125" bestFit="1" customWidth="1"/>
    <col min="13059" max="13059" width="10.28515625" customWidth="1"/>
    <col min="13060" max="13060" width="10.140625" customWidth="1"/>
    <col min="13310" max="13310" width="10.140625" bestFit="1" customWidth="1"/>
    <col min="13311" max="13311" width="9.42578125" bestFit="1" customWidth="1"/>
    <col min="13315" max="13315" width="10.28515625" customWidth="1"/>
    <col min="13316" max="13316" width="10.140625" customWidth="1"/>
    <col min="13566" max="13566" width="10.140625" bestFit="1" customWidth="1"/>
    <col min="13567" max="13567" width="9.42578125" bestFit="1" customWidth="1"/>
    <col min="13571" max="13571" width="10.28515625" customWidth="1"/>
    <col min="13572" max="13572" width="10.140625" customWidth="1"/>
    <col min="13822" max="13822" width="10.140625" bestFit="1" customWidth="1"/>
    <col min="13823" max="13823" width="9.42578125" bestFit="1" customWidth="1"/>
    <col min="13827" max="13827" width="10.28515625" customWidth="1"/>
    <col min="13828" max="13828" width="10.140625" customWidth="1"/>
    <col min="14078" max="14078" width="10.140625" bestFit="1" customWidth="1"/>
    <col min="14079" max="14079" width="9.42578125" bestFit="1" customWidth="1"/>
    <col min="14083" max="14083" width="10.28515625" customWidth="1"/>
    <col min="14084" max="14084" width="10.140625" customWidth="1"/>
    <col min="14334" max="14334" width="10.140625" bestFit="1" customWidth="1"/>
    <col min="14335" max="14335" width="9.42578125" bestFit="1" customWidth="1"/>
    <col min="14339" max="14339" width="10.28515625" customWidth="1"/>
    <col min="14340" max="14340" width="10.140625" customWidth="1"/>
    <col min="14590" max="14590" width="10.140625" bestFit="1" customWidth="1"/>
    <col min="14591" max="14591" width="9.42578125" bestFit="1" customWidth="1"/>
    <col min="14595" max="14595" width="10.28515625" customWidth="1"/>
    <col min="14596" max="14596" width="10.140625" customWidth="1"/>
    <col min="14846" max="14846" width="10.140625" bestFit="1" customWidth="1"/>
    <col min="14847" max="14847" width="9.42578125" bestFit="1" customWidth="1"/>
    <col min="14851" max="14851" width="10.28515625" customWidth="1"/>
    <col min="14852" max="14852" width="10.140625" customWidth="1"/>
    <col min="15102" max="15102" width="10.140625" bestFit="1" customWidth="1"/>
    <col min="15103" max="15103" width="9.42578125" bestFit="1" customWidth="1"/>
    <col min="15107" max="15107" width="10.28515625" customWidth="1"/>
    <col min="15108" max="15108" width="10.140625" customWidth="1"/>
    <col min="15358" max="15358" width="10.140625" bestFit="1" customWidth="1"/>
    <col min="15359" max="15359" width="9.42578125" bestFit="1" customWidth="1"/>
    <col min="15363" max="15363" width="10.28515625" customWidth="1"/>
    <col min="15364" max="15364" width="10.140625" customWidth="1"/>
    <col min="15614" max="15614" width="10.140625" bestFit="1" customWidth="1"/>
    <col min="15615" max="15615" width="9.42578125" bestFit="1" customWidth="1"/>
    <col min="15619" max="15619" width="10.28515625" customWidth="1"/>
    <col min="15620" max="15620" width="10.140625" customWidth="1"/>
    <col min="15870" max="15870" width="10.140625" bestFit="1" customWidth="1"/>
    <col min="15871" max="15871" width="9.42578125" bestFit="1" customWidth="1"/>
    <col min="15875" max="15875" width="10.28515625" customWidth="1"/>
    <col min="15876" max="15876" width="10.140625" customWidth="1"/>
    <col min="16126" max="16126" width="10.140625" bestFit="1" customWidth="1"/>
    <col min="16127" max="16127" width="9.42578125" bestFit="1" customWidth="1"/>
    <col min="16131" max="16131" width="10.28515625" customWidth="1"/>
    <col min="16132" max="16132" width="10.140625" customWidth="1"/>
  </cols>
  <sheetData>
    <row r="1" spans="1:16" ht="16.5">
      <c r="A1" s="96" t="s">
        <v>160</v>
      </c>
      <c r="B1" s="96"/>
      <c r="C1" s="96"/>
      <c r="D1" s="96"/>
      <c r="E1" s="96"/>
      <c r="F1" s="96"/>
      <c r="G1" s="96"/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90" t="s">
        <v>163</v>
      </c>
      <c r="P2" s="90" t="s">
        <v>161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5" t="s">
        <v>168</v>
      </c>
      <c r="J3" s="105"/>
      <c r="K3" s="25">
        <f>CORREL(data1,data2)</f>
        <v>-0.1673233626416778</v>
      </c>
      <c r="O3" s="22">
        <v>3.6474164133738718</v>
      </c>
      <c r="P3" s="22">
        <v>2.9730352615810141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5" t="s">
        <v>171</v>
      </c>
      <c r="J5" s="105"/>
      <c r="K5" s="25">
        <f>SLOPE(data1,data2)</f>
        <v>-0.96838184936839866</v>
      </c>
      <c r="O5" s="22">
        <v>3.9393939393939315</v>
      </c>
      <c r="P5" s="22">
        <v>3.6698223593234713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6" t="s">
        <v>173</v>
      </c>
      <c r="J6" s="107"/>
      <c r="K6" s="25">
        <f>(INTERCEPT(data1,data2))</f>
        <v>11.807696961179321</v>
      </c>
      <c r="O6" s="22">
        <v>3.92749244712991</v>
      </c>
      <c r="P6" s="22">
        <v>10.776829815895827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55"/>
      <c r="O8" s="22">
        <v>4.2042042042042205</v>
      </c>
      <c r="P8" s="22">
        <v>3.1556728232190023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55"/>
      <c r="O9" s="22">
        <v>4.4910179640718528</v>
      </c>
      <c r="P9" s="22">
        <v>5.5745407945322567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55"/>
      <c r="O10" s="22">
        <v>4.4776119402984982</v>
      </c>
      <c r="P10" s="22">
        <v>6.1627546272360778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56"/>
      <c r="O11" s="22">
        <v>4.4642857142857206</v>
      </c>
      <c r="P11" s="22">
        <v>10.836012861736343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59"/>
      <c r="O12" s="22">
        <v>4.7477744807121525</v>
      </c>
      <c r="P12" s="22">
        <v>15.287234042553187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59"/>
      <c r="O13" s="22">
        <v>4.4247787610619538</v>
      </c>
      <c r="P13" s="22">
        <v>7.6604125634912368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59"/>
      <c r="O14" s="22">
        <v>4.705882352941182</v>
      </c>
      <c r="P14" s="22">
        <v>11.676062445793601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59"/>
      <c r="O15" s="22">
        <v>4.692082111436946</v>
      </c>
      <c r="P15" s="22">
        <v>9.8142345568486888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59"/>
      <c r="O16" s="22">
        <v>4.6783625730993927</v>
      </c>
      <c r="P16" s="22">
        <v>12.538802660753889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59"/>
      <c r="O17" s="22">
        <v>5.2478134110787389</v>
      </c>
      <c r="P17" s="22">
        <v>6.3923660989123832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59"/>
      <c r="O18" s="22">
        <v>5.523255813953476</v>
      </c>
      <c r="P18" s="22">
        <v>4.843940008106995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59"/>
      <c r="O19" s="22">
        <v>5.507246376811592</v>
      </c>
      <c r="P19" s="22">
        <v>-1.8778871259289009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59"/>
      <c r="O20" s="22">
        <v>5.4755043227665556</v>
      </c>
      <c r="P20" s="22">
        <v>-6.0466543891958269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59"/>
      <c r="O21" s="22">
        <v>5.4441260744985565</v>
      </c>
      <c r="P21" s="22">
        <v>-3.3886303864050116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59"/>
      <c r="O22" s="22">
        <v>5.428571428571427</v>
      </c>
      <c r="P22" s="22">
        <v>-9.3016460504529057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59"/>
      <c r="O23" s="22">
        <v>5.6980056980056926</v>
      </c>
      <c r="P23" s="22">
        <v>-6.0825838893723949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59"/>
      <c r="O24" s="22">
        <v>5.6657223796034106</v>
      </c>
      <c r="P24" s="22">
        <v>-13.435452616037647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59"/>
      <c r="O25" s="22">
        <v>5.9322033898305149</v>
      </c>
      <c r="P25" s="22">
        <v>-11.361448103215865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59"/>
      <c r="O26" s="22">
        <v>5.8988764044943798</v>
      </c>
      <c r="P26" s="22">
        <v>-17.464323852053209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59"/>
      <c r="O27" s="22">
        <v>6.1624649859943759</v>
      </c>
      <c r="P27" s="22">
        <v>-8.7944563334352299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59"/>
      <c r="O28" s="22">
        <v>6.4245810055866048</v>
      </c>
      <c r="P28" s="22">
        <v>-11.703280464978826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59"/>
      <c r="O29" s="22">
        <v>6.0941828254847508</v>
      </c>
      <c r="P29" s="22">
        <v>-21.38103963738066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59"/>
      <c r="O30" s="22">
        <v>6.0606060606060774</v>
      </c>
      <c r="P30" s="22">
        <v>-26.010052194084665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59"/>
      <c r="O31" s="22">
        <v>6.0439560439560447</v>
      </c>
      <c r="P31" s="22">
        <v>-25.575683143997541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59"/>
      <c r="O32" s="22">
        <v>6.0109289617486183</v>
      </c>
      <c r="P32" s="22">
        <v>-15.005989328106285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59"/>
      <c r="O33" s="22">
        <v>5.7065217391304435</v>
      </c>
      <c r="P33" s="22">
        <v>-14.647680871112978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59"/>
      <c r="O34" s="22">
        <v>5.6910569105691033</v>
      </c>
      <c r="P34" s="22">
        <v>-9.4716494845360941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59"/>
      <c r="O35" s="22">
        <v>5.6603773584905648</v>
      </c>
      <c r="P35" s="22">
        <v>-14.281301482701814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59"/>
      <c r="O36" s="22">
        <v>5.6300268096514783</v>
      </c>
      <c r="P36" s="22">
        <v>-7.0461571261059568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59"/>
      <c r="O37" s="22">
        <v>5.6</v>
      </c>
      <c r="P37" s="22">
        <v>9.7762328915917962E-2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59"/>
      <c r="O38" s="22">
        <v>5.5702917771883076</v>
      </c>
      <c r="P38" s="22">
        <v>12.773465067043045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59"/>
      <c r="O39" s="22">
        <v>5.2770448548812743</v>
      </c>
      <c r="P39" s="22">
        <v>8.1005586592178815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59"/>
      <c r="O40" s="22">
        <v>4.7244094488188892</v>
      </c>
      <c r="P40" s="22">
        <v>11.915653241102309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59"/>
      <c r="O41" s="22">
        <v>4.4386422976501416</v>
      </c>
      <c r="P41" s="22">
        <v>27.514720314033369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59"/>
      <c r="O42" s="22">
        <v>4.1558441558441572</v>
      </c>
      <c r="P42" s="22">
        <v>30.15022860875245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59"/>
      <c r="O43" s="22">
        <v>4.4041450777202007</v>
      </c>
      <c r="P43" s="22">
        <v>35.726072607260726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59"/>
      <c r="O44" s="22">
        <v>4.3814432989690788</v>
      </c>
      <c r="P44" s="22">
        <v>22.45996156310057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59"/>
      <c r="O45" s="22">
        <v>4.3701799485861281</v>
      </c>
      <c r="P45" s="22">
        <v>21.479391560353299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59"/>
      <c r="O46" s="22">
        <v>4.3589743589743657</v>
      </c>
      <c r="P46" s="22">
        <v>16.654804270462641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59"/>
      <c r="O47" s="22">
        <v>4.0816326530612068</v>
      </c>
      <c r="P47" s="22">
        <v>13.189189189189188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59"/>
      <c r="O48" s="22">
        <v>3.8071065989847774</v>
      </c>
      <c r="P48" s="22">
        <v>7.78669724770642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59"/>
      <c r="O49" s="22">
        <v>3.5353535353535248</v>
      </c>
      <c r="P49" s="22">
        <v>10.786760716223554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59"/>
      <c r="O50" s="22">
        <v>3.2663316582914659</v>
      </c>
      <c r="P50" s="22">
        <v>8.4063412599082241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59"/>
      <c r="O51" s="22">
        <v>3.2581453634085378</v>
      </c>
      <c r="P51" s="22">
        <v>10.149870801033579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59"/>
      <c r="O52" s="22">
        <v>3.7593984962406068</v>
      </c>
      <c r="P52" s="22">
        <v>6.8687070082743551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59"/>
      <c r="O53" s="22">
        <v>3.499999999999992</v>
      </c>
      <c r="P53" s="22">
        <v>3.57864357864357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59"/>
      <c r="O54" s="22">
        <v>3.4912718204488824</v>
      </c>
      <c r="P54" s="22">
        <v>9.936766034327027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59"/>
      <c r="O55" s="22">
        <v>3.2258064516129226</v>
      </c>
      <c r="P55" s="22">
        <v>8.5511651469098346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59"/>
      <c r="O56" s="22">
        <v>2.9629629629629672</v>
      </c>
      <c r="P56" s="22">
        <v>12.356141452186641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59"/>
      <c r="O57" s="22">
        <v>2.9556650246305383</v>
      </c>
      <c r="P57" s="22">
        <v>12.17812784004848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59"/>
      <c r="O58" s="22">
        <v>2.9484029484029284</v>
      </c>
      <c r="P58" s="22">
        <v>12.416107382550322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59"/>
      <c r="O59" s="22">
        <v>3.1862745098039325</v>
      </c>
      <c r="P59" s="22">
        <v>18.412395203226151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59"/>
      <c r="O60" s="22">
        <v>3.1784841075794823</v>
      </c>
      <c r="P60" s="22">
        <v>24.130226619853179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59"/>
      <c r="O61" s="22">
        <v>3.4146341463414664</v>
      </c>
      <c r="P61" s="22">
        <v>15.633264766382604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59"/>
      <c r="O62" s="22">
        <v>3.4063260340632562</v>
      </c>
      <c r="P62" s="22">
        <v>11.631710602270552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59"/>
      <c r="O63" s="22">
        <v>3.6407766990291357</v>
      </c>
      <c r="P63" s="22">
        <v>4.7949704419630423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59"/>
      <c r="O64" s="22">
        <v>3.8647342995169032</v>
      </c>
      <c r="P64" s="22">
        <v>4.0298507462686484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59"/>
      <c r="O65" s="22">
        <v>4.8309178743961345</v>
      </c>
      <c r="P65" s="22">
        <v>-0.65013467075323295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59"/>
      <c r="O66" s="22">
        <v>5.3012048192771166</v>
      </c>
      <c r="P66" s="22">
        <v>-4.1815027846252129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59"/>
      <c r="O67" s="22">
        <v>5.5288461538461453</v>
      </c>
      <c r="P67" s="22">
        <v>-2.688071681911508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59"/>
      <c r="O68" s="22">
        <v>5.9952038369304628</v>
      </c>
      <c r="P68" s="22">
        <v>0.77288388118075257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59"/>
      <c r="O69" s="22">
        <v>5.741626794258381</v>
      </c>
      <c r="P69" s="22">
        <v>-6.1571698622738369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59"/>
      <c r="O70" s="22">
        <v>7.398568019093088</v>
      </c>
      <c r="P70" s="22">
        <v>-1.9176843057439941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59"/>
      <c r="O71" s="22">
        <v>7.3634204275534465</v>
      </c>
      <c r="P71" s="22">
        <v>-2.9485570890840584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59"/>
      <c r="O72" s="22">
        <v>8.0568720379146974</v>
      </c>
      <c r="P72" s="22">
        <v>-17.750921402245655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59"/>
      <c r="O73" s="22">
        <v>8.25471698113207</v>
      </c>
      <c r="P73" s="22">
        <v>-17.365523083439214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59"/>
      <c r="O74" s="22">
        <v>8.9411764705882302</v>
      </c>
      <c r="P74" s="22">
        <v>-16.771524605705423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59"/>
      <c r="O75" s="22">
        <v>9.6018735362997543</v>
      </c>
      <c r="P75" s="22">
        <v>-13.843123209169061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59"/>
      <c r="O76" s="22">
        <v>9.9999999999999858</v>
      </c>
      <c r="P76" s="22">
        <v>-15.728120516499278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59"/>
      <c r="O77" s="22">
        <v>10.138248847926267</v>
      </c>
      <c r="P77" s="22">
        <v>-15.574460129008127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59"/>
      <c r="O78" s="22">
        <v>10.068649885583515</v>
      </c>
      <c r="P78" s="22">
        <v>-16.836588851834211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59"/>
      <c r="O79" s="22">
        <v>10.70615034168565</v>
      </c>
      <c r="P79" s="22">
        <v>-17.513907538845196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59"/>
      <c r="O80" s="22">
        <v>10.859728506787313</v>
      </c>
      <c r="P80" s="22">
        <v>-26.714100905562745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59"/>
      <c r="O81" s="22">
        <v>11.538461538461519</v>
      </c>
      <c r="P81" s="22">
        <v>-30.791366906474813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59"/>
      <c r="O82" s="22">
        <v>10.888888888888882</v>
      </c>
      <c r="P82" s="22">
        <v>-41.399981554920231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59"/>
      <c r="O83" s="22">
        <v>11.946902654867241</v>
      </c>
      <c r="P83" s="22">
        <v>-31.757318311940164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59"/>
      <c r="O84" s="22">
        <v>11.842105263157897</v>
      </c>
      <c r="P84" s="22">
        <v>-27.084201750729463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59"/>
      <c r="O85" s="22">
        <v>12.200435729847502</v>
      </c>
      <c r="P85" s="22">
        <v>-29.718093285494618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59"/>
      <c r="O86" s="22">
        <v>12.095032397408211</v>
      </c>
      <c r="P86" s="22">
        <v>-20.285803044423723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59"/>
      <c r="O87" s="22">
        <v>11.752136752136755</v>
      </c>
      <c r="P87" s="22">
        <v>-15.204739139472034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59"/>
      <c r="O88" s="22">
        <v>11.205073995771686</v>
      </c>
      <c r="P88" s="22">
        <v>-11.300276654607366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59"/>
      <c r="O89" s="22">
        <v>10.460251046025103</v>
      </c>
      <c r="P89" s="22">
        <v>-3.33296423430407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59"/>
      <c r="O90" s="22">
        <v>10.187110187110182</v>
      </c>
      <c r="P90" s="22">
        <v>4.4340054995417155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59"/>
      <c r="O91" s="22">
        <v>9.259259259259256</v>
      </c>
      <c r="P91" s="22">
        <v>10.6860465116279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59"/>
      <c r="O92" s="22">
        <v>9.1836734693877542</v>
      </c>
      <c r="P92" s="22">
        <v>11.902660446349756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59"/>
      <c r="O93" s="22">
        <v>9.5334685598377433</v>
      </c>
      <c r="P93" s="22">
        <v>20.415800415800401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59"/>
      <c r="O94" s="22">
        <v>8.6172344689378946</v>
      </c>
      <c r="P94" s="22">
        <v>31.995593327038097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59"/>
      <c r="O95" s="22">
        <v>7.9051383399209474</v>
      </c>
      <c r="P95" s="22">
        <v>20.487144790257105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59"/>
      <c r="O96" s="22">
        <v>7.6470588235294068</v>
      </c>
      <c r="P96" s="22">
        <v>30.398742318136328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59"/>
      <c r="O97" s="22">
        <v>7.3786407766990303</v>
      </c>
      <c r="P97" s="22">
        <v>31.549008168027992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59"/>
      <c r="O98" s="22">
        <v>7.1290944123314048</v>
      </c>
      <c r="P98" s="22">
        <v>31.021044427123922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59"/>
      <c r="O99" s="22">
        <v>6.6921606118546917</v>
      </c>
      <c r="P99" s="22">
        <v>22.208603995587683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59"/>
      <c r="O100" s="22">
        <v>6.2737642585551257</v>
      </c>
      <c r="P100" s="22">
        <v>23.2845489443378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59"/>
      <c r="O101" s="22">
        <v>6.0606060606060552</v>
      </c>
      <c r="P101" s="22">
        <v>16.426116838487982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59"/>
      <c r="O102" s="22">
        <v>5.8490566037735947</v>
      </c>
      <c r="P102" s="22">
        <v>9.9067471201316426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59"/>
      <c r="O103" s="22">
        <v>6.2146892655367214</v>
      </c>
      <c r="P103" s="22">
        <v>9.5493224078159411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59"/>
      <c r="O104" s="22">
        <v>5.9813084112149584</v>
      </c>
      <c r="P104" s="22">
        <v>16.552112676056339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59"/>
      <c r="O105" s="22">
        <v>5.555555555555558</v>
      </c>
      <c r="P105" s="22">
        <v>18.450736648250455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59"/>
      <c r="O106" s="22">
        <v>5.719557195571956</v>
      </c>
      <c r="P106" s="22">
        <v>25.479909383569787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59"/>
      <c r="O107" s="22">
        <v>5.4945054945054972</v>
      </c>
      <c r="P107" s="22">
        <v>15.566037735849058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59"/>
      <c r="O108" s="22">
        <v>5.464480874316946</v>
      </c>
      <c r="P108" s="22">
        <v>11.902674265672953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59"/>
      <c r="O109" s="22">
        <v>5.0632911392405111</v>
      </c>
      <c r="P109" s="22">
        <v>19.14846435303248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59"/>
      <c r="O110" s="22">
        <v>5.0359712230215736</v>
      </c>
      <c r="P110" s="22">
        <v>1.1600237953599102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59"/>
      <c r="O111" s="22">
        <v>5.1971326164874654</v>
      </c>
      <c r="P111" s="22">
        <v>0.11031992779060307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59"/>
      <c r="O112" s="22">
        <v>6.0822898032200312</v>
      </c>
      <c r="P112" s="22">
        <v>-4.2327527488566608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59"/>
      <c r="O113" s="22">
        <v>6.4285714285714279</v>
      </c>
      <c r="P113" s="22">
        <v>-3.1483667847304275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59"/>
      <c r="O114" s="22">
        <v>6.9518716577540163</v>
      </c>
      <c r="P114" s="22">
        <v>-4.0527051307646218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59"/>
      <c r="O115" s="22">
        <v>6.7375886524822848</v>
      </c>
      <c r="P115" s="22">
        <v>-3.6440352896049077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59"/>
      <c r="O116" s="22">
        <v>6.7019400352733571</v>
      </c>
      <c r="P116" s="22">
        <v>-4.4373549883990782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59"/>
      <c r="O117" s="22">
        <v>6.6666666666666652</v>
      </c>
      <c r="P117" s="22">
        <v>-5.966378388883486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59"/>
      <c r="O118" s="22">
        <v>6.6317626527050644</v>
      </c>
      <c r="P118" s="22">
        <v>-8.2763207905739211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59"/>
      <c r="O119" s="22">
        <v>6.4236111111110938</v>
      </c>
      <c r="P119" s="22">
        <v>-10.262390670553934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59"/>
      <c r="O120" s="22">
        <v>6.390328151986191</v>
      </c>
      <c r="P120" s="22">
        <v>-7.1204701273261506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59"/>
      <c r="O121" s="22">
        <v>6.7125645438898429</v>
      </c>
      <c r="P121" s="22">
        <v>-11.501954215522058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59"/>
      <c r="O122" s="22">
        <v>6.6780821917808098</v>
      </c>
      <c r="P122" s="22">
        <v>-12.525727727139079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59"/>
      <c r="O123" s="22">
        <v>6.8143100511073307</v>
      </c>
      <c r="P123" s="22">
        <v>-12.803045481867347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59"/>
      <c r="O124" s="22">
        <v>6.2394603709949426</v>
      </c>
      <c r="P124" s="22">
        <v>-9.3578540946962043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59"/>
      <c r="O125" s="22">
        <v>6.3758389261744819</v>
      </c>
      <c r="P125" s="22">
        <v>-1.6355140186915862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59"/>
      <c r="O126" s="22">
        <v>6.4999999999999947</v>
      </c>
      <c r="P126" s="22">
        <v>1.1652101539741944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59"/>
      <c r="O127" s="22">
        <v>7.1428571428571397</v>
      </c>
      <c r="P127" s="22">
        <v>-4.9263535031847105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59"/>
      <c r="O128" s="22">
        <v>7.4380165289256173</v>
      </c>
      <c r="P128" s="22">
        <v>1.8512898330804273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59"/>
      <c r="O129" s="22">
        <v>7.7302631578947345</v>
      </c>
      <c r="P129" s="22">
        <v>6.737625297096228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59"/>
      <c r="O130" s="22">
        <v>7.8559738134206247</v>
      </c>
      <c r="P130" s="22">
        <v>6.2260437169791905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59"/>
      <c r="O131" s="22">
        <v>8.4828711256117462</v>
      </c>
      <c r="P131" s="22">
        <v>0.87719298245614308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59"/>
      <c r="O132" s="22">
        <v>8.9285714285714199</v>
      </c>
      <c r="P132" s="22">
        <v>-0.13708741959295168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59"/>
      <c r="O133" s="22">
        <v>8.8709677419354769</v>
      </c>
      <c r="P133" s="22">
        <v>1.0620399579390094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59"/>
      <c r="O134" s="22">
        <v>8.9887640449438422</v>
      </c>
      <c r="P134" s="22">
        <v>11.966386554621856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59"/>
      <c r="O135" s="22">
        <v>9.2503987240829311</v>
      </c>
      <c r="P135" s="22">
        <v>10.615808823529417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59"/>
      <c r="O136" s="22">
        <v>9.8412698412698507</v>
      </c>
      <c r="P136" s="22">
        <v>13.877368008070846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59"/>
      <c r="O137" s="22">
        <v>10.252365930599371</v>
      </c>
      <c r="P137" s="22">
        <v>5.0913972942270069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59"/>
      <c r="O138" s="22">
        <v>10.485133020344284</v>
      </c>
      <c r="P138" s="22">
        <v>1.8922254216371837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59"/>
      <c r="O139" s="22">
        <v>10.697674418604652</v>
      </c>
      <c r="P139" s="22">
        <v>7.7253218884120178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59"/>
      <c r="O140" s="22">
        <v>11.076923076923073</v>
      </c>
      <c r="P140" s="22">
        <v>3.1088597536750084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59"/>
      <c r="O141" s="22">
        <v>11.45038167938932</v>
      </c>
      <c r="P141" s="22">
        <v>5.837932036015081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59"/>
      <c r="O142" s="22">
        <v>11.836115326251884</v>
      </c>
      <c r="P142" s="22">
        <v>6.6120538326506662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59"/>
      <c r="O143" s="22">
        <v>11.879699248120312</v>
      </c>
      <c r="P143" s="22">
        <v>9.3075684380031998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59"/>
      <c r="O144" s="22">
        <v>12.071535022354718</v>
      </c>
      <c r="P144" s="22">
        <v>12.101372756071793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59"/>
      <c r="O145" s="22">
        <v>12.592592592592599</v>
      </c>
      <c r="P145" s="22">
        <v>12.308812818645309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59"/>
      <c r="O146" s="22">
        <v>13.254786450662737</v>
      </c>
      <c r="P146" s="22">
        <v>14.239967977584289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59"/>
      <c r="O147" s="22">
        <v>13.868613138686126</v>
      </c>
      <c r="P147" s="22">
        <v>18.051516410469446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59"/>
      <c r="O148" s="22">
        <v>14.161849710982644</v>
      </c>
      <c r="P148" s="22">
        <v>0.49217442661679822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59"/>
      <c r="O149" s="22">
        <v>14.592274678111572</v>
      </c>
      <c r="P149" s="22">
        <v>4.4516509433962348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59"/>
      <c r="O150" s="22">
        <v>14.589235127478762</v>
      </c>
      <c r="P150" s="22">
        <v>12.272910779168345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59"/>
      <c r="O151" s="22">
        <v>14.425770308123242</v>
      </c>
      <c r="P151" s="22">
        <v>11.009620056359925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59"/>
      <c r="O152" s="22">
        <v>14.265927977839322</v>
      </c>
      <c r="P152" s="22">
        <v>17.204508236200745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59"/>
      <c r="O153" s="22">
        <v>13.15068493150684</v>
      </c>
      <c r="P153" s="22">
        <v>11.946578851079392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59"/>
      <c r="O154" s="22">
        <v>12.890094979647216</v>
      </c>
      <c r="P154" s="22">
        <v>14.763995609220636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59"/>
      <c r="O155" s="22">
        <v>12.768817204301076</v>
      </c>
      <c r="P155" s="22">
        <v>25.191514437242191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59"/>
      <c r="O156" s="22">
        <v>12.632978723404253</v>
      </c>
      <c r="P156" s="22">
        <v>32.366239638281847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59"/>
      <c r="O157" s="22">
        <v>12.631578947368416</v>
      </c>
      <c r="P157" s="22">
        <v>25.773577913655732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59"/>
      <c r="O158" s="22">
        <v>12.353706111833551</v>
      </c>
      <c r="P158" s="22">
        <v>13.481079187105838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59"/>
      <c r="O159" s="22">
        <v>11.794871794871797</v>
      </c>
      <c r="P159" s="22">
        <v>15.493577335914143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59"/>
      <c r="O160" s="22">
        <v>11.392405063291132</v>
      </c>
      <c r="P160" s="22">
        <v>33.215789989225186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59"/>
      <c r="O161" s="22">
        <v>10.611735330836458</v>
      </c>
      <c r="P161" s="22">
        <v>24.950606830369736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59"/>
      <c r="O162" s="22">
        <v>10.135970333745359</v>
      </c>
      <c r="P162" s="22">
        <v>19.192736425746148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59"/>
      <c r="O163" s="22">
        <v>9.7919216646266793</v>
      </c>
      <c r="P163" s="22">
        <v>14.854691876750703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59"/>
      <c r="O164" s="22">
        <v>9.6969696969696919</v>
      </c>
      <c r="P164" s="22">
        <v>7.6025314374948527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59"/>
      <c r="O165" s="22">
        <v>10.774818401937058</v>
      </c>
      <c r="P165" s="22">
        <v>0.33502206242850274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59"/>
      <c r="O166" s="22">
        <v>10.817307692307686</v>
      </c>
      <c r="P166" s="22">
        <v>-7.3967798501514359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59"/>
      <c r="O167" s="22">
        <v>10.96543504171632</v>
      </c>
      <c r="P167" s="22">
        <v>-4.3775005883737279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59"/>
      <c r="O168" s="22">
        <v>10.271546635182993</v>
      </c>
      <c r="P168" s="22">
        <v>-10.08397381155709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59"/>
      <c r="O169" s="22">
        <v>9.5794392523364635</v>
      </c>
      <c r="P169" s="22">
        <v>-9.7304065998821461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59"/>
      <c r="O170" s="22">
        <v>8.9120370370370239</v>
      </c>
      <c r="P170" s="22">
        <v>-7.0629100733307641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59"/>
      <c r="O171" s="22">
        <v>8.2568807339449499</v>
      </c>
      <c r="P171" s="22">
        <v>-13.834082425535165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59"/>
      <c r="O172" s="22">
        <v>7.6136363636363669</v>
      </c>
      <c r="P172" s="22">
        <v>-17.676470588235293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59"/>
      <c r="O173" s="22">
        <v>6.8848758465011484</v>
      </c>
      <c r="P173" s="22">
        <v>-12.325879075370839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59"/>
      <c r="O174" s="22">
        <v>6.6217732884399583</v>
      </c>
      <c r="P174" s="22">
        <v>-15.619579153782336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59"/>
      <c r="O175" s="22">
        <v>6.911928651059096</v>
      </c>
      <c r="P175" s="22">
        <v>-16.46215989634937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59"/>
      <c r="O176" s="22">
        <v>7.182320441988943</v>
      </c>
      <c r="P176" s="22">
        <v>-18.201955392606163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59"/>
      <c r="O177" s="22">
        <v>6.5573770491803351</v>
      </c>
      <c r="P177" s="22">
        <v>-2.6712272986399554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59"/>
      <c r="O178" s="22">
        <v>5.9652928416485951</v>
      </c>
      <c r="P178" s="22">
        <v>3.6495093819934432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59"/>
      <c r="O179" s="22">
        <v>4.9409237379162363</v>
      </c>
      <c r="P179" s="22">
        <v>9.7054721470178009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59"/>
      <c r="O180" s="22">
        <v>5.0321199143468887</v>
      </c>
      <c r="P180" s="22">
        <v>9.6398891966759095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59"/>
      <c r="O181" s="22">
        <v>4.4776119402985204</v>
      </c>
      <c r="P181" s="22">
        <v>14.761321909424719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59"/>
      <c r="O182" s="22">
        <v>3.8257173219978791</v>
      </c>
      <c r="P182" s="22">
        <v>20.681063122923593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59"/>
      <c r="O183" s="22">
        <v>3.7076271186440746</v>
      </c>
      <c r="P183" s="22">
        <v>30.899124745822661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59"/>
      <c r="O184" s="22">
        <v>3.4846884899683239</v>
      </c>
      <c r="P184" s="22">
        <v>36.620221507681336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59"/>
      <c r="O185" s="22">
        <v>3.5902851108764455</v>
      </c>
      <c r="P185" s="22">
        <v>41.214359326691863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59"/>
      <c r="O186" s="22">
        <v>4</v>
      </c>
      <c r="P186" s="22">
        <v>45.146585627457995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59"/>
      <c r="O187" s="22">
        <v>3.4410844629822801</v>
      </c>
      <c r="P187" s="22">
        <v>52.942249794726749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59"/>
      <c r="O188" s="22">
        <v>2.4742268041237248</v>
      </c>
      <c r="P188" s="22">
        <v>51.797553459706776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59"/>
      <c r="O189" s="22">
        <v>2.3589743589743639</v>
      </c>
      <c r="P189" s="22">
        <v>37.561710317128274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59"/>
      <c r="O190" s="22">
        <v>2.4564994882292579</v>
      </c>
      <c r="P190" s="22">
        <v>37.90898521840225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59"/>
      <c r="O191" s="22">
        <v>2.763561924257929</v>
      </c>
      <c r="P191" s="22">
        <v>22.307807358659893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59"/>
      <c r="O192" s="22">
        <v>2.7522935779816571</v>
      </c>
      <c r="P192" s="22">
        <v>20.11838590918935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59"/>
      <c r="O193" s="22">
        <v>3.1632653061224536</v>
      </c>
      <c r="P193" s="22">
        <v>17.271046643913547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59"/>
      <c r="O194" s="22">
        <v>3.7871033776867957</v>
      </c>
      <c r="P194" s="22">
        <v>12.463867859600807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59"/>
      <c r="O195" s="22">
        <v>4.290091930541351</v>
      </c>
      <c r="P195" s="22">
        <v>6.0786167769823152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59"/>
      <c r="O196" s="22">
        <v>4.6938775510203978</v>
      </c>
      <c r="P196" s="22">
        <v>4.0664225941422494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59"/>
      <c r="O197" s="22">
        <v>4.8929663608562768</v>
      </c>
      <c r="P197" s="22">
        <v>-2.66374749133369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59"/>
      <c r="O198" s="22">
        <v>4.5546558704453455</v>
      </c>
      <c r="P198" s="22">
        <v>-7.2910893527926461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59"/>
      <c r="O199" s="22">
        <v>4.3346774193548265</v>
      </c>
      <c r="P199" s="22">
        <v>-8.6256263421617625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59"/>
      <c r="O200" s="22">
        <v>4.3259557344064392</v>
      </c>
      <c r="P200" s="22">
        <v>-7.3203740157480324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59"/>
      <c r="O201" s="22">
        <v>4.3086172344689366</v>
      </c>
      <c r="P201" s="22">
        <v>1.3868613138686037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59"/>
      <c r="O202" s="22">
        <v>4.2957042957043168</v>
      </c>
      <c r="P202" s="22">
        <v>1.8064671524053999E-2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59"/>
      <c r="O203" s="22">
        <v>4.2828685258964105</v>
      </c>
      <c r="P203" s="22">
        <v>1.5530418832161441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59"/>
      <c r="O204" s="22">
        <v>4.2658730158730229</v>
      </c>
      <c r="P204" s="22">
        <v>-1.6947115384615352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59"/>
      <c r="O205" s="22">
        <v>4.1543026706231556</v>
      </c>
      <c r="P205" s="22">
        <v>1.4005941914751796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59"/>
      <c r="O206" s="22">
        <v>4.0433925049309538</v>
      </c>
      <c r="P206" s="22">
        <v>9.9259531240438079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59"/>
      <c r="O207" s="22">
        <v>3.52595494613126</v>
      </c>
      <c r="P207" s="22">
        <v>15.357188335667903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59"/>
      <c r="O208" s="22">
        <v>3.6062378167641462</v>
      </c>
      <c r="P208" s="22">
        <v>13.49415755748209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59"/>
      <c r="O209" s="22">
        <v>3.790087463556846</v>
      </c>
      <c r="P209" s="22">
        <v>12.358637925648242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59"/>
      <c r="O210" s="22">
        <v>3.5818005808325282</v>
      </c>
      <c r="P210" s="22">
        <v>25.905014945200922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59"/>
      <c r="O211" s="22">
        <v>3.5748792270531515</v>
      </c>
      <c r="P211" s="22">
        <v>25.244810027418719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59"/>
      <c r="O212" s="22">
        <v>3.6644165863066513</v>
      </c>
      <c r="P212" s="22">
        <v>26.722421346077251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59"/>
      <c r="O213" s="22">
        <v>3.4582132564841661</v>
      </c>
      <c r="P213" s="22">
        <v>13.168946484281241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59"/>
      <c r="O214" s="22">
        <v>3.3524904214559337</v>
      </c>
      <c r="P214" s="22">
        <v>9.6207104154124146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59"/>
      <c r="O215" s="22">
        <v>3.2473734479465</v>
      </c>
      <c r="P215" s="22">
        <v>14.287434523451136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59"/>
      <c r="O216" s="22">
        <v>3.2350142721217834</v>
      </c>
      <c r="P216" s="22">
        <v>23.590903533439288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59"/>
      <c r="O217" s="22">
        <v>3.5137701804368593</v>
      </c>
      <c r="P217" s="22">
        <v>26.333413059076772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59"/>
      <c r="O218" s="22">
        <v>3.7914691943127909</v>
      </c>
      <c r="P218" s="22">
        <v>17.897901241440749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59"/>
      <c r="O219" s="22">
        <v>3.9735099337748325</v>
      </c>
      <c r="P219" s="22">
        <v>25.245612098465607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59"/>
      <c r="O220" s="22">
        <v>3.1984948259642598</v>
      </c>
      <c r="P220" s="22">
        <v>32.237351931805613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59"/>
      <c r="O221" s="22">
        <v>2.1535580524344455</v>
      </c>
      <c r="P221" s="22">
        <v>30.968136573430449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59"/>
      <c r="O222" s="22">
        <v>1.5887850467289688</v>
      </c>
      <c r="P222" s="22">
        <v>30.493273542600896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59"/>
      <c r="O223" s="22">
        <v>1.6791044776119479</v>
      </c>
      <c r="P223" s="22">
        <v>30.747980192859004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59"/>
      <c r="O224" s="22">
        <v>1.7674418604651132</v>
      </c>
      <c r="P224" s="22">
        <v>23.674837628326006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59"/>
      <c r="O225" s="22">
        <v>1.6713091922005541</v>
      </c>
      <c r="P225" s="22">
        <v>34.087896941101633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59"/>
      <c r="O226" s="22">
        <v>1.5755329008340979</v>
      </c>
      <c r="P226" s="22">
        <v>27.043057996485054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59"/>
      <c r="O227" s="22">
        <v>1.7576318223866849</v>
      </c>
      <c r="P227" s="22">
        <v>28.532293751975544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59"/>
      <c r="O228" s="22">
        <v>1.5668202764977046</v>
      </c>
      <c r="P228" s="22">
        <v>23.27249344610971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59"/>
      <c r="O229" s="22">
        <v>1.2844036697247763</v>
      </c>
      <c r="P229" s="22">
        <v>14.620408936009088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59"/>
      <c r="O230" s="22">
        <v>1.1872146118721449</v>
      </c>
      <c r="P230" s="22">
        <v>29.417319860232304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59"/>
      <c r="O231" s="22">
        <v>1.364877161055511</v>
      </c>
      <c r="P231" s="22">
        <v>25.242376167812441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59"/>
      <c r="O232" s="22">
        <v>1.9143117593436676</v>
      </c>
      <c r="P232" s="22">
        <v>22.101297614064453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59"/>
      <c r="O233" s="22">
        <v>2.8414298808432603</v>
      </c>
      <c r="P233" s="22">
        <v>22.435461956521728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59"/>
      <c r="O234" s="22">
        <v>3.6798528058877622</v>
      </c>
      <c r="P234" s="22">
        <v>17.283201940570049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59"/>
      <c r="O235" s="22">
        <v>3.669724770642202</v>
      </c>
      <c r="P235" s="22">
        <v>21.192792218147027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59"/>
      <c r="O236" s="22">
        <v>3.7477148080438782</v>
      </c>
      <c r="P236" s="22">
        <v>34.956801626291735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59"/>
      <c r="O237" s="22">
        <v>3.926940639269394</v>
      </c>
      <c r="P237" s="22">
        <v>30.39180801012138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59"/>
      <c r="O238" s="22">
        <v>4.2883211678832245</v>
      </c>
      <c r="P238" s="22">
        <v>39.127615424520144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59"/>
      <c r="O239" s="22">
        <v>4.2727272727272725</v>
      </c>
      <c r="P239" s="22">
        <v>3.2010820559062125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59"/>
      <c r="O240" s="22">
        <v>4.3557168784029043</v>
      </c>
      <c r="P240" s="22">
        <v>-7.5916860605087848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59"/>
      <c r="O241" s="22">
        <v>4.5289855072463858</v>
      </c>
      <c r="P241" s="22">
        <v>2.0275013420324672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59"/>
      <c r="O242" s="22">
        <v>4.3321299638989119</v>
      </c>
      <c r="P242" s="22">
        <v>-6.2062171628721519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59"/>
      <c r="O243" s="22">
        <v>4.1292639138240439</v>
      </c>
      <c r="P243" s="22">
        <v>-5.7635467980295507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59"/>
      <c r="O244" s="22">
        <v>3.9355992844364973</v>
      </c>
      <c r="P244" s="22">
        <v>-11.247857387727123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59"/>
      <c r="O245" s="22">
        <v>3.8324420677361859</v>
      </c>
      <c r="P245" s="22">
        <v>-9.373699542238878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59"/>
      <c r="O246" s="22">
        <v>3.9929015084294583</v>
      </c>
      <c r="P246" s="22">
        <v>-9.6311616683902095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59"/>
      <c r="O247" s="22">
        <v>3.9823008849557473</v>
      </c>
      <c r="P247" s="22">
        <v>-10.032894736842103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59"/>
      <c r="O248" s="22">
        <v>3.9647577092511099</v>
      </c>
      <c r="P248" s="22">
        <v>-14.636289462122654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59"/>
      <c r="O249" s="22">
        <v>4.1300527240773377</v>
      </c>
      <c r="P249" s="22">
        <v>-20.703456640388119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59"/>
      <c r="O250" s="22">
        <v>4.1119860017497789</v>
      </c>
      <c r="P250" s="22">
        <v>-15.51129478295994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59"/>
      <c r="O251" s="22">
        <v>4.1848299912816023</v>
      </c>
      <c r="P251" s="22">
        <v>10.794709877278708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59"/>
      <c r="O252" s="22">
        <v>4.2608695652174067</v>
      </c>
      <c r="P252" s="22">
        <v>18.844984802431597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59"/>
      <c r="O253" s="22">
        <v>4.2461005199306623</v>
      </c>
      <c r="P253" s="22">
        <v>12.400841832604836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59"/>
      <c r="O254" s="22">
        <v>4.4117647058823595</v>
      </c>
      <c r="P254" s="22">
        <v>15.71556385420314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59"/>
      <c r="O255" s="22">
        <v>4.482758620689653</v>
      </c>
      <c r="P255" s="22">
        <v>7.8560227018146689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59"/>
      <c r="O256" s="22">
        <v>4.6471600688468007</v>
      </c>
      <c r="P256" s="22">
        <v>13.897794430066824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59"/>
      <c r="O257" s="22">
        <v>4.8927038626609409</v>
      </c>
      <c r="P257" s="22">
        <v>18.486205181188531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59"/>
      <c r="O258" s="22">
        <v>5.0341296928327672</v>
      </c>
      <c r="P258" s="22">
        <v>22.2612145254806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59"/>
      <c r="O259" s="22">
        <v>5.2765957446808454</v>
      </c>
      <c r="P259" s="22">
        <v>16.263254113345525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59"/>
      <c r="O260" s="22">
        <v>5.1694915254237195</v>
      </c>
      <c r="P260" s="22">
        <v>27.225939269171384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59"/>
      <c r="O261" s="22">
        <v>5.0632911392405111</v>
      </c>
      <c r="P261" s="22">
        <v>34.387427347812796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59"/>
      <c r="O262" s="22">
        <v>4.6218487394958041</v>
      </c>
      <c r="P262" s="22">
        <v>28.406458019197501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59"/>
      <c r="O263" s="22">
        <v>4.435146443514637</v>
      </c>
      <c r="P263" s="22">
        <v>22.005950460622991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59"/>
      <c r="O264" s="22">
        <v>4.587155963302747</v>
      </c>
      <c r="P264" s="22">
        <v>26.412130069419071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59"/>
      <c r="O265" s="22">
        <v>4.6550290939318506</v>
      </c>
      <c r="P265" s="22">
        <v>27.250468097364223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59"/>
      <c r="O266" s="22">
        <v>4.6396023198011616</v>
      </c>
      <c r="P266" s="22">
        <v>10.626281641846225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59"/>
      <c r="O267" s="22">
        <v>5.1980198019802026</v>
      </c>
      <c r="P267" s="22">
        <v>14.896489648964884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59"/>
      <c r="O268" s="22">
        <v>5.2631578947368363</v>
      </c>
      <c r="P268" s="22">
        <v>15.284701732967076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59"/>
      <c r="O269" s="22">
        <v>5.237315875613735</v>
      </c>
      <c r="P269" s="22">
        <v>6.8337424105412881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59"/>
      <c r="O270" s="22">
        <v>4.7116165718927849</v>
      </c>
      <c r="P270" s="22">
        <v>12.70123549232498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59"/>
      <c r="O271" s="22">
        <v>4.3654001616814764</v>
      </c>
      <c r="P271" s="22">
        <v>12.591986917416186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59"/>
      <c r="O272" s="22">
        <v>4.6736502820306391</v>
      </c>
      <c r="P272" s="22">
        <v>2.9097318539066164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59"/>
      <c r="O273" s="22">
        <v>4.8192771084337283</v>
      </c>
      <c r="P273" s="22">
        <v>-8.2202304737515988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59"/>
      <c r="O274" s="22">
        <v>5.7028112449799107</v>
      </c>
      <c r="P274" s="22">
        <v>-12.344264642703696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59"/>
      <c r="O275" s="22">
        <v>6.1698717948718063</v>
      </c>
      <c r="P275" s="22">
        <v>-10.682806440239744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59"/>
      <c r="O276" s="22">
        <v>6.3795853269537517</v>
      </c>
      <c r="P276" s="22">
        <v>-6.8701407555131544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59"/>
      <c r="O277" s="22">
        <v>6.1953931691818731</v>
      </c>
      <c r="P277" s="22">
        <v>-6.5591397849462219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59"/>
      <c r="O278" s="22">
        <v>6.2549485352335621</v>
      </c>
      <c r="P278" s="22">
        <v>4.5125805275312958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59"/>
      <c r="O279" s="22">
        <v>5.647058823529405</v>
      </c>
      <c r="P279" s="22">
        <v>10.599897556419302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59"/>
      <c r="O280" s="22">
        <v>5.3125000000000089</v>
      </c>
      <c r="P280" s="22">
        <v>10.378302053303523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59"/>
      <c r="O281" s="22">
        <v>4.8211508553654969</v>
      </c>
      <c r="P281" s="22">
        <v>13.464328899637223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59"/>
      <c r="O282" s="22">
        <v>4.8099301784328752</v>
      </c>
      <c r="P282" s="22">
        <v>7.9173933504969041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59"/>
      <c r="O283" s="22">
        <v>5.0348567002323819</v>
      </c>
      <c r="P283" s="22">
        <v>3.6701860231272088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59"/>
      <c r="O284" s="22">
        <v>4.6959199384141614</v>
      </c>
      <c r="P284" s="22">
        <v>8.8895128457110886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59"/>
      <c r="O285" s="22">
        <v>4.3678160919540243</v>
      </c>
      <c r="P285" s="22">
        <v>22.591145833333325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59"/>
      <c r="O286" s="22">
        <v>3.7993920972644313</v>
      </c>
      <c r="P286" s="22">
        <v>26.730926319228885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59"/>
      <c r="O287" s="22">
        <v>3.3962264150943389</v>
      </c>
      <c r="P287" s="22">
        <v>29.095394736842106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59"/>
      <c r="O288" s="22">
        <v>2.8485757121439192</v>
      </c>
      <c r="P288" s="22">
        <v>16.448389299236553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59"/>
      <c r="O289" s="22">
        <v>3.0665669409125185</v>
      </c>
      <c r="P289" s="22">
        <v>26.306704621161625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59"/>
      <c r="O290" s="22">
        <v>2.9806259314456129</v>
      </c>
      <c r="P290" s="22">
        <v>18.855581077544837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59"/>
      <c r="O291" s="22">
        <v>2.6726057906458989</v>
      </c>
      <c r="P291" s="22">
        <v>12.430871495899964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59"/>
      <c r="O292" s="22">
        <v>2.8189910979228294</v>
      </c>
      <c r="P292" s="22">
        <v>7.587548638132291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59"/>
      <c r="O293" s="22">
        <v>3.1899109792284719</v>
      </c>
      <c r="P293" s="22">
        <v>10.5530985240049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59"/>
      <c r="O294" s="22">
        <v>3.1828275351591495</v>
      </c>
      <c r="P294" s="22">
        <v>6.5464433214478257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59"/>
      <c r="O295" s="22">
        <v>3.0235988200590036</v>
      </c>
      <c r="P295" s="22">
        <v>9.9633581204871202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59"/>
      <c r="O296" s="22">
        <v>3.0147058823529305</v>
      </c>
      <c r="P296" s="22">
        <v>9.3860395554524079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59"/>
      <c r="O297" s="22">
        <v>3.1571218795888534</v>
      </c>
      <c r="P297" s="22">
        <v>4.7037402321523425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59"/>
      <c r="O298" s="22">
        <v>3.0746705710102518</v>
      </c>
      <c r="P298" s="22">
        <v>7.7192801526323906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59"/>
      <c r="O299" s="22">
        <v>2.9927007299270114</v>
      </c>
      <c r="P299" s="22">
        <v>6.6836539686584429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59"/>
      <c r="O300" s="22">
        <v>3.2798833819241979</v>
      </c>
      <c r="P300" s="22">
        <v>14.95922392196578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59"/>
      <c r="O301" s="22">
        <v>3.1204644412191396</v>
      </c>
      <c r="P301" s="22">
        <v>4.4642643074636279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59"/>
      <c r="O302" s="22">
        <v>2.9667149059334541</v>
      </c>
      <c r="P302" s="22">
        <v>7.3389109056215984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59"/>
      <c r="O303" s="22">
        <v>3.2537960954446943</v>
      </c>
      <c r="P303" s="22">
        <v>7.4339714078022867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59"/>
      <c r="O304" s="22">
        <v>3.2467532467532534</v>
      </c>
      <c r="P304" s="22">
        <v>11.885357576358091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59"/>
      <c r="O305" s="22">
        <v>3.0194104960460155</v>
      </c>
      <c r="P305" s="22">
        <v>6.082660561513431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59"/>
      <c r="O306" s="22">
        <v>3.1563845050215145</v>
      </c>
      <c r="P306" s="22">
        <v>8.3881064162754306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59"/>
      <c r="O307" s="22">
        <v>3.2211882605583497</v>
      </c>
      <c r="P307" s="22">
        <v>10.386142010094579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59"/>
      <c r="O308" s="22">
        <v>2.9978586723768963</v>
      </c>
      <c r="P308" s="22">
        <v>5.638716673345745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59"/>
      <c r="O309" s="22">
        <v>2.8469750889679624</v>
      </c>
      <c r="P309" s="22">
        <v>11.962901239040647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59"/>
      <c r="O310" s="22">
        <v>2.8409090909090828</v>
      </c>
      <c r="P310" s="22">
        <v>9.8444231689803772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59"/>
      <c r="O311" s="22">
        <v>2.7639971651311157</v>
      </c>
      <c r="P311" s="22">
        <v>11.739275819241414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59"/>
      <c r="O312" s="22">
        <v>2.7522935779816571</v>
      </c>
      <c r="P312" s="22">
        <v>7.0569143387040567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59"/>
      <c r="O313" s="22">
        <v>2.7445460942997935</v>
      </c>
      <c r="P313" s="22">
        <v>7.0551513621445405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59"/>
      <c r="O314" s="22">
        <v>2.8109627547435068</v>
      </c>
      <c r="P314" s="22">
        <v>9.7611559323579122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59"/>
      <c r="O315" s="22">
        <v>2.450980392156854</v>
      </c>
      <c r="P315" s="22">
        <v>5.3588344084081418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59"/>
      <c r="O316" s="22">
        <v>2.515723270440251</v>
      </c>
      <c r="P316" s="22">
        <v>-1.3062634224101699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59"/>
      <c r="O317" s="22">
        <v>2.6517794836008246</v>
      </c>
      <c r="P317" s="22">
        <v>2.4353120243531201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59"/>
      <c r="O318" s="22">
        <v>2.3643949930458819</v>
      </c>
      <c r="P318" s="22">
        <v>1.4016304227104204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59"/>
      <c r="O319" s="22">
        <v>2.2884882108183069</v>
      </c>
      <c r="P319" s="22">
        <v>-1.3894746187823159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59"/>
      <c r="O320" s="22">
        <v>2.4948024948024949</v>
      </c>
      <c r="P320" s="22">
        <v>2.2605047642425102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59"/>
      <c r="O321" s="22">
        <v>2.6989619377162599</v>
      </c>
      <c r="P321" s="22">
        <v>2.5735611355595767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59"/>
      <c r="O322" s="22">
        <v>2.9005524861878351</v>
      </c>
      <c r="P322" s="22">
        <v>0.82365502364194487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59"/>
      <c r="O323" s="22">
        <v>2.9655172413793229</v>
      </c>
      <c r="P323" s="22">
        <v>0.96616292242910351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59"/>
      <c r="O324" s="22">
        <v>2.6098901098901228</v>
      </c>
      <c r="P324" s="22">
        <v>-1.7540440459949402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59"/>
      <c r="O325" s="22">
        <v>2.6027397260274032</v>
      </c>
      <c r="P325" s="22">
        <v>-1.5392860971165212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59"/>
      <c r="O326" s="22">
        <v>2.5974025974025761</v>
      </c>
      <c r="P326" s="22">
        <v>-2.3234567388550897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59"/>
      <c r="O327" s="22">
        <v>2.8708133971291794</v>
      </c>
      <c r="P327" s="22">
        <v>4.3348888984030554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59"/>
      <c r="O328" s="22">
        <v>2.8629856850715951</v>
      </c>
      <c r="P328" s="22">
        <v>12.324741458599719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59"/>
      <c r="O329" s="22">
        <v>2.7872195785180187</v>
      </c>
      <c r="P329" s="22">
        <v>14.149165021844713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59"/>
      <c r="O330" s="22">
        <v>3.1250000000000222</v>
      </c>
      <c r="P330" s="22">
        <v>16.845564074479725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59"/>
      <c r="O331" s="22">
        <v>3.1186440677966054</v>
      </c>
      <c r="P331" s="22">
        <v>22.616877124271273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59"/>
      <c r="O332" s="22">
        <v>3.0425963488843744</v>
      </c>
      <c r="P332" s="22">
        <v>22.650896870772041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59"/>
      <c r="O333" s="22">
        <v>2.8301886792452713</v>
      </c>
      <c r="P333" s="22">
        <v>18.168626048917957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59"/>
      <c r="O334" s="22">
        <v>2.6174496644295386</v>
      </c>
      <c r="P334" s="22">
        <v>26.301571178491923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59"/>
      <c r="O335" s="22">
        <v>2.5452109845947701</v>
      </c>
      <c r="P335" s="22">
        <v>23.107864930665812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59"/>
      <c r="O336" s="22">
        <v>2.7443105756358666</v>
      </c>
      <c r="P336" s="22">
        <v>33.432520002644985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59"/>
      <c r="O337" s="22">
        <v>2.6034712950600669</v>
      </c>
      <c r="P337" s="22">
        <v>34.110653863740282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59"/>
      <c r="O338" s="22">
        <v>2.5316455696202667</v>
      </c>
      <c r="P338" s="22">
        <v>35.202584924110369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59"/>
      <c r="O339" s="22">
        <v>2.7906976744185963</v>
      </c>
      <c r="P339" s="22">
        <v>31.399905619729584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59"/>
      <c r="O340" s="22">
        <v>2.7170311464546071</v>
      </c>
      <c r="P340" s="22">
        <v>28.916937948113674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59"/>
      <c r="O341" s="22">
        <v>2.8439153439153486</v>
      </c>
      <c r="P341" s="22">
        <v>27.094868955334061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59"/>
      <c r="O342" s="22">
        <v>2.832674571805005</v>
      </c>
      <c r="P342" s="22">
        <v>25.44431946006749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59"/>
      <c r="O343" s="22">
        <v>2.8270874424720649</v>
      </c>
      <c r="P343" s="22">
        <v>23.107847636530508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59"/>
      <c r="O344" s="22">
        <v>2.8215223097112663</v>
      </c>
      <c r="P344" s="22">
        <v>13.857951108422606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59"/>
      <c r="O345" s="22">
        <v>2.8833551769331667</v>
      </c>
      <c r="P345" s="22">
        <v>16.037232149213352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59"/>
      <c r="O346" s="22">
        <v>2.8122956180510084</v>
      </c>
      <c r="P346" s="22">
        <v>17.610923837716676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59"/>
      <c r="O347" s="22">
        <v>3.0045721750489918</v>
      </c>
      <c r="P347" s="22">
        <v>21.284608770421332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59"/>
      <c r="O348" s="22">
        <v>3.0618892508143203</v>
      </c>
      <c r="P348" s="22">
        <v>25.050795381337032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59"/>
      <c r="O349" s="22">
        <v>3.2530904359141077</v>
      </c>
      <c r="P349" s="22">
        <v>20.26366632571883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59"/>
      <c r="O350" s="22">
        <v>3.378817413905133</v>
      </c>
      <c r="P350" s="22">
        <v>23.606175906418024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59"/>
      <c r="O351" s="22">
        <v>3.0381383322559907</v>
      </c>
      <c r="P351" s="22">
        <v>23.482660087753548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59"/>
      <c r="O352" s="22">
        <v>3.0322580645161246</v>
      </c>
      <c r="P352" s="22">
        <v>17.292021688613481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59"/>
      <c r="O353" s="22">
        <v>2.7652733118971096</v>
      </c>
      <c r="P353" s="22">
        <v>22.497210205298334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59"/>
      <c r="O354" s="22">
        <v>2.4343369634849621</v>
      </c>
      <c r="P354" s="22">
        <v>26.775466284074611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59"/>
      <c r="O355" s="22">
        <v>2.2378516624040889</v>
      </c>
      <c r="P355" s="22">
        <v>31.986341201556744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59"/>
      <c r="O356" s="22">
        <v>2.2335673261008271</v>
      </c>
      <c r="P356" s="22">
        <v>49.122587702164225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59"/>
      <c r="O357" s="22">
        <v>2.1656050955414008</v>
      </c>
      <c r="P357" s="22">
        <v>37.957637387076495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59"/>
      <c r="O358" s="22">
        <v>2.2900763358778775</v>
      </c>
      <c r="P358" s="22">
        <v>37.820261009995178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59"/>
      <c r="O359" s="22">
        <v>2.2194039315155401</v>
      </c>
      <c r="P359" s="22">
        <v>29.683667248004308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59"/>
      <c r="O360" s="22">
        <v>2.0859671302149163</v>
      </c>
      <c r="P360" s="22">
        <v>26.205384269900399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59"/>
      <c r="O361" s="22">
        <v>1.8903591682419618</v>
      </c>
      <c r="P361" s="22">
        <v>31.008181008180991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59"/>
      <c r="O362" s="22">
        <v>1.6970458830924073</v>
      </c>
      <c r="P362" s="22">
        <v>24.692174620942311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59"/>
      <c r="O363" s="22">
        <v>1.6311166875784044</v>
      </c>
      <c r="P363" s="22">
        <v>32.690119116866015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59"/>
      <c r="O364" s="22">
        <v>1.4402003757044479</v>
      </c>
      <c r="P364" s="22">
        <v>45.518543956043956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59"/>
      <c r="O365" s="22">
        <v>1.3767209011263937</v>
      </c>
      <c r="P365" s="22">
        <v>38.736366585968504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59"/>
      <c r="O366" s="22">
        <v>1.4383989993745905</v>
      </c>
      <c r="P366" s="22">
        <v>28.591974348092599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59"/>
      <c r="O367" s="22">
        <v>1.6885553470919357</v>
      </c>
      <c r="P367" s="22">
        <v>28.097250152518249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59"/>
      <c r="O368" s="22">
        <v>1.6229712858926382</v>
      </c>
      <c r="P368" s="22">
        <v>17.432490490511476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59"/>
      <c r="O369" s="22">
        <v>1.7456359102244301</v>
      </c>
      <c r="P369" s="22">
        <v>6.4271181918240661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59"/>
      <c r="O370" s="22">
        <v>1.6169154228855787</v>
      </c>
      <c r="P370" s="22">
        <v>7.36107592264168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59"/>
      <c r="O371" s="22">
        <v>1.4267990074441794</v>
      </c>
      <c r="P371" s="22">
        <v>20.123111237453806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59"/>
      <c r="O372" s="22">
        <v>1.4860681114551078</v>
      </c>
      <c r="P372" s="22">
        <v>21.795059660875047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59"/>
      <c r="O373" s="22">
        <v>1.4842300556586308</v>
      </c>
      <c r="P373" s="22">
        <v>26.668590212586185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59"/>
      <c r="O374" s="22">
        <v>1.606922126081578</v>
      </c>
      <c r="P374" s="22">
        <v>30.5382135716326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59"/>
      <c r="O375" s="22">
        <v>1.6666666666666607</v>
      </c>
      <c r="P375" s="22">
        <v>18.010368422055766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59"/>
      <c r="O376" s="22">
        <v>1.6666666666666607</v>
      </c>
      <c r="P376" s="22">
        <v>16.756977535738592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59"/>
      <c r="O377" s="22">
        <v>1.7283950617283939</v>
      </c>
      <c r="P377" s="22">
        <v>20.097144142118296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59"/>
      <c r="O378" s="22">
        <v>2.2811344019728841</v>
      </c>
      <c r="P378" s="22">
        <v>19.345079848187609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59"/>
      <c r="O379" s="22">
        <v>2.091020910209096</v>
      </c>
      <c r="P379" s="22">
        <v>21.067346362802517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59"/>
      <c r="O380" s="22">
        <v>1.9656019656019597</v>
      </c>
      <c r="P380" s="22">
        <v>18.564787136266702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59"/>
      <c r="O381" s="22">
        <v>2.1446078431372584</v>
      </c>
      <c r="P381" s="22">
        <v>37.933519973257582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59"/>
      <c r="O382" s="22">
        <v>2.2643818849449104</v>
      </c>
      <c r="P382" s="22">
        <v>26.125603484724834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59"/>
      <c r="O383" s="22">
        <v>2.629969418960254</v>
      </c>
      <c r="P383" s="22">
        <v>24.052718286655672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59"/>
      <c r="O384" s="22">
        <v>2.56253813300793</v>
      </c>
      <c r="P384" s="22">
        <v>19.360105875578991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59"/>
      <c r="O385" s="22">
        <v>2.6203534430225606</v>
      </c>
      <c r="P385" s="22">
        <v>19.526044759727633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59"/>
      <c r="O386" s="22">
        <v>2.6763990267639981</v>
      </c>
      <c r="P386" s="22">
        <v>8.9728361101559795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59"/>
      <c r="O387" s="22">
        <v>2.7929568913175551</v>
      </c>
      <c r="P387" s="22">
        <v>10.343769431411665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59"/>
      <c r="O388" s="22">
        <v>3.2179720704310855</v>
      </c>
      <c r="P388" s="22">
        <v>16.496808849708877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59"/>
      <c r="O389" s="22">
        <v>3.762135922330101</v>
      </c>
      <c r="P389" s="22">
        <v>8.7815875013106837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59"/>
      <c r="O390" s="22">
        <v>3.0138637733574392</v>
      </c>
      <c r="P390" s="22">
        <v>9.1224728077182959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59"/>
      <c r="O391" s="22">
        <v>3.1325301204819134</v>
      </c>
      <c r="P391" s="22">
        <v>5.9655717522273388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59"/>
      <c r="O392" s="22">
        <v>3.7349397590361377</v>
      </c>
      <c r="P392" s="22">
        <v>7.6848395448250839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59"/>
      <c r="O393" s="22">
        <v>3.5992801439711952</v>
      </c>
      <c r="P393" s="22">
        <v>14.940056497603017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59"/>
      <c r="O394" s="22">
        <v>3.3512866546977715</v>
      </c>
      <c r="P394" s="22">
        <v>11.990239414988579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59"/>
      <c r="O395" s="22">
        <v>3.4564958283670899</v>
      </c>
      <c r="P395" s="22">
        <v>4.8769929490142472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59"/>
      <c r="O396" s="22">
        <v>3.4503271861986873</v>
      </c>
      <c r="P396" s="22">
        <v>-5.3250390594063006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59"/>
      <c r="O397" s="22">
        <v>3.444180522565321</v>
      </c>
      <c r="P397" s="22">
        <v>-10.139186659860478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59"/>
      <c r="O398" s="22">
        <v>3.4360189573459543</v>
      </c>
      <c r="P398" s="22">
        <v>-2.0402162844398553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59"/>
      <c r="O399" s="22">
        <v>3.7212049616065945</v>
      </c>
      <c r="P399" s="22">
        <v>-9.256304796475467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59"/>
      <c r="O400" s="22">
        <v>3.529411764705892</v>
      </c>
      <c r="P400" s="22">
        <v>-22.571367561291357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59"/>
      <c r="O401" s="22">
        <v>2.9824561403508643</v>
      </c>
      <c r="P401" s="22">
        <v>-13.974511680425216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59"/>
      <c r="O402" s="22">
        <v>3.2182562902282053</v>
      </c>
      <c r="P402" s="22">
        <v>-11.599324229198926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59"/>
      <c r="O403" s="22">
        <v>3.5630841121495394</v>
      </c>
      <c r="P403" s="22">
        <v>-15.827031486319253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59"/>
      <c r="O404" s="22">
        <v>3.1939605110336888</v>
      </c>
      <c r="P404" s="22">
        <v>-15.347735230600412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59"/>
      <c r="O405" s="22">
        <v>2.7214823393167498</v>
      </c>
      <c r="P405" s="22">
        <v>-25.308365399820786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59"/>
      <c r="O406" s="22">
        <v>2.7214823393167498</v>
      </c>
      <c r="P406" s="22">
        <v>-27.536877571336081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59"/>
      <c r="O407" s="22">
        <v>2.5921658986175045</v>
      </c>
      <c r="P407" s="22">
        <v>-25.858402126766478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59"/>
      <c r="O408" s="22">
        <v>2.1276595744680771</v>
      </c>
      <c r="P408" s="22">
        <v>-13.346515076618882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59"/>
      <c r="O409" s="22">
        <v>1.8943742824339971</v>
      </c>
      <c r="P409" s="22">
        <v>-13.04268791468477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59"/>
      <c r="O410" s="22">
        <v>1.6036655211913109</v>
      </c>
      <c r="P410" s="22">
        <v>-17.2626847534059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59"/>
      <c r="O411" s="22">
        <v>1.1958997722095743</v>
      </c>
      <c r="P411" s="22">
        <v>-10.74326177073085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59"/>
      <c r="O412" s="22">
        <v>1.1363636363636465</v>
      </c>
      <c r="P412" s="22">
        <v>-1.115199986210802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59"/>
      <c r="O413" s="22">
        <v>1.3628620102214661</v>
      </c>
      <c r="P413" s="22">
        <v>-13.809165559521707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59"/>
      <c r="O414" s="22">
        <v>1.6439909297052191</v>
      </c>
      <c r="P414" s="22">
        <v>-15.024446178592466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59"/>
      <c r="O415" s="22">
        <v>1.2408347433727984</v>
      </c>
      <c r="P415" s="22">
        <v>-19.157451118116931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59"/>
      <c r="O416" s="22">
        <v>1.0692177827799743</v>
      </c>
      <c r="P416" s="22">
        <v>-24.736012152935448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59"/>
      <c r="O417" s="22">
        <v>1.465614430665152</v>
      </c>
      <c r="P417" s="22">
        <v>-19.187882637308341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59"/>
      <c r="O418" s="22">
        <v>1.7474633596392231</v>
      </c>
      <c r="P418" s="22">
        <v>-21.678482909677797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59"/>
      <c r="O419" s="22">
        <v>1.516002245929271</v>
      </c>
      <c r="P419" s="22">
        <v>-16.420389137368129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59"/>
      <c r="O420" s="22">
        <v>2.0270270270270174</v>
      </c>
      <c r="P420" s="22">
        <v>-17.827899425161277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59"/>
      <c r="O421" s="22">
        <v>2.2535211267605604</v>
      </c>
      <c r="P421" s="22">
        <v>-23.365967528395228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59"/>
      <c r="O422" s="22">
        <v>2.4802705749718212</v>
      </c>
      <c r="P422" s="22">
        <v>-24.287736683772788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59"/>
      <c r="O423" s="22">
        <v>2.7574563871693991</v>
      </c>
      <c r="P423" s="22">
        <v>-23.996819459127337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59"/>
      <c r="O424" s="22">
        <v>3.1460674157303359</v>
      </c>
      <c r="P424" s="22">
        <v>-26.077445332450178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59"/>
      <c r="O425" s="22">
        <v>3.0252100840336249</v>
      </c>
      <c r="P425" s="22">
        <v>-14.857185306243736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59"/>
      <c r="O426" s="22">
        <v>2.175125488008911</v>
      </c>
      <c r="P426" s="22">
        <v>-9.7035065689600302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59"/>
      <c r="O427" s="22">
        <v>1.8941504178273005</v>
      </c>
      <c r="P427" s="22">
        <v>-1.5477561576852428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59"/>
      <c r="O428" s="22">
        <v>1.9487750556792971</v>
      </c>
      <c r="P428" s="22">
        <v>8.6318860928895838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59"/>
      <c r="O429" s="22">
        <v>2.0555555555555438</v>
      </c>
      <c r="P429" s="22">
        <v>10.0363509338806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59"/>
      <c r="O430" s="22">
        <v>2.2160664819944609</v>
      </c>
      <c r="P430" s="22">
        <v>22.162937886370337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59"/>
      <c r="O431" s="22">
        <v>2.3783185840707821</v>
      </c>
      <c r="P431" s="22">
        <v>18.622425939306364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59"/>
      <c r="O432" s="22">
        <v>2.0419426048565281</v>
      </c>
      <c r="P432" s="22">
        <v>13.018124339161186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59"/>
      <c r="O433" s="22">
        <v>1.9283746556473913</v>
      </c>
      <c r="P433" s="22">
        <v>26.380395990088878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59"/>
      <c r="O434" s="22">
        <v>2.0352035203520247</v>
      </c>
      <c r="P434" s="22">
        <v>32.187682599041722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59"/>
      <c r="O435" s="22">
        <v>2.0262869660460092</v>
      </c>
      <c r="P435" s="22">
        <v>36.116031623372777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59"/>
      <c r="O436" s="22">
        <v>1.6884531590413809</v>
      </c>
      <c r="P436" s="22">
        <v>32.779598670093634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59"/>
      <c r="O437" s="22">
        <v>1.7400761283306032</v>
      </c>
      <c r="P437" s="22">
        <v>20.762989137547439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59"/>
      <c r="O438" s="22">
        <v>2.2925764192139875</v>
      </c>
      <c r="P438" s="22">
        <v>16.302576822092398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59"/>
      <c r="O439" s="22">
        <v>2.8977583378895444</v>
      </c>
      <c r="P439" s="22">
        <v>17.069266290405327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59"/>
      <c r="O440" s="22">
        <v>3.1676679410158393</v>
      </c>
      <c r="P440" s="22">
        <v>11.250012622310201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59"/>
      <c r="O441" s="22">
        <v>2.9395753946652281</v>
      </c>
      <c r="P441" s="22">
        <v>9.5465322764655127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59"/>
      <c r="O442" s="22">
        <v>2.5474254742547275</v>
      </c>
      <c r="P442" s="22">
        <v>11.90899324276835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59"/>
      <c r="O443" s="22">
        <v>2.5391680172879516</v>
      </c>
      <c r="P443" s="22">
        <v>7.5653605657127088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59"/>
      <c r="O444" s="22">
        <v>3.1909140075716547</v>
      </c>
      <c r="P444" s="22">
        <v>10.926100926100911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59"/>
      <c r="O445" s="22">
        <v>3.6216216216216068</v>
      </c>
      <c r="P445" s="22">
        <v>8.9934527663860777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59"/>
      <c r="O446" s="22">
        <v>3.3423180592991875</v>
      </c>
      <c r="P446" s="22">
        <v>4.4327354061867164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59"/>
      <c r="O447" s="22">
        <v>2.8448738593666034</v>
      </c>
      <c r="P447" s="22">
        <v>5.1234125805718955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59"/>
      <c r="O448" s="22">
        <v>3.0530262453133394</v>
      </c>
      <c r="P448" s="22">
        <v>4.828584367036326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59"/>
      <c r="O449" s="22">
        <v>3.2068412613575736</v>
      </c>
      <c r="P449" s="22">
        <v>4.4748487311478291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59"/>
      <c r="O450" s="22">
        <v>3.3617929562433257</v>
      </c>
      <c r="P450" s="22">
        <v>6.3193775207909475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59"/>
      <c r="O451" s="22">
        <v>2.8692879914984148</v>
      </c>
      <c r="P451" s="22">
        <v>4.4256863363837162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59"/>
      <c r="O452" s="22">
        <v>2.541026998411855</v>
      </c>
      <c r="P452" s="22">
        <v>12.02301855280834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59"/>
      <c r="O453" s="22">
        <v>3.0671602326811209</v>
      </c>
      <c r="P453" s="22">
        <v>10.51311309135694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59"/>
      <c r="O454" s="22">
        <v>3.6469344608879517</v>
      </c>
      <c r="P454" s="22">
        <v>10.248703547524629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59"/>
      <c r="O455" s="22">
        <v>4.7418335089568053</v>
      </c>
      <c r="P455" s="22">
        <v>6.7961422757034207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59"/>
      <c r="O456" s="22">
        <v>4.3501048218029359</v>
      </c>
      <c r="P456" s="22">
        <v>6.445621986335226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59"/>
      <c r="O457" s="22">
        <v>3.3385498174230532</v>
      </c>
      <c r="P457" s="22">
        <v>3.0010231698461842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59"/>
      <c r="O458" s="22">
        <v>3.3385498174230532</v>
      </c>
      <c r="P458" s="22">
        <v>8.3647260998755524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59"/>
      <c r="O459" s="22">
        <v>3.9665970772442494</v>
      </c>
      <c r="P459" s="22">
        <v>6.4024592888002774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59"/>
      <c r="O460" s="22">
        <v>3.6382536382536301</v>
      </c>
      <c r="P460" s="22">
        <v>9.6799058098069537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59"/>
      <c r="O461" s="22">
        <v>3.4179181771103018</v>
      </c>
      <c r="P461" s="22">
        <v>13.291265073259284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59"/>
      <c r="O462" s="22">
        <v>3.5622096024780614</v>
      </c>
      <c r="P462" s="22">
        <v>6.5958875367184255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59"/>
      <c r="O463" s="22">
        <v>4.0289256198347223</v>
      </c>
      <c r="P463" s="22">
        <v>6.6203318979627834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59"/>
      <c r="O464" s="22">
        <v>4.233350542075387</v>
      </c>
      <c r="P464" s="22">
        <v>3.4419614642920759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59"/>
      <c r="O465" s="22">
        <v>4.1046690610569536</v>
      </c>
      <c r="P465" s="22">
        <v>6.8415920283857679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59"/>
      <c r="O466" s="22">
        <v>3.8755736868944402</v>
      </c>
      <c r="P466" s="22">
        <v>8.710866610786038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59"/>
      <c r="O467" s="22">
        <v>2.0623742454728422</v>
      </c>
      <c r="P467" s="22">
        <v>14.16144025318764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59"/>
      <c r="O468" s="22">
        <v>1.3561024610748484</v>
      </c>
      <c r="P468" s="22">
        <v>12.097032365464045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59"/>
      <c r="O469" s="22">
        <v>1.9687026754164672</v>
      </c>
      <c r="P469" s="22">
        <v>13.619431382130752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59"/>
      <c r="O470" s="22">
        <v>2.5239777889954462</v>
      </c>
      <c r="P470" s="22">
        <v>12.355477782638591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59"/>
      <c r="O471" s="22">
        <v>2.0943775100401796</v>
      </c>
      <c r="P471" s="22">
        <v>9.8511704902159778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59"/>
      <c r="O472" s="22">
        <v>2.4363089267803506</v>
      </c>
      <c r="P472" s="22">
        <v>9.7299342791168151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59"/>
      <c r="O473" s="22">
        <v>2.8102153229844884</v>
      </c>
      <c r="P473" s="22">
        <v>13.105347891439866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59"/>
      <c r="O474" s="22">
        <v>2.6714855433698892</v>
      </c>
      <c r="P474" s="22">
        <v>20.512719571054028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59"/>
      <c r="O475" s="22">
        <v>2.7060575968222311</v>
      </c>
      <c r="P475" s="22">
        <v>18.355377105967552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59"/>
      <c r="O476" s="22">
        <v>2.6260525012382407</v>
      </c>
      <c r="P476" s="22">
        <v>13.990412482571713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59"/>
      <c r="O477" s="22">
        <v>2.3415475603745683</v>
      </c>
      <c r="P477" s="22">
        <v>13.05164823365188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59"/>
      <c r="O478" s="22">
        <v>1.9494354442808115</v>
      </c>
      <c r="P478" s="22">
        <v>14.290526630984024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59"/>
      <c r="O479" s="22">
        <v>2.7614588467225198</v>
      </c>
      <c r="P479" s="22">
        <v>12.441760889443664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59"/>
      <c r="O480" s="22">
        <v>3.6040634291377494</v>
      </c>
      <c r="P480" s="22">
        <v>5.748127628281563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59"/>
      <c r="O481" s="22">
        <v>4.3267326732673306</v>
      </c>
      <c r="P481" s="22">
        <v>3.5295776633998521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59"/>
      <c r="O482" s="22">
        <v>4.1033973412112346</v>
      </c>
      <c r="P482" s="22">
        <v>-4.1502113694515508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59"/>
      <c r="O483" s="22">
        <v>4.3531066223472248</v>
      </c>
      <c r="P483" s="22">
        <v>-5.4157603673533057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59"/>
      <c r="O484" s="22">
        <v>4.1344769849895657</v>
      </c>
      <c r="P484" s="22">
        <v>-6.9084920400320886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59"/>
      <c r="O485" s="22">
        <v>4.009020417705722</v>
      </c>
      <c r="P485" s="22">
        <v>-6.5287343915486629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59"/>
      <c r="O486" s="22">
        <v>3.9556416568346187</v>
      </c>
      <c r="P486" s="22">
        <v>-8.5089702212175276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59"/>
      <c r="O487" s="22">
        <v>4.0788010635726346</v>
      </c>
      <c r="P487" s="22">
        <v>-14.856819769182151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59"/>
      <c r="O488" s="22">
        <v>4.8633700446906847</v>
      </c>
      <c r="P488" s="22">
        <v>-12.911006205034104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59"/>
      <c r="O489" s="22">
        <v>5.5145412254214987</v>
      </c>
      <c r="P489" s="22">
        <v>-12.968880385891357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59"/>
      <c r="O490" s="22">
        <v>5.3488450481771643</v>
      </c>
      <c r="P490" s="22">
        <v>-23.605043392827906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59"/>
      <c r="O491" s="22">
        <v>4.9606000872889133</v>
      </c>
      <c r="P491" s="22">
        <v>-37.474989995998406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59"/>
      <c r="O492" s="22">
        <v>3.7111439545039149</v>
      </c>
      <c r="P492" s="22">
        <v>-39.489852410980731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59"/>
      <c r="O493" s="22">
        <v>1.0358735883078563</v>
      </c>
      <c r="P493" s="22">
        <v>-38.48579367457571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59"/>
      <c r="O494" s="22">
        <v>-4.4931278791493501E-2</v>
      </c>
      <c r="P494" s="22">
        <v>-40.090674984585249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59"/>
      <c r="O495" s="22">
        <v>-0.12533867357756856</v>
      </c>
      <c r="P495" s="22">
        <v>-44.756243283256801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59"/>
      <c r="O496" s="22">
        <v>8.1804205864521862E-2</v>
      </c>
      <c r="P496" s="22">
        <v>-39.678687533076285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59"/>
      <c r="O497" s="22">
        <v>-0.42146078307413459</v>
      </c>
      <c r="P497" s="22">
        <v>-37.008061547788309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59"/>
      <c r="O498" s="22">
        <v>-0.60530765135026199</v>
      </c>
      <c r="P498" s="22">
        <v>-34.364958082806098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59"/>
      <c r="O499" s="22">
        <v>-1.0390780678814715</v>
      </c>
      <c r="P499" s="22">
        <v>-28.178125000000001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59"/>
      <c r="O500" s="22">
        <v>-1.2523069417661126</v>
      </c>
      <c r="P500" s="22">
        <v>-22.084931117738961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59"/>
      <c r="O501" s="22">
        <v>-1.9753356884008366</v>
      </c>
      <c r="P501" s="22">
        <v>-20.439964765401484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59"/>
      <c r="O502" s="22">
        <v>-1.4686053048967196</v>
      </c>
      <c r="P502" s="22">
        <v>-9.36931993552591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59"/>
      <c r="O503" s="22">
        <v>-1.341125723111225</v>
      </c>
      <c r="P503" s="22">
        <v>6.961548387096772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59"/>
      <c r="O504" s="22">
        <v>-0.21906360684769144</v>
      </c>
      <c r="P504" s="22">
        <v>22.247389092207449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59"/>
      <c r="O505" s="22">
        <v>1.8485555811255772</v>
      </c>
      <c r="P505" s="22">
        <v>23.454193191253793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59"/>
      <c r="O506" s="22">
        <v>2.7846256488390564</v>
      </c>
      <c r="P506" s="22">
        <v>30.027364750326903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59"/>
      <c r="O507" s="22">
        <v>2.6552304926896086</v>
      </c>
      <c r="P507" s="22">
        <v>50.252350052374538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59"/>
      <c r="O508" s="22">
        <v>2.2144242919620138</v>
      </c>
      <c r="P508" s="22">
        <v>46.568989935703819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59"/>
      <c r="O509" s="22">
        <v>2.3918022225043911</v>
      </c>
      <c r="P509" s="22">
        <v>35.962007768013684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59"/>
      <c r="O510" s="22">
        <v>2.2409661200131659</v>
      </c>
      <c r="P510" s="22">
        <v>18.52492547381248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59"/>
      <c r="O511" s="22">
        <v>1.9591645153719695</v>
      </c>
      <c r="P511" s="22">
        <v>12.116564417177923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59"/>
      <c r="O512" s="22">
        <v>1.1050625005825987</v>
      </c>
      <c r="P512" s="22">
        <v>11.556689755741868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59"/>
      <c r="O513" s="22">
        <v>1.3144049093465782</v>
      </c>
      <c r="P513" s="22">
        <v>2.8129960220258265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M514" s="59"/>
      <c r="O514" s="22">
        <v>1.1987048050249083</v>
      </c>
      <c r="P514" s="22">
        <v>4.9636735157225553</v>
      </c>
    </row>
    <row r="515" spans="1:16">
      <c r="A515" s="21"/>
      <c r="B515" s="22"/>
      <c r="C515" s="60"/>
      <c r="I515" s="60"/>
      <c r="J515" s="58"/>
      <c r="K515" s="57"/>
      <c r="L515" s="59"/>
      <c r="M515" s="59"/>
    </row>
    <row r="516" spans="1:16">
      <c r="A516" s="21"/>
      <c r="B516" s="22"/>
      <c r="C516" s="60"/>
      <c r="I516" s="60"/>
      <c r="J516" s="58"/>
      <c r="K516" s="57"/>
      <c r="L516" s="59"/>
      <c r="M516" s="59"/>
    </row>
    <row r="517" spans="1:16">
      <c r="A517" s="21"/>
      <c r="B517" s="22"/>
      <c r="C517" s="60"/>
      <c r="I517" s="60"/>
      <c r="J517" s="58"/>
      <c r="K517" s="57"/>
      <c r="L517" s="59"/>
      <c r="M517" s="59"/>
    </row>
    <row r="518" spans="1:16">
      <c r="A518" s="21"/>
      <c r="B518" s="22"/>
      <c r="C518" s="60"/>
      <c r="I518" s="60"/>
      <c r="J518" s="58"/>
      <c r="K518" s="57"/>
      <c r="L518" s="59"/>
      <c r="M518" s="59"/>
    </row>
    <row r="519" spans="1:16">
      <c r="A519" s="21"/>
      <c r="B519" s="22"/>
      <c r="C519" s="60"/>
      <c r="I519" s="60"/>
      <c r="J519" s="58"/>
      <c r="K519" s="57"/>
      <c r="L519" s="59"/>
      <c r="M519" s="59"/>
    </row>
    <row r="520" spans="1:16">
      <c r="A520" s="21"/>
      <c r="B520" s="22"/>
      <c r="C520" s="60"/>
      <c r="I520" s="60"/>
      <c r="J520" s="58"/>
      <c r="K520" s="57"/>
      <c r="L520" s="59"/>
      <c r="M520" s="59"/>
    </row>
    <row r="521" spans="1:16">
      <c r="A521" s="21"/>
      <c r="B521" s="22"/>
      <c r="C521" s="60"/>
      <c r="I521" s="60"/>
      <c r="J521" s="58"/>
      <c r="K521" s="57"/>
      <c r="L521" s="59"/>
      <c r="M521" s="59"/>
    </row>
    <row r="522" spans="1:16">
      <c r="A522" s="21"/>
      <c r="B522" s="22"/>
      <c r="C522" s="60"/>
      <c r="I522" s="60"/>
      <c r="J522" s="58"/>
      <c r="K522" s="57"/>
      <c r="L522" s="59"/>
      <c r="M522" s="59"/>
    </row>
    <row r="523" spans="1:16">
      <c r="A523" s="21"/>
      <c r="B523" s="22"/>
      <c r="C523" s="60"/>
      <c r="I523" s="60"/>
      <c r="J523" s="58"/>
      <c r="K523" s="57"/>
      <c r="L523" s="59"/>
      <c r="M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D4" sqref="D4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2015-09-16T15:53:21Z</dcterms:modified>
</cp:coreProperties>
</file>