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8820" tabRatio="789" firstSheet="1" activeTab="6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52511"/>
</workbook>
</file>

<file path=xl/calcChain.xml><?xml version="1.0" encoding="utf-8"?>
<calcChain xmlns="http://schemas.openxmlformats.org/spreadsheetml/2006/main">
  <c r="L5" i="7" l="1"/>
  <c r="L6" i="7"/>
  <c r="L7" i="7"/>
  <c r="L8" i="7"/>
  <c r="L9" i="7"/>
  <c r="L10" i="7"/>
  <c r="L4" i="7"/>
  <c r="I5" i="7"/>
  <c r="I6" i="7"/>
  <c r="I7" i="7"/>
  <c r="I8" i="7"/>
  <c r="I9" i="7"/>
  <c r="I10" i="7"/>
  <c r="I11" i="7"/>
  <c r="I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4" i="7"/>
  <c r="K6" i="6"/>
  <c r="K5" i="6"/>
  <c r="K3" i="6"/>
  <c r="J6" i="4"/>
  <c r="J7" i="4"/>
  <c r="J8" i="4"/>
  <c r="J9" i="4"/>
  <c r="J10" i="4"/>
  <c r="J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5" i="4"/>
  <c r="N5" i="3"/>
  <c r="N6" i="3"/>
  <c r="N7" i="3"/>
  <c r="N8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" i="3"/>
  <c r="M10" i="2" l="1"/>
  <c r="L10" i="2"/>
  <c r="L9" i="2"/>
  <c r="L8" i="2"/>
  <c r="M7" i="2"/>
  <c r="L7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3" i="2"/>
  <c r="L6" i="2"/>
  <c r="L5" i="2"/>
  <c r="L4" i="2"/>
  <c r="L3" i="2"/>
  <c r="C21" i="1"/>
  <c r="D21" i="1"/>
  <c r="B21" i="1"/>
  <c r="F18" i="1"/>
  <c r="E18" i="1"/>
  <c r="D18" i="1"/>
  <c r="C18" i="1"/>
  <c r="B18" i="1"/>
  <c r="E15" i="1"/>
  <c r="D15" i="1"/>
  <c r="C15" i="1"/>
  <c r="B15" i="1"/>
  <c r="E14" i="1"/>
  <c r="D14" i="1"/>
  <c r="C14" i="1"/>
  <c r="B14" i="1"/>
  <c r="M18" i="1"/>
  <c r="L18" i="1"/>
  <c r="M17" i="1"/>
  <c r="L17" i="1"/>
  <c r="J11" i="4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4" i="2"/>
  <c r="H3" i="2"/>
  <c r="B4" i="5"/>
  <c r="B9" i="5" s="1"/>
  <c r="B10" i="5" l="1"/>
  <c r="B12" i="5" s="1"/>
  <c r="G14" i="5" s="1"/>
</calcChain>
</file>

<file path=xl/sharedStrings.xml><?xml version="1.0" encoding="utf-8"?>
<sst xmlns="http://schemas.openxmlformats.org/spreadsheetml/2006/main" count="743" uniqueCount="701">
  <si>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</si>
  <si>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</si>
  <si>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</si>
  <si>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</si>
  <si>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</si>
  <si>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</si>
  <si>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</si>
  <si>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</si>
  <si>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</si>
  <si>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</si>
  <si>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</si>
  <si>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</si>
  <si>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</si>
  <si>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</si>
  <si>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</si>
  <si>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</si>
  <si>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</si>
  <si>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</si>
  <si>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</si>
  <si>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</si>
  <si>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</si>
  <si>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</si>
  <si>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</si>
  <si>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</si>
  <si>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</si>
  <si>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</si>
  <si>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</si>
  <si>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</si>
  <si>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</si>
  <si>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</si>
  <si>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</si>
  <si>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</si>
  <si>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</si>
  <si>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</si>
  <si>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</si>
  <si>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</si>
  <si>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</si>
  <si>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</si>
  <si>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</si>
  <si>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</si>
  <si>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</si>
  <si>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</si>
  <si>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</si>
  <si>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</si>
  <si>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</si>
  <si>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</si>
  <si>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</si>
  <si>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</si>
  <si>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</si>
  <si>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</si>
  <si>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</si>
  <si>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</si>
  <si>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</si>
  <si>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</si>
  <si>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</si>
  <si>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</si>
  <si>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</si>
  <si>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</si>
  <si>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</si>
  <si>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</si>
  <si>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</si>
  <si>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</si>
  <si>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</si>
  <si>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</si>
  <si>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</si>
  <si>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</si>
  <si>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</si>
  <si>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</si>
  <si>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</si>
  <si>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</si>
  <si>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</si>
  <si>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</si>
  <si>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</si>
  <si>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</si>
  <si>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</si>
  <si>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</si>
  <si>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</si>
  <si>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</si>
  <si>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</si>
  <si>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</si>
  <si>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</si>
  <si>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</si>
  <si>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</si>
  <si>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</si>
  <si>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</si>
  <si>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</si>
  <si>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</si>
  <si>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</si>
  <si>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</si>
  <si>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</si>
  <si>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</si>
  <si>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</si>
  <si>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</si>
  <si>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</si>
  <si>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</si>
  <si>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</si>
  <si>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</si>
  <si>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</si>
  <si>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</si>
  <si>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</si>
  <si>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</si>
  <si>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</si>
  <si>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</si>
  <si>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</si>
  <si>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</si>
  <si>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</si>
  <si>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</si>
  <si>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</si>
  <si>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</si>
  <si>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</si>
  <si>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</si>
  <si>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</si>
  <si>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</si>
  <si>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</si>
  <si>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</si>
  <si>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</si>
  <si>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</si>
  <si>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</si>
  <si>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</si>
  <si>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</si>
  <si>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</si>
  <si>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</si>
  <si>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</si>
  <si>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</si>
  <si>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</si>
  <si>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</si>
  <si>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</si>
  <si>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</si>
  <si>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</si>
  <si>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</si>
  <si>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</si>
  <si>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</si>
  <si>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</si>
  <si>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</si>
  <si>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</si>
  <si>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</si>
  <si>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</si>
  <si>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</si>
  <si>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</si>
  <si>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</si>
  <si>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</si>
  <si>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</si>
  <si>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</si>
  <si>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</si>
  <si>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</si>
  <si>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</si>
  <si>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</si>
  <si>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</si>
  <si>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</si>
  <si>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</si>
  <si>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</si>
  <si>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</si>
  <si>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</si>
  <si>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</si>
  <si>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</si>
  <si>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</si>
  <si>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</si>
  <si>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</si>
  <si>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</si>
  <si>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</si>
  <si>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</si>
  <si>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</si>
  <si>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</si>
  <si>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</si>
  <si>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</si>
  <si>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</si>
  <si>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</si>
  <si>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</si>
  <si>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</si>
  <si>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</si>
  <si>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</si>
  <si>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</si>
  <si>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</si>
  <si>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</si>
  <si>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</si>
  <si>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</si>
  <si>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</si>
  <si>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</si>
  <si>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</si>
  <si>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</si>
  <si>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</si>
  <si>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</si>
  <si>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</si>
  <si>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</si>
  <si>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</si>
  <si>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</si>
  <si>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</si>
  <si>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</si>
  <si>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</si>
  <si>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</si>
  <si>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</si>
  <si>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</si>
  <si>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</si>
  <si>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</si>
  <si>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</si>
  <si>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</si>
  <si>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</si>
  <si>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</si>
  <si>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</si>
  <si>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</si>
  <si>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</si>
  <si>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</si>
  <si>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</si>
  <si>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</si>
  <si>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</si>
  <si>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</si>
  <si>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</si>
  <si>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</si>
  <si>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</si>
  <si>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</si>
  <si>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</si>
  <si>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</si>
  <si>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</si>
  <si>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</si>
  <si>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</si>
  <si>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</si>
  <si>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</si>
  <si>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</si>
  <si>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</si>
  <si>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</si>
  <si>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</si>
  <si>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</si>
  <si>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</si>
  <si>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</si>
  <si>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</si>
  <si>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</si>
  <si>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</si>
  <si>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</si>
  <si>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</si>
  <si>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</si>
  <si>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</si>
  <si>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</si>
  <si>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</si>
  <si>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</si>
  <si>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</si>
  <si>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</si>
  <si>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</si>
  <si>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</si>
  <si>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</si>
  <si>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</si>
  <si>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</si>
  <si>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</si>
  <si>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</si>
  <si>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</si>
  <si>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</si>
  <si>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</si>
  <si>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</si>
  <si>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</si>
  <si>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</si>
  <si>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</si>
  <si>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</si>
  <si>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</si>
  <si>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</si>
  <si>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</si>
  <si>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</si>
  <si>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</si>
  <si>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</si>
  <si>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</si>
  <si>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</si>
  <si>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</si>
  <si>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</si>
  <si>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</si>
  <si>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</si>
  <si>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</si>
  <si>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</si>
  <si>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</si>
  <si>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</si>
  <si>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</si>
  <si>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</si>
  <si>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</si>
  <si>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</si>
  <si>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</si>
  <si>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</si>
  <si>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</si>
  <si>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</si>
  <si>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</si>
  <si>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</si>
  <si>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</si>
  <si>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</si>
  <si>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</si>
  <si>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</si>
  <si>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</si>
  <si>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</si>
  <si>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</si>
  <si>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</si>
  <si>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</si>
  <si>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</si>
  <si>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</si>
  <si>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</si>
  <si>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</si>
  <si>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</si>
  <si>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</si>
  <si>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</si>
  <si>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</si>
  <si>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</si>
  <si>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</si>
  <si>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</si>
  <si>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</si>
  <si>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</si>
  <si>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</si>
  <si>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</si>
  <si>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</si>
  <si>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</si>
  <si>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</si>
  <si>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</si>
  <si>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</si>
  <si>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</si>
  <si>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</si>
  <si>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</si>
  <si>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</si>
  <si>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</si>
  <si>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</si>
  <si>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</si>
  <si>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</si>
  <si>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</si>
  <si>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</si>
  <si>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</si>
  <si>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</si>
  <si>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</si>
  <si>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</si>
  <si>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</si>
  <si>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</si>
  <si>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</si>
  <si>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</si>
  <si>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</si>
  <si>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</si>
  <si>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</si>
  <si>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</si>
  <si>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</si>
  <si>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</si>
  <si>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</si>
  <si>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</si>
  <si>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</si>
  <si>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</si>
  <si>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</si>
  <si>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</si>
  <si>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</si>
  <si>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</si>
  <si>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</si>
  <si>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</si>
  <si>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</si>
  <si>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</si>
  <si>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</si>
  <si>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</si>
  <si>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</si>
  <si>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</si>
  <si>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</si>
  <si>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</si>
  <si>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</si>
  <si>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</si>
  <si>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</si>
  <si>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</si>
  <si>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</si>
  <si>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</si>
  <si>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</si>
  <si>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</si>
  <si>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</si>
  <si>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</si>
  <si>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</si>
  <si>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</si>
  <si>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</si>
  <si>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</si>
  <si>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</si>
  <si>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</si>
  <si>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</si>
  <si>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</si>
  <si>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</si>
  <si>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</si>
  <si>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</si>
  <si>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</si>
  <si>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</si>
  <si>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</si>
  <si>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</si>
  <si>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</si>
  <si>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</si>
  <si>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</si>
  <si>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</si>
  <si>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</si>
  <si>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</si>
  <si>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</si>
  <si>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</si>
  <si>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</si>
  <si>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</si>
  <si>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</si>
  <si>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</si>
  <si>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</si>
  <si>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</si>
  <si>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</si>
  <si>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</si>
  <si>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</si>
  <si>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</si>
  <si>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</si>
  <si>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</si>
  <si>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</si>
  <si>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</si>
  <si>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</si>
  <si>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</si>
  <si>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</si>
  <si>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</si>
  <si>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</si>
  <si>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</si>
  <si>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</si>
  <si>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</si>
  <si>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</si>
  <si>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</si>
  <si>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</si>
  <si>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</si>
  <si>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</si>
  <si>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</si>
  <si>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</si>
  <si>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</si>
  <si>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</si>
  <si>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</si>
  <si>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</si>
  <si>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</si>
  <si>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</si>
  <si>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</si>
  <si>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</si>
  <si>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</si>
  <si>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</si>
  <si>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</si>
  <si>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</si>
  <si>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</si>
  <si>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</si>
  <si>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</si>
  <si>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</si>
  <si>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</si>
  <si>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</si>
  <si>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</si>
  <si>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</si>
  <si>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</si>
  <si>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</si>
  <si>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</si>
  <si>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</si>
  <si>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</si>
  <si>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</si>
  <si>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</si>
  <si>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</si>
  <si>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</si>
  <si>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</si>
  <si>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</si>
  <si>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</si>
  <si>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</si>
  <si>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</si>
  <si>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</si>
  <si>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</si>
  <si>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</si>
  <si>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</si>
  <si>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</si>
  <si>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</si>
  <si>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</si>
  <si>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</si>
  <si>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</si>
  <si>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</si>
  <si>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</si>
  <si>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</si>
  <si>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</si>
  <si>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</si>
  <si>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</si>
  <si>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</si>
  <si>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</si>
  <si>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</si>
  <si>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</si>
  <si>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</si>
  <si>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</si>
  <si>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</si>
  <si>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</si>
  <si>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</si>
  <si>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</si>
  <si>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</si>
  <si>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</si>
  <si>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</si>
  <si>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</si>
  <si>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</si>
  <si>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</si>
  <si>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</si>
  <si>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</si>
  <si>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</si>
  <si>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</si>
  <si>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</si>
  <si>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</si>
  <si>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</si>
  <si>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</si>
  <si>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</si>
  <si>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</si>
  <si>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</si>
  <si>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</si>
  <si>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</si>
  <si>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</si>
  <si>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</si>
  <si>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</si>
  <si>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</si>
  <si>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</si>
  <si>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</si>
  <si>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</si>
  <si>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</si>
  <si>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</si>
  <si>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</si>
  <si>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</si>
  <si>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</si>
  <si>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</si>
  <si>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</si>
  <si>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</si>
  <si>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</si>
  <si>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</si>
  <si>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</si>
  <si>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</si>
  <si>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</si>
  <si>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</si>
  <si>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</si>
  <si>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</si>
  <si>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</si>
  <si>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</si>
  <si>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</si>
  <si>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</si>
  <si>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</si>
  <si>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</si>
  <si>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</si>
  <si>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</si>
  <si>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</si>
  <si>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</si>
  <si>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</si>
  <si>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</si>
  <si>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</si>
  <si>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</si>
  <si>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</si>
  <si>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</si>
  <si>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</si>
  <si>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</si>
  <si>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</si>
  <si>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</si>
  <si>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</si>
  <si>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</si>
  <si>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</si>
  <si>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</si>
  <si>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</si>
  <si>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</si>
  <si>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</si>
  <si>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</si>
  <si>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</si>
  <si>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</si>
  <si>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</si>
  <si>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</si>
  <si>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</si>
  <si>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</si>
  <si>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</si>
  <si>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</si>
  <si>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</si>
  <si>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</si>
  <si>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</si>
  <si>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</si>
  <si>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</si>
  <si>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</si>
  <si>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</si>
  <si>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</si>
  <si>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</si>
  <si>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</si>
  <si>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</si>
  <si>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</si>
  <si>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</si>
  <si>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</si>
  <si>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</si>
  <si>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</si>
  <si>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</si>
  <si>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</si>
  <si>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</si>
  <si>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</si>
  <si>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</si>
  <si>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</si>
  <si>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</si>
  <si>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</si>
  <si>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</si>
  <si>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</si>
  <si>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</si>
  <si>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</si>
  <si>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</si>
  <si>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</si>
  <si>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</si>
  <si>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</si>
  <si>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</si>
  <si>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</si>
  <si>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</si>
  <si>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</si>
  <si>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</si>
  <si>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</si>
  <si>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</si>
  <si>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</si>
  <si>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</si>
  <si>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</si>
  <si>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</si>
  <si>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</si>
  <si>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</si>
  <si>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</si>
  <si>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</si>
  <si>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</si>
  <si>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</si>
  <si>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</si>
  <si>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</si>
  <si>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</si>
  <si>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</si>
  <si>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</si>
  <si>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</si>
  <si>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</si>
  <si>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</si>
  <si>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</si>
  <si>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</si>
  <si>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</si>
  <si>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</si>
  <si>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</si>
  <si>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</si>
  <si>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</si>
  <si>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</si>
  <si>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</si>
  <si>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</si>
  <si>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</si>
  <si>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</si>
  <si>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</si>
  <si>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</si>
  <si>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</si>
  <si>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</si>
  <si>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</si>
  <si>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</si>
  <si>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</si>
  <si>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</si>
  <si>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</si>
  <si>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</si>
  <si>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</si>
  <si>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</si>
  <si>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</si>
  <si>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</si>
  <si>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</si>
  <si>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</si>
  <si>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</si>
  <si>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</si>
  <si>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</si>
  <si>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</si>
  <si>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</si>
  <si>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</si>
  <si>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</si>
  <si>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</si>
  <si>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</si>
  <si>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</si>
  <si>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</si>
  <si>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</si>
  <si>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</si>
  <si>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</si>
  <si>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</si>
  <si>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</si>
  <si>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</si>
  <si>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</si>
  <si>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</si>
  <si>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</si>
  <si>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</si>
  <si>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</si>
  <si>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</si>
  <si>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</si>
  <si>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</si>
  <si>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</si>
  <si>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</si>
  <si>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</si>
  <si>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</si>
  <si>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</si>
  <si>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</si>
  <si>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</si>
  <si>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</si>
  <si>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</si>
  <si>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</si>
  <si>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</si>
  <si>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</si>
  <si>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</si>
  <si>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</si>
  <si>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</si>
  <si>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</si>
  <si>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</si>
  <si>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</si>
  <si>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</si>
  <si>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</si>
  <si>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</si>
  <si>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</si>
  <si>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</si>
  <si>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</si>
  <si>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</si>
  <si>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</si>
  <si>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</si>
  <si>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</si>
  <si>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</si>
  <si>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</si>
  <si>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</si>
  <si>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</si>
  <si>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</si>
  <si>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</si>
  <si>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</si>
  <si>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</si>
  <si>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</si>
  <si>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</si>
  <si>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</si>
  <si>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</si>
  <si>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</si>
  <si>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 xml:space="preserve"> </t>
  </si>
  <si>
    <t>Selling Price/Unit</t>
  </si>
  <si>
    <t>Variable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</si>
</sst>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0.0"/>
    <numFmt numFmtId="165" formatCode="0.0%"/>
    <numFmt numFmtId="166" formatCode="dd/mm/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2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4" fontId="6" fillId="0" borderId="5" xfId="0" applyNumberFormat="1" applyFont="1" applyBorder="1"/>
    <xf numFmtId="164" fontId="6" fillId="0" borderId="6" xfId="0" applyNumberFormat="1" applyFont="1" applyBorder="1"/>
    <xf numFmtId="164" fontId="6" fillId="0" borderId="7" xfId="0" applyNumberFormat="1" applyFont="1" applyBorder="1"/>
    <xf numFmtId="164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5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4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66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66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10" fontId="0" fillId="0" borderId="0" xfId="0" applyNumberFormat="1" applyFill="1" applyBorder="1" applyAlignment="1"/>
    <xf numFmtId="164" fontId="0" fillId="0" borderId="0" xfId="0" applyNumberFormat="1"/>
    <xf numFmtId="166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43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43" fontId="0" fillId="0" borderId="13" xfId="0" applyNumberFormat="1" applyBorder="1"/>
    <xf numFmtId="0" fontId="0" fillId="0" borderId="0" xfId="0" applyBorder="1"/>
    <xf numFmtId="0" fontId="18" fillId="0" borderId="0" xfId="0" applyFont="1" applyBorder="1" applyAlignment="1"/>
    <xf numFmtId="0" fontId="0" fillId="0" borderId="0" xfId="0" applyBorder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44" fontId="0" fillId="0" borderId="0" xfId="2" applyNumberFormat="1" applyFont="1"/>
    <xf numFmtId="44" fontId="0" fillId="0" borderId="0" xfId="0" applyNumberFormat="1"/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  <xf numFmtId="43" fontId="10" fillId="5" borderId="0" xfId="2" applyFont="1" applyFill="1" applyAlignment="1">
      <alignment horizontal="center"/>
    </xf>
    <xf numFmtId="9" fontId="0" fillId="0" borderId="0" xfId="0" applyNumberFormat="1" applyFill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3" xfId="1" applyNumberFormat="1" applyFont="1" applyBorder="1" applyAlignment="1">
      <alignment horizontal="center"/>
    </xf>
    <xf numFmtId="9" fontId="0" fillId="0" borderId="13" xfId="0" applyNumberFormat="1" applyBorder="1" applyAlignment="1">
      <alignment horizontal="center"/>
    </xf>
    <xf numFmtId="0" fontId="9" fillId="0" borderId="0" xfId="0" applyNumberFormat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'Analytical Functions'!$P$1</c:f>
              <c:strCache>
                <c:ptCount val="1"/>
                <c:pt idx="0">
                  <c:v>Equity returns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5015625873126958"/>
                  <c:y val="-0.428787314448764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'Analytical Functions'!$O$2:$O$1011</c:f>
              <c:numCache>
                <c:formatCode>0.0</c:formatCode>
                <c:ptCount val="1010"/>
                <c:pt idx="0">
                  <c:v>3.6474164133738718</c:v>
                </c:pt>
                <c:pt idx="1">
                  <c:v>3.6363636363636376</c:v>
                </c:pt>
                <c:pt idx="2">
                  <c:v>3.9393939393939315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4.2042042042042205</c:v>
                </c:pt>
                <c:pt idx="6">
                  <c:v>4.4910179640718528</c:v>
                </c:pt>
                <c:pt idx="7">
                  <c:v>4.4776119402984982</c:v>
                </c:pt>
                <c:pt idx="8">
                  <c:v>4.4642857142857206</c:v>
                </c:pt>
                <c:pt idx="9">
                  <c:v>4.7477744807121525</c:v>
                </c:pt>
                <c:pt idx="10">
                  <c:v>4.4247787610619538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4.6783625730993927</c:v>
                </c:pt>
                <c:pt idx="14">
                  <c:v>5.2478134110787389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5.4755043227665556</c:v>
                </c:pt>
                <c:pt idx="18">
                  <c:v>5.4441260744985565</c:v>
                </c:pt>
                <c:pt idx="19">
                  <c:v>5.428571428571427</c:v>
                </c:pt>
                <c:pt idx="20">
                  <c:v>5.6980056980056926</c:v>
                </c:pt>
                <c:pt idx="21">
                  <c:v>5.6657223796034106</c:v>
                </c:pt>
                <c:pt idx="22">
                  <c:v>5.9322033898305149</c:v>
                </c:pt>
                <c:pt idx="23">
                  <c:v>5.8988764044943798</c:v>
                </c:pt>
                <c:pt idx="24">
                  <c:v>6.1624649859943759</c:v>
                </c:pt>
                <c:pt idx="25">
                  <c:v>6.4245810055866048</c:v>
                </c:pt>
                <c:pt idx="26">
                  <c:v>6.0941828254847508</c:v>
                </c:pt>
                <c:pt idx="27">
                  <c:v>6.0606060606060774</c:v>
                </c:pt>
                <c:pt idx="28">
                  <c:v>6.0439560439560447</c:v>
                </c:pt>
                <c:pt idx="29">
                  <c:v>6.0109289617486183</c:v>
                </c:pt>
                <c:pt idx="30">
                  <c:v>5.7065217391304435</c:v>
                </c:pt>
                <c:pt idx="31">
                  <c:v>5.6910569105691033</c:v>
                </c:pt>
                <c:pt idx="32">
                  <c:v>5.6603773584905648</c:v>
                </c:pt>
                <c:pt idx="33">
                  <c:v>5.6300268096514783</c:v>
                </c:pt>
                <c:pt idx="34">
                  <c:v>5.6</c:v>
                </c:pt>
                <c:pt idx="35">
                  <c:v>5.5702917771883076</c:v>
                </c:pt>
                <c:pt idx="36">
                  <c:v>5.2770448548812743</c:v>
                </c:pt>
                <c:pt idx="37">
                  <c:v>4.7244094488188892</c:v>
                </c:pt>
                <c:pt idx="38">
                  <c:v>4.4386422976501416</c:v>
                </c:pt>
                <c:pt idx="39">
                  <c:v>4.1558441558441572</c:v>
                </c:pt>
                <c:pt idx="40">
                  <c:v>4.4041450777202007</c:v>
                </c:pt>
                <c:pt idx="41">
                  <c:v>4.3814432989690788</c:v>
                </c:pt>
                <c:pt idx="42">
                  <c:v>4.3701799485861281</c:v>
                </c:pt>
                <c:pt idx="43">
                  <c:v>4.3589743589743657</c:v>
                </c:pt>
                <c:pt idx="44">
                  <c:v>4.0816326530612068</c:v>
                </c:pt>
                <c:pt idx="45">
                  <c:v>3.8071065989847774</c:v>
                </c:pt>
                <c:pt idx="46">
                  <c:v>3.5353535353535248</c:v>
                </c:pt>
                <c:pt idx="47">
                  <c:v>3.2663316582914659</c:v>
                </c:pt>
                <c:pt idx="48">
                  <c:v>3.2581453634085378</c:v>
                </c:pt>
                <c:pt idx="49">
                  <c:v>3.7593984962406068</c:v>
                </c:pt>
                <c:pt idx="50">
                  <c:v>3.499999999999992</c:v>
                </c:pt>
                <c:pt idx="51">
                  <c:v>3.4912718204488824</c:v>
                </c:pt>
                <c:pt idx="52">
                  <c:v>3.2258064516129226</c:v>
                </c:pt>
                <c:pt idx="53">
                  <c:v>2.9629629629629672</c:v>
                </c:pt>
                <c:pt idx="54">
                  <c:v>2.9556650246305383</c:v>
                </c:pt>
                <c:pt idx="55">
                  <c:v>2.9484029484029284</c:v>
                </c:pt>
                <c:pt idx="56">
                  <c:v>3.1862745098039325</c:v>
                </c:pt>
                <c:pt idx="57">
                  <c:v>3.1784841075794823</c:v>
                </c:pt>
                <c:pt idx="58">
                  <c:v>3.4146341463414664</c:v>
                </c:pt>
                <c:pt idx="59">
                  <c:v>3.4063260340632562</c:v>
                </c:pt>
                <c:pt idx="60">
                  <c:v>3.6407766990291357</c:v>
                </c:pt>
                <c:pt idx="61">
                  <c:v>3.8647342995169032</c:v>
                </c:pt>
                <c:pt idx="62">
                  <c:v>4.8309178743961345</c:v>
                </c:pt>
                <c:pt idx="63">
                  <c:v>5.3012048192771166</c:v>
                </c:pt>
                <c:pt idx="64">
                  <c:v>5.5288461538461453</c:v>
                </c:pt>
                <c:pt idx="65">
                  <c:v>5.9952038369304628</c:v>
                </c:pt>
                <c:pt idx="66">
                  <c:v>5.741626794258381</c:v>
                </c:pt>
                <c:pt idx="67">
                  <c:v>7.398568019093088</c:v>
                </c:pt>
                <c:pt idx="68">
                  <c:v>7.3634204275534465</c:v>
                </c:pt>
                <c:pt idx="69">
                  <c:v>8.0568720379146974</c:v>
                </c:pt>
                <c:pt idx="70">
                  <c:v>8.25471698113207</c:v>
                </c:pt>
                <c:pt idx="71">
                  <c:v>8.9411764705882302</c:v>
                </c:pt>
                <c:pt idx="72">
                  <c:v>9.6018735362997543</c:v>
                </c:pt>
                <c:pt idx="73">
                  <c:v>9.9999999999999858</c:v>
                </c:pt>
                <c:pt idx="74">
                  <c:v>10.138248847926267</c:v>
                </c:pt>
                <c:pt idx="75">
                  <c:v>10.068649885583515</c:v>
                </c:pt>
                <c:pt idx="76">
                  <c:v>10.70615034168565</c:v>
                </c:pt>
                <c:pt idx="77">
                  <c:v>10.859728506787313</c:v>
                </c:pt>
                <c:pt idx="78">
                  <c:v>11.538461538461519</c:v>
                </c:pt>
                <c:pt idx="79">
                  <c:v>10.888888888888882</c:v>
                </c:pt>
                <c:pt idx="80">
                  <c:v>11.946902654867241</c:v>
                </c:pt>
                <c:pt idx="81">
                  <c:v>11.842105263157897</c:v>
                </c:pt>
                <c:pt idx="82">
                  <c:v>12.200435729847502</c:v>
                </c:pt>
                <c:pt idx="83">
                  <c:v>12.095032397408211</c:v>
                </c:pt>
                <c:pt idx="84">
                  <c:v>11.752136752136755</c:v>
                </c:pt>
                <c:pt idx="85">
                  <c:v>11.205073995771686</c:v>
                </c:pt>
                <c:pt idx="86">
                  <c:v>10.460251046025103</c:v>
                </c:pt>
                <c:pt idx="87">
                  <c:v>10.187110187110182</c:v>
                </c:pt>
                <c:pt idx="88">
                  <c:v>9.259259259259256</c:v>
                </c:pt>
                <c:pt idx="89">
                  <c:v>9.1836734693877542</c:v>
                </c:pt>
                <c:pt idx="90">
                  <c:v>9.5334685598377433</c:v>
                </c:pt>
                <c:pt idx="91">
                  <c:v>8.6172344689378946</c:v>
                </c:pt>
                <c:pt idx="92">
                  <c:v>7.9051383399209474</c:v>
                </c:pt>
                <c:pt idx="93">
                  <c:v>7.6470588235294068</c:v>
                </c:pt>
                <c:pt idx="94">
                  <c:v>7.3786407766990303</c:v>
                </c:pt>
                <c:pt idx="95">
                  <c:v>7.1290944123314048</c:v>
                </c:pt>
                <c:pt idx="96">
                  <c:v>6.6921606118546917</c:v>
                </c:pt>
                <c:pt idx="97">
                  <c:v>6.2737642585551257</c:v>
                </c:pt>
                <c:pt idx="98">
                  <c:v>6.0606060606060552</c:v>
                </c:pt>
                <c:pt idx="99">
                  <c:v>5.8490566037735947</c:v>
                </c:pt>
                <c:pt idx="100">
                  <c:v>6.2146892655367214</c:v>
                </c:pt>
                <c:pt idx="101">
                  <c:v>5.9813084112149584</c:v>
                </c:pt>
                <c:pt idx="102">
                  <c:v>5.555555555555558</c:v>
                </c:pt>
                <c:pt idx="103">
                  <c:v>5.719557195571956</c:v>
                </c:pt>
                <c:pt idx="104">
                  <c:v>5.4945054945054972</c:v>
                </c:pt>
                <c:pt idx="105">
                  <c:v>5.464480874316946</c:v>
                </c:pt>
                <c:pt idx="106">
                  <c:v>5.0632911392405111</c:v>
                </c:pt>
                <c:pt idx="107">
                  <c:v>5.0359712230215736</c:v>
                </c:pt>
                <c:pt idx="108">
                  <c:v>5.1971326164874654</c:v>
                </c:pt>
                <c:pt idx="109">
                  <c:v>6.0822898032200312</c:v>
                </c:pt>
                <c:pt idx="110">
                  <c:v>6.4285714285714279</c:v>
                </c:pt>
                <c:pt idx="111">
                  <c:v>6.9518716577540163</c:v>
                </c:pt>
                <c:pt idx="112">
                  <c:v>6.7375886524822848</c:v>
                </c:pt>
                <c:pt idx="113">
                  <c:v>6.7019400352733571</c:v>
                </c:pt>
                <c:pt idx="114">
                  <c:v>6.6666666666666652</c:v>
                </c:pt>
                <c:pt idx="115">
                  <c:v>6.6317626527050644</c:v>
                </c:pt>
                <c:pt idx="116">
                  <c:v>6.4236111111110938</c:v>
                </c:pt>
                <c:pt idx="117">
                  <c:v>6.390328151986191</c:v>
                </c:pt>
                <c:pt idx="118">
                  <c:v>6.7125645438898429</c:v>
                </c:pt>
                <c:pt idx="119">
                  <c:v>6.6780821917808098</c:v>
                </c:pt>
                <c:pt idx="120">
                  <c:v>6.8143100511073307</c:v>
                </c:pt>
                <c:pt idx="121">
                  <c:v>6.2394603709949426</c:v>
                </c:pt>
                <c:pt idx="122">
                  <c:v>6.3758389261744819</c:v>
                </c:pt>
                <c:pt idx="123">
                  <c:v>6.4999999999999947</c:v>
                </c:pt>
                <c:pt idx="124">
                  <c:v>7.1428571428571397</c:v>
                </c:pt>
                <c:pt idx="125">
                  <c:v>7.4380165289256173</c:v>
                </c:pt>
                <c:pt idx="126">
                  <c:v>7.7302631578947345</c:v>
                </c:pt>
                <c:pt idx="127">
                  <c:v>7.8559738134206247</c:v>
                </c:pt>
                <c:pt idx="128">
                  <c:v>8.4828711256117462</c:v>
                </c:pt>
                <c:pt idx="129">
                  <c:v>8.9285714285714199</c:v>
                </c:pt>
                <c:pt idx="130">
                  <c:v>8.8709677419354769</c:v>
                </c:pt>
                <c:pt idx="131">
                  <c:v>8.9887640449438422</c:v>
                </c:pt>
                <c:pt idx="132">
                  <c:v>9.2503987240829311</c:v>
                </c:pt>
                <c:pt idx="133">
                  <c:v>9.8412698412698507</c:v>
                </c:pt>
                <c:pt idx="134">
                  <c:v>10.252365930599371</c:v>
                </c:pt>
                <c:pt idx="135">
                  <c:v>10.485133020344284</c:v>
                </c:pt>
                <c:pt idx="136">
                  <c:v>10.697674418604652</c:v>
                </c:pt>
                <c:pt idx="137">
                  <c:v>11.076923076923073</c:v>
                </c:pt>
                <c:pt idx="138">
                  <c:v>11.45038167938932</c:v>
                </c:pt>
                <c:pt idx="139">
                  <c:v>11.836115326251884</c:v>
                </c:pt>
                <c:pt idx="140">
                  <c:v>11.879699248120312</c:v>
                </c:pt>
                <c:pt idx="141">
                  <c:v>12.071535022354718</c:v>
                </c:pt>
                <c:pt idx="142">
                  <c:v>12.592592592592599</c:v>
                </c:pt>
                <c:pt idx="143">
                  <c:v>13.254786450662737</c:v>
                </c:pt>
                <c:pt idx="144">
                  <c:v>13.868613138686126</c:v>
                </c:pt>
                <c:pt idx="145">
                  <c:v>14.161849710982644</c:v>
                </c:pt>
                <c:pt idx="146">
                  <c:v>14.592274678111572</c:v>
                </c:pt>
                <c:pt idx="147">
                  <c:v>14.589235127478762</c:v>
                </c:pt>
                <c:pt idx="148">
                  <c:v>14.425770308123242</c:v>
                </c:pt>
                <c:pt idx="149">
                  <c:v>14.265927977839322</c:v>
                </c:pt>
                <c:pt idx="150">
                  <c:v>13.15068493150684</c:v>
                </c:pt>
                <c:pt idx="151">
                  <c:v>12.890094979647216</c:v>
                </c:pt>
                <c:pt idx="152">
                  <c:v>12.768817204301076</c:v>
                </c:pt>
                <c:pt idx="153">
                  <c:v>12.632978723404253</c:v>
                </c:pt>
                <c:pt idx="154">
                  <c:v>12.631578947368416</c:v>
                </c:pt>
                <c:pt idx="155">
                  <c:v>12.353706111833551</c:v>
                </c:pt>
                <c:pt idx="156">
                  <c:v>11.794871794871797</c:v>
                </c:pt>
                <c:pt idx="157">
                  <c:v>11.392405063291132</c:v>
                </c:pt>
                <c:pt idx="158">
                  <c:v>10.611735330836458</c:v>
                </c:pt>
                <c:pt idx="159">
                  <c:v>10.135970333745359</c:v>
                </c:pt>
                <c:pt idx="160">
                  <c:v>9.7919216646266793</c:v>
                </c:pt>
                <c:pt idx="161">
                  <c:v>9.6969696969696919</c:v>
                </c:pt>
                <c:pt idx="162">
                  <c:v>10.774818401937058</c:v>
                </c:pt>
                <c:pt idx="163">
                  <c:v>10.817307692307686</c:v>
                </c:pt>
                <c:pt idx="164">
                  <c:v>10.96543504171632</c:v>
                </c:pt>
                <c:pt idx="165">
                  <c:v>10.271546635182993</c:v>
                </c:pt>
                <c:pt idx="166">
                  <c:v>9.5794392523364635</c:v>
                </c:pt>
                <c:pt idx="167">
                  <c:v>8.9120370370370239</c:v>
                </c:pt>
                <c:pt idx="168">
                  <c:v>8.2568807339449499</c:v>
                </c:pt>
                <c:pt idx="169">
                  <c:v>7.6136363636363669</c:v>
                </c:pt>
                <c:pt idx="170">
                  <c:v>6.8848758465011484</c:v>
                </c:pt>
                <c:pt idx="171">
                  <c:v>6.6217732884399583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6.5573770491803351</c:v>
                </c:pt>
                <c:pt idx="175">
                  <c:v>5.9652928416485951</c:v>
                </c:pt>
                <c:pt idx="176">
                  <c:v>4.9409237379162363</c:v>
                </c:pt>
                <c:pt idx="177">
                  <c:v>5.0321199143468887</c:v>
                </c:pt>
                <c:pt idx="178">
                  <c:v>4.4776119402985204</c:v>
                </c:pt>
                <c:pt idx="179">
                  <c:v>3.8257173219978791</c:v>
                </c:pt>
                <c:pt idx="180">
                  <c:v>3.7076271186440746</c:v>
                </c:pt>
                <c:pt idx="181">
                  <c:v>3.4846884899683239</c:v>
                </c:pt>
                <c:pt idx="182">
                  <c:v>3.5902851108764455</c:v>
                </c:pt>
                <c:pt idx="183">
                  <c:v>4</c:v>
                </c:pt>
                <c:pt idx="184">
                  <c:v>3.4410844629822801</c:v>
                </c:pt>
                <c:pt idx="185">
                  <c:v>2.4742268041237248</c:v>
                </c:pt>
                <c:pt idx="186">
                  <c:v>2.3589743589743639</c:v>
                </c:pt>
                <c:pt idx="187">
                  <c:v>2.4564994882292579</c:v>
                </c:pt>
                <c:pt idx="188">
                  <c:v>2.763561924257929</c:v>
                </c:pt>
                <c:pt idx="189">
                  <c:v>2.7522935779816571</c:v>
                </c:pt>
                <c:pt idx="190">
                  <c:v>3.1632653061224536</c:v>
                </c:pt>
                <c:pt idx="191">
                  <c:v>3.7871033776867957</c:v>
                </c:pt>
                <c:pt idx="192">
                  <c:v>4.290091930541351</c:v>
                </c:pt>
                <c:pt idx="193">
                  <c:v>4.6938775510203978</c:v>
                </c:pt>
                <c:pt idx="194">
                  <c:v>4.8929663608562768</c:v>
                </c:pt>
                <c:pt idx="195">
                  <c:v>4.5546558704453455</c:v>
                </c:pt>
                <c:pt idx="196">
                  <c:v>4.3346774193548265</c:v>
                </c:pt>
                <c:pt idx="197">
                  <c:v>4.3259557344064392</c:v>
                </c:pt>
                <c:pt idx="198">
                  <c:v>4.3086172344689366</c:v>
                </c:pt>
                <c:pt idx="199">
                  <c:v>4.2957042957043168</c:v>
                </c:pt>
                <c:pt idx="200">
                  <c:v>4.2828685258964105</c:v>
                </c:pt>
                <c:pt idx="201">
                  <c:v>4.2658730158730229</c:v>
                </c:pt>
                <c:pt idx="202">
                  <c:v>4.1543026706231556</c:v>
                </c:pt>
                <c:pt idx="203">
                  <c:v>4.0433925049309538</c:v>
                </c:pt>
                <c:pt idx="204">
                  <c:v>3.52595494613126</c:v>
                </c:pt>
                <c:pt idx="205">
                  <c:v>3.6062378167641462</c:v>
                </c:pt>
                <c:pt idx="206">
                  <c:v>3.790087463556846</c:v>
                </c:pt>
                <c:pt idx="207">
                  <c:v>3.5818005808325282</c:v>
                </c:pt>
                <c:pt idx="208">
                  <c:v>3.5748792270531515</c:v>
                </c:pt>
                <c:pt idx="209">
                  <c:v>3.6644165863066513</c:v>
                </c:pt>
                <c:pt idx="210">
                  <c:v>3.4582132564841661</c:v>
                </c:pt>
                <c:pt idx="211">
                  <c:v>3.3524904214559337</c:v>
                </c:pt>
                <c:pt idx="212">
                  <c:v>3.2473734479465</c:v>
                </c:pt>
                <c:pt idx="213">
                  <c:v>3.2350142721217834</c:v>
                </c:pt>
                <c:pt idx="214">
                  <c:v>3.5137701804368593</c:v>
                </c:pt>
                <c:pt idx="215">
                  <c:v>3.7914691943127909</c:v>
                </c:pt>
                <c:pt idx="216">
                  <c:v>3.9735099337748325</c:v>
                </c:pt>
                <c:pt idx="217">
                  <c:v>3.1984948259642598</c:v>
                </c:pt>
                <c:pt idx="218">
                  <c:v>2.1535580524344455</c:v>
                </c:pt>
                <c:pt idx="219">
                  <c:v>1.5887850467289688</c:v>
                </c:pt>
                <c:pt idx="220">
                  <c:v>1.6791044776119479</c:v>
                </c:pt>
                <c:pt idx="221">
                  <c:v>1.7674418604651132</c:v>
                </c:pt>
                <c:pt idx="222">
                  <c:v>1.6713091922005541</c:v>
                </c:pt>
                <c:pt idx="223">
                  <c:v>1.5755329008340979</c:v>
                </c:pt>
                <c:pt idx="224">
                  <c:v>1.7576318223866849</c:v>
                </c:pt>
                <c:pt idx="225">
                  <c:v>1.5668202764977046</c:v>
                </c:pt>
                <c:pt idx="226">
                  <c:v>1.2844036697247763</c:v>
                </c:pt>
                <c:pt idx="227">
                  <c:v>1.1872146118721449</c:v>
                </c:pt>
                <c:pt idx="228">
                  <c:v>1.364877161055511</c:v>
                </c:pt>
                <c:pt idx="229">
                  <c:v>1.9143117593436676</c:v>
                </c:pt>
                <c:pt idx="230">
                  <c:v>2.8414298808432603</c:v>
                </c:pt>
                <c:pt idx="231">
                  <c:v>3.6798528058877622</c:v>
                </c:pt>
                <c:pt idx="232">
                  <c:v>3.669724770642202</c:v>
                </c:pt>
                <c:pt idx="233">
                  <c:v>3.7477148080438782</c:v>
                </c:pt>
                <c:pt idx="234">
                  <c:v>3.926940639269394</c:v>
                </c:pt>
                <c:pt idx="235">
                  <c:v>4.2883211678832245</c:v>
                </c:pt>
                <c:pt idx="236">
                  <c:v>4.2727272727272725</c:v>
                </c:pt>
                <c:pt idx="237">
                  <c:v>4.3557168784029043</c:v>
                </c:pt>
                <c:pt idx="238">
                  <c:v>4.5289855072463858</c:v>
                </c:pt>
                <c:pt idx="239">
                  <c:v>4.3321299638989119</c:v>
                </c:pt>
                <c:pt idx="240">
                  <c:v>4.1292639138240439</c:v>
                </c:pt>
                <c:pt idx="241">
                  <c:v>3.9355992844364973</c:v>
                </c:pt>
                <c:pt idx="242">
                  <c:v>3.8324420677361859</c:v>
                </c:pt>
                <c:pt idx="243">
                  <c:v>3.9929015084294583</c:v>
                </c:pt>
                <c:pt idx="244">
                  <c:v>3.9823008849557473</c:v>
                </c:pt>
                <c:pt idx="245">
                  <c:v>3.9647577092511099</c:v>
                </c:pt>
                <c:pt idx="246">
                  <c:v>4.1300527240773377</c:v>
                </c:pt>
                <c:pt idx="247">
                  <c:v>4.1119860017497789</c:v>
                </c:pt>
                <c:pt idx="248">
                  <c:v>4.1848299912816023</c:v>
                </c:pt>
                <c:pt idx="249">
                  <c:v>4.2608695652174067</c:v>
                </c:pt>
                <c:pt idx="250">
                  <c:v>4.2461005199306623</c:v>
                </c:pt>
                <c:pt idx="251">
                  <c:v>4.4117647058823595</c:v>
                </c:pt>
                <c:pt idx="252">
                  <c:v>4.482758620689653</c:v>
                </c:pt>
                <c:pt idx="253">
                  <c:v>4.6471600688468007</c:v>
                </c:pt>
                <c:pt idx="254">
                  <c:v>4.8927038626609409</c:v>
                </c:pt>
                <c:pt idx="255">
                  <c:v>5.0341296928327672</c:v>
                </c:pt>
                <c:pt idx="256">
                  <c:v>5.2765957446808454</c:v>
                </c:pt>
                <c:pt idx="257">
                  <c:v>5.1694915254237195</c:v>
                </c:pt>
                <c:pt idx="258">
                  <c:v>5.0632911392405111</c:v>
                </c:pt>
                <c:pt idx="259">
                  <c:v>4.6218487394958041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4.6550290939318506</c:v>
                </c:pt>
                <c:pt idx="263">
                  <c:v>4.6396023198011616</c:v>
                </c:pt>
                <c:pt idx="264">
                  <c:v>5.1980198019802026</c:v>
                </c:pt>
                <c:pt idx="265">
                  <c:v>5.2631578947368363</c:v>
                </c:pt>
                <c:pt idx="266">
                  <c:v>5.237315875613735</c:v>
                </c:pt>
                <c:pt idx="267">
                  <c:v>4.7116165718927849</c:v>
                </c:pt>
                <c:pt idx="268">
                  <c:v>4.3654001616814764</c:v>
                </c:pt>
                <c:pt idx="269">
                  <c:v>4.6736502820306391</c:v>
                </c:pt>
                <c:pt idx="270">
                  <c:v>4.8192771084337283</c:v>
                </c:pt>
                <c:pt idx="271">
                  <c:v>5.7028112449799107</c:v>
                </c:pt>
                <c:pt idx="272">
                  <c:v>6.1698717948718063</c:v>
                </c:pt>
                <c:pt idx="273">
                  <c:v>6.3795853269537517</c:v>
                </c:pt>
                <c:pt idx="274">
                  <c:v>6.1953931691818731</c:v>
                </c:pt>
                <c:pt idx="275">
                  <c:v>6.2549485352335621</c:v>
                </c:pt>
                <c:pt idx="276">
                  <c:v>5.647058823529405</c:v>
                </c:pt>
                <c:pt idx="277">
                  <c:v>5.3125000000000089</c:v>
                </c:pt>
                <c:pt idx="278">
                  <c:v>4.8211508553654969</c:v>
                </c:pt>
                <c:pt idx="279">
                  <c:v>4.8099301784328752</c:v>
                </c:pt>
                <c:pt idx="280">
                  <c:v>5.0348567002323819</c:v>
                </c:pt>
                <c:pt idx="281">
                  <c:v>4.6959199384141614</c:v>
                </c:pt>
                <c:pt idx="282">
                  <c:v>4.3678160919540243</c:v>
                </c:pt>
                <c:pt idx="283">
                  <c:v>3.7993920972644313</c:v>
                </c:pt>
                <c:pt idx="284">
                  <c:v>3.3962264150943389</c:v>
                </c:pt>
                <c:pt idx="285">
                  <c:v>2.8485757121439192</c:v>
                </c:pt>
                <c:pt idx="286">
                  <c:v>3.0665669409125185</c:v>
                </c:pt>
                <c:pt idx="287">
                  <c:v>2.9806259314456129</c:v>
                </c:pt>
                <c:pt idx="288">
                  <c:v>2.6726057906458989</c:v>
                </c:pt>
                <c:pt idx="289">
                  <c:v>2.8189910979228294</c:v>
                </c:pt>
                <c:pt idx="290">
                  <c:v>3.1899109792284719</c:v>
                </c:pt>
                <c:pt idx="291">
                  <c:v>3.1828275351591495</c:v>
                </c:pt>
                <c:pt idx="292">
                  <c:v>3.0235988200590036</c:v>
                </c:pt>
                <c:pt idx="293">
                  <c:v>3.0147058823529305</c:v>
                </c:pt>
                <c:pt idx="294">
                  <c:v>3.1571218795888534</c:v>
                </c:pt>
                <c:pt idx="295">
                  <c:v>3.0746705710102518</c:v>
                </c:pt>
                <c:pt idx="296">
                  <c:v>2.9927007299270114</c:v>
                </c:pt>
                <c:pt idx="297">
                  <c:v>3.2798833819241979</c:v>
                </c:pt>
                <c:pt idx="298">
                  <c:v>3.1204644412191396</c:v>
                </c:pt>
                <c:pt idx="299">
                  <c:v>2.9667149059334541</c:v>
                </c:pt>
                <c:pt idx="300">
                  <c:v>3.2537960954446943</c:v>
                </c:pt>
                <c:pt idx="301">
                  <c:v>3.2467532467532534</c:v>
                </c:pt>
                <c:pt idx="302">
                  <c:v>3.0194104960460155</c:v>
                </c:pt>
                <c:pt idx="303">
                  <c:v>3.1563845050215145</c:v>
                </c:pt>
                <c:pt idx="304">
                  <c:v>3.2211882605583497</c:v>
                </c:pt>
                <c:pt idx="305">
                  <c:v>2.9978586723768963</c:v>
                </c:pt>
                <c:pt idx="306">
                  <c:v>2.8469750889679624</c:v>
                </c:pt>
                <c:pt idx="307">
                  <c:v>2.8409090909090828</c:v>
                </c:pt>
                <c:pt idx="308">
                  <c:v>2.7639971651311157</c:v>
                </c:pt>
                <c:pt idx="309">
                  <c:v>2.7522935779816571</c:v>
                </c:pt>
                <c:pt idx="310">
                  <c:v>2.7445460942997935</c:v>
                </c:pt>
                <c:pt idx="311">
                  <c:v>2.8109627547435068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2.6517794836008246</c:v>
                </c:pt>
                <c:pt idx="315">
                  <c:v>2.3643949930458819</c:v>
                </c:pt>
                <c:pt idx="316">
                  <c:v>2.2884882108183069</c:v>
                </c:pt>
                <c:pt idx="317">
                  <c:v>2.4948024948024949</c:v>
                </c:pt>
                <c:pt idx="318">
                  <c:v>2.6989619377162599</c:v>
                </c:pt>
                <c:pt idx="319">
                  <c:v>2.9005524861878351</c:v>
                </c:pt>
                <c:pt idx="320">
                  <c:v>2.9655172413793229</c:v>
                </c:pt>
                <c:pt idx="321">
                  <c:v>2.6098901098901228</c:v>
                </c:pt>
                <c:pt idx="322">
                  <c:v>2.6027397260274032</c:v>
                </c:pt>
                <c:pt idx="323">
                  <c:v>2.5974025974025761</c:v>
                </c:pt>
                <c:pt idx="324">
                  <c:v>2.8708133971291794</c:v>
                </c:pt>
                <c:pt idx="325">
                  <c:v>2.8629856850715951</c:v>
                </c:pt>
                <c:pt idx="326">
                  <c:v>2.7872195785180187</c:v>
                </c:pt>
                <c:pt idx="327">
                  <c:v>3.1250000000000222</c:v>
                </c:pt>
                <c:pt idx="328">
                  <c:v>3.1186440677966054</c:v>
                </c:pt>
                <c:pt idx="329">
                  <c:v>3.0425963488843744</c:v>
                </c:pt>
                <c:pt idx="330">
                  <c:v>2.8301886792452713</c:v>
                </c:pt>
                <c:pt idx="331">
                  <c:v>2.6174496644295386</c:v>
                </c:pt>
                <c:pt idx="332">
                  <c:v>2.5452109845947701</c:v>
                </c:pt>
                <c:pt idx="333">
                  <c:v>2.7443105756358666</c:v>
                </c:pt>
                <c:pt idx="334">
                  <c:v>2.6034712950600669</c:v>
                </c:pt>
                <c:pt idx="335">
                  <c:v>2.5316455696202667</c:v>
                </c:pt>
                <c:pt idx="336">
                  <c:v>2.7906976744185963</c:v>
                </c:pt>
                <c:pt idx="337">
                  <c:v>2.7170311464546071</c:v>
                </c:pt>
                <c:pt idx="338">
                  <c:v>2.8439153439153486</c:v>
                </c:pt>
                <c:pt idx="339">
                  <c:v>2.832674571805005</c:v>
                </c:pt>
                <c:pt idx="340">
                  <c:v>2.8270874424720649</c:v>
                </c:pt>
                <c:pt idx="341">
                  <c:v>2.8215223097112663</c:v>
                </c:pt>
                <c:pt idx="342">
                  <c:v>2.8833551769331667</c:v>
                </c:pt>
                <c:pt idx="343">
                  <c:v>2.8122956180510084</c:v>
                </c:pt>
                <c:pt idx="344">
                  <c:v>3.0045721750489918</c:v>
                </c:pt>
                <c:pt idx="345">
                  <c:v>3.0618892508143203</c:v>
                </c:pt>
                <c:pt idx="346">
                  <c:v>3.2530904359141077</c:v>
                </c:pt>
                <c:pt idx="347">
                  <c:v>3.378817413905133</c:v>
                </c:pt>
                <c:pt idx="348">
                  <c:v>3.0381383322559907</c:v>
                </c:pt>
                <c:pt idx="349">
                  <c:v>3.0322580645161246</c:v>
                </c:pt>
                <c:pt idx="350">
                  <c:v>2.7652733118971096</c:v>
                </c:pt>
                <c:pt idx="351">
                  <c:v>2.4343369634849621</c:v>
                </c:pt>
                <c:pt idx="352">
                  <c:v>2.2378516624040889</c:v>
                </c:pt>
                <c:pt idx="353">
                  <c:v>2.2335673261008271</c:v>
                </c:pt>
                <c:pt idx="354">
                  <c:v>2.1656050955414008</c:v>
                </c:pt>
                <c:pt idx="355">
                  <c:v>2.2900763358778775</c:v>
                </c:pt>
                <c:pt idx="356">
                  <c:v>2.2194039315155401</c:v>
                </c:pt>
                <c:pt idx="357">
                  <c:v>2.0859671302149163</c:v>
                </c:pt>
                <c:pt idx="358">
                  <c:v>1.8903591682419618</c:v>
                </c:pt>
                <c:pt idx="359">
                  <c:v>1.6970458830924073</c:v>
                </c:pt>
                <c:pt idx="360">
                  <c:v>1.6311166875784044</c:v>
                </c:pt>
                <c:pt idx="361">
                  <c:v>1.4402003757044479</c:v>
                </c:pt>
                <c:pt idx="362">
                  <c:v>1.3767209011263937</c:v>
                </c:pt>
                <c:pt idx="363">
                  <c:v>1.4383989993745905</c:v>
                </c:pt>
                <c:pt idx="364">
                  <c:v>1.6885553470919357</c:v>
                </c:pt>
                <c:pt idx="365">
                  <c:v>1.6229712858926382</c:v>
                </c:pt>
                <c:pt idx="366">
                  <c:v>1.7456359102244301</c:v>
                </c:pt>
                <c:pt idx="367">
                  <c:v>1.6169154228855787</c:v>
                </c:pt>
                <c:pt idx="368">
                  <c:v>1.4267990074441794</c:v>
                </c:pt>
                <c:pt idx="369">
                  <c:v>1.4860681114551078</c:v>
                </c:pt>
                <c:pt idx="370">
                  <c:v>1.4842300556586308</c:v>
                </c:pt>
                <c:pt idx="371">
                  <c:v>1.606922126081578</c:v>
                </c:pt>
                <c:pt idx="372">
                  <c:v>1.6666666666666607</c:v>
                </c:pt>
                <c:pt idx="373">
                  <c:v>1.6666666666666607</c:v>
                </c:pt>
                <c:pt idx="374">
                  <c:v>1.7283950617283939</c:v>
                </c:pt>
                <c:pt idx="375">
                  <c:v>2.2811344019728841</c:v>
                </c:pt>
                <c:pt idx="376">
                  <c:v>2.091020910209096</c:v>
                </c:pt>
                <c:pt idx="377">
                  <c:v>1.9656019656019597</c:v>
                </c:pt>
                <c:pt idx="378">
                  <c:v>2.1446078431372584</c:v>
                </c:pt>
                <c:pt idx="379">
                  <c:v>2.2643818849449104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2.6203534430225606</c:v>
                </c:pt>
                <c:pt idx="383">
                  <c:v>2.6763990267639981</c:v>
                </c:pt>
                <c:pt idx="384">
                  <c:v>2.7929568913175551</c:v>
                </c:pt>
                <c:pt idx="385">
                  <c:v>3.2179720704310855</c:v>
                </c:pt>
                <c:pt idx="386">
                  <c:v>3.762135922330101</c:v>
                </c:pt>
                <c:pt idx="387">
                  <c:v>3.0138637733574392</c:v>
                </c:pt>
                <c:pt idx="388">
                  <c:v>3.1325301204819134</c:v>
                </c:pt>
                <c:pt idx="389">
                  <c:v>3.7349397590361377</c:v>
                </c:pt>
                <c:pt idx="390">
                  <c:v>3.5992801439711952</c:v>
                </c:pt>
                <c:pt idx="391">
                  <c:v>3.3512866546977715</c:v>
                </c:pt>
                <c:pt idx="392">
                  <c:v>3.4564958283670899</c:v>
                </c:pt>
                <c:pt idx="393">
                  <c:v>3.4503271861986873</c:v>
                </c:pt>
                <c:pt idx="394">
                  <c:v>3.444180522565321</c:v>
                </c:pt>
                <c:pt idx="395">
                  <c:v>3.4360189573459543</c:v>
                </c:pt>
                <c:pt idx="396">
                  <c:v>3.7212049616065945</c:v>
                </c:pt>
                <c:pt idx="397">
                  <c:v>3.529411764705892</c:v>
                </c:pt>
                <c:pt idx="398">
                  <c:v>2.9824561403508643</c:v>
                </c:pt>
                <c:pt idx="399">
                  <c:v>3.2182562902282053</c:v>
                </c:pt>
                <c:pt idx="400">
                  <c:v>3.5630841121495394</c:v>
                </c:pt>
                <c:pt idx="401">
                  <c:v>3.1939605110336888</c:v>
                </c:pt>
                <c:pt idx="402">
                  <c:v>2.7214823393167498</c:v>
                </c:pt>
                <c:pt idx="403">
                  <c:v>2.7214823393167498</c:v>
                </c:pt>
                <c:pt idx="404">
                  <c:v>2.5921658986175045</c:v>
                </c:pt>
                <c:pt idx="405">
                  <c:v>2.1276595744680771</c:v>
                </c:pt>
                <c:pt idx="406">
                  <c:v>1.8943742824339971</c:v>
                </c:pt>
                <c:pt idx="407">
                  <c:v>1.6036655211913109</c:v>
                </c:pt>
                <c:pt idx="408">
                  <c:v>1.1958997722095743</c:v>
                </c:pt>
                <c:pt idx="409">
                  <c:v>1.1363636363636465</c:v>
                </c:pt>
                <c:pt idx="410">
                  <c:v>1.3628620102214661</c:v>
                </c:pt>
                <c:pt idx="411">
                  <c:v>1.6439909297052191</c:v>
                </c:pt>
                <c:pt idx="412">
                  <c:v>1.2408347433727984</c:v>
                </c:pt>
                <c:pt idx="413">
                  <c:v>1.0692177827799743</c:v>
                </c:pt>
                <c:pt idx="414">
                  <c:v>1.465614430665152</c:v>
                </c:pt>
                <c:pt idx="415">
                  <c:v>1.7474633596392231</c:v>
                </c:pt>
                <c:pt idx="416">
                  <c:v>1.516002245929271</c:v>
                </c:pt>
                <c:pt idx="417">
                  <c:v>2.0270270270270174</c:v>
                </c:pt>
                <c:pt idx="418">
                  <c:v>2.2535211267605604</c:v>
                </c:pt>
                <c:pt idx="419">
                  <c:v>2.4802705749718212</c:v>
                </c:pt>
                <c:pt idx="420">
                  <c:v>2.7574563871693991</c:v>
                </c:pt>
                <c:pt idx="421">
                  <c:v>3.1460674157303359</c:v>
                </c:pt>
                <c:pt idx="422">
                  <c:v>3.0252100840336249</c:v>
                </c:pt>
                <c:pt idx="423">
                  <c:v>2.175125488008911</c:v>
                </c:pt>
                <c:pt idx="424">
                  <c:v>1.8941504178273005</c:v>
                </c:pt>
                <c:pt idx="425">
                  <c:v>1.9487750556792971</c:v>
                </c:pt>
                <c:pt idx="426">
                  <c:v>2.0555555555555438</c:v>
                </c:pt>
                <c:pt idx="427">
                  <c:v>2.2160664819944609</c:v>
                </c:pt>
                <c:pt idx="428">
                  <c:v>2.3783185840707821</c:v>
                </c:pt>
                <c:pt idx="429">
                  <c:v>2.0419426048565281</c:v>
                </c:pt>
                <c:pt idx="430">
                  <c:v>1.9283746556473913</c:v>
                </c:pt>
                <c:pt idx="431">
                  <c:v>2.0352035203520247</c:v>
                </c:pt>
                <c:pt idx="432">
                  <c:v>2.0262869660460092</c:v>
                </c:pt>
                <c:pt idx="433">
                  <c:v>1.6884531590413809</c:v>
                </c:pt>
                <c:pt idx="434">
                  <c:v>1.7400761283306032</c:v>
                </c:pt>
                <c:pt idx="435">
                  <c:v>2.2925764192139875</c:v>
                </c:pt>
                <c:pt idx="436">
                  <c:v>2.8977583378895444</c:v>
                </c:pt>
                <c:pt idx="437">
                  <c:v>3.1676679410158393</c:v>
                </c:pt>
                <c:pt idx="438">
                  <c:v>2.9395753946652281</c:v>
                </c:pt>
                <c:pt idx="439">
                  <c:v>2.5474254742547275</c:v>
                </c:pt>
                <c:pt idx="440">
                  <c:v>2.5391680172879516</c:v>
                </c:pt>
                <c:pt idx="441">
                  <c:v>3.1909140075716547</c:v>
                </c:pt>
                <c:pt idx="442">
                  <c:v>3.6216216216216068</c:v>
                </c:pt>
                <c:pt idx="443">
                  <c:v>3.3423180592991875</c:v>
                </c:pt>
                <c:pt idx="444">
                  <c:v>2.8448738593666034</c:v>
                </c:pt>
                <c:pt idx="445">
                  <c:v>3.0530262453133394</c:v>
                </c:pt>
                <c:pt idx="446">
                  <c:v>3.2068412613575736</c:v>
                </c:pt>
                <c:pt idx="447">
                  <c:v>3.3617929562433257</c:v>
                </c:pt>
                <c:pt idx="448">
                  <c:v>2.8692879914984148</c:v>
                </c:pt>
                <c:pt idx="449">
                  <c:v>2.541026998411855</c:v>
                </c:pt>
                <c:pt idx="450">
                  <c:v>3.0671602326811209</c:v>
                </c:pt>
                <c:pt idx="451">
                  <c:v>3.6469344608879517</c:v>
                </c:pt>
                <c:pt idx="452">
                  <c:v>4.7418335089568053</c:v>
                </c:pt>
                <c:pt idx="453">
                  <c:v>4.3501048218029359</c:v>
                </c:pt>
                <c:pt idx="454">
                  <c:v>3.3385498174230532</c:v>
                </c:pt>
                <c:pt idx="455">
                  <c:v>3.3385498174230532</c:v>
                </c:pt>
                <c:pt idx="456">
                  <c:v>3.9665970772442494</c:v>
                </c:pt>
                <c:pt idx="457">
                  <c:v>3.6382536382536301</c:v>
                </c:pt>
                <c:pt idx="458">
                  <c:v>3.4179181771103018</c:v>
                </c:pt>
                <c:pt idx="459">
                  <c:v>3.5622096024780614</c:v>
                </c:pt>
                <c:pt idx="460">
                  <c:v>4.0289256198347223</c:v>
                </c:pt>
                <c:pt idx="461">
                  <c:v>4.233350542075387</c:v>
                </c:pt>
                <c:pt idx="462">
                  <c:v>4.1046690610569536</c:v>
                </c:pt>
                <c:pt idx="463">
                  <c:v>3.8755736868944402</c:v>
                </c:pt>
                <c:pt idx="464">
                  <c:v>2.0623742454728422</c:v>
                </c:pt>
                <c:pt idx="465">
                  <c:v>1.3561024610748484</c:v>
                </c:pt>
                <c:pt idx="466">
                  <c:v>1.9687026754164672</c:v>
                </c:pt>
                <c:pt idx="467">
                  <c:v>2.5239777889954462</c:v>
                </c:pt>
                <c:pt idx="468">
                  <c:v>2.0943775100401796</c:v>
                </c:pt>
                <c:pt idx="469">
                  <c:v>2.4363089267803506</c:v>
                </c:pt>
                <c:pt idx="470">
                  <c:v>2.8102153229844884</c:v>
                </c:pt>
                <c:pt idx="471">
                  <c:v>2.6714855433698892</c:v>
                </c:pt>
                <c:pt idx="472">
                  <c:v>2.7060575968222311</c:v>
                </c:pt>
                <c:pt idx="473">
                  <c:v>2.6260525012382407</c:v>
                </c:pt>
                <c:pt idx="474">
                  <c:v>2.3415475603745683</c:v>
                </c:pt>
                <c:pt idx="475">
                  <c:v>1.9494354442808115</c:v>
                </c:pt>
                <c:pt idx="476">
                  <c:v>2.7614588467225198</c:v>
                </c:pt>
                <c:pt idx="477">
                  <c:v>3.6040634291377494</c:v>
                </c:pt>
                <c:pt idx="478">
                  <c:v>4.3267326732673306</c:v>
                </c:pt>
                <c:pt idx="479">
                  <c:v>4.1033973412112346</c:v>
                </c:pt>
                <c:pt idx="480">
                  <c:v>4.3531066223472248</c:v>
                </c:pt>
                <c:pt idx="481">
                  <c:v>4.1344769849895657</c:v>
                </c:pt>
                <c:pt idx="482">
                  <c:v>4.009020417705722</c:v>
                </c:pt>
                <c:pt idx="483">
                  <c:v>3.9556416568346187</c:v>
                </c:pt>
                <c:pt idx="484">
                  <c:v>4.0788010635726346</c:v>
                </c:pt>
                <c:pt idx="485">
                  <c:v>4.8633700446906847</c:v>
                </c:pt>
                <c:pt idx="486">
                  <c:v>5.5145412254214987</c:v>
                </c:pt>
                <c:pt idx="487">
                  <c:v>5.3488450481771643</c:v>
                </c:pt>
                <c:pt idx="488">
                  <c:v>4.9606000872889133</c:v>
                </c:pt>
                <c:pt idx="489">
                  <c:v>3.7111439545039149</c:v>
                </c:pt>
                <c:pt idx="490">
                  <c:v>1.0358735883078563</c:v>
                </c:pt>
                <c:pt idx="491">
                  <c:v>-4.4931278791493501E-2</c:v>
                </c:pt>
                <c:pt idx="492">
                  <c:v>-0.12533867357756856</c:v>
                </c:pt>
                <c:pt idx="493">
                  <c:v>8.1804205864521862E-2</c:v>
                </c:pt>
                <c:pt idx="494">
                  <c:v>-0.42146078307413459</c:v>
                </c:pt>
                <c:pt idx="495">
                  <c:v>-0.60530765135026199</c:v>
                </c:pt>
                <c:pt idx="496">
                  <c:v>-1.0390780678814715</c:v>
                </c:pt>
                <c:pt idx="497">
                  <c:v>-1.2523069417661126</c:v>
                </c:pt>
                <c:pt idx="498">
                  <c:v>-1.9753356884008366</c:v>
                </c:pt>
                <c:pt idx="499">
                  <c:v>-1.4686053048967196</c:v>
                </c:pt>
                <c:pt idx="500">
                  <c:v>-1.341125723111225</c:v>
                </c:pt>
                <c:pt idx="501">
                  <c:v>-0.21906360684769144</c:v>
                </c:pt>
                <c:pt idx="502">
                  <c:v>1.8485555811255772</c:v>
                </c:pt>
                <c:pt idx="503">
                  <c:v>2.7846256488390564</c:v>
                </c:pt>
                <c:pt idx="504">
                  <c:v>2.6552304926896086</c:v>
                </c:pt>
                <c:pt idx="505">
                  <c:v>2.2144242919620138</c:v>
                </c:pt>
                <c:pt idx="506">
                  <c:v>2.3918022225043911</c:v>
                </c:pt>
                <c:pt idx="507">
                  <c:v>2.2409661200131659</c:v>
                </c:pt>
                <c:pt idx="508">
                  <c:v>1.9591645153719695</c:v>
                </c:pt>
                <c:pt idx="509">
                  <c:v>1.1050625005825987</c:v>
                </c:pt>
                <c:pt idx="510">
                  <c:v>1.3144049093465782</c:v>
                </c:pt>
                <c:pt idx="511">
                  <c:v>1.1987048050249083</c:v>
                </c:pt>
              </c:numCache>
            </c:numRef>
          </c:xVal>
          <c:yVal>
            <c:numRef>
              <c:f>'Analytical Functions'!$P$2:$P$1011</c:f>
              <c:numCache>
                <c:formatCode>0.0</c:formatCode>
                <c:ptCount val="1010"/>
                <c:pt idx="0">
                  <c:v>2.9730352615810141</c:v>
                </c:pt>
                <c:pt idx="1">
                  <c:v>0</c:v>
                </c:pt>
                <c:pt idx="2">
                  <c:v>3.6698223593234713</c:v>
                </c:pt>
                <c:pt idx="3">
                  <c:v>10.776829815895827</c:v>
                </c:pt>
                <c:pt idx="4">
                  <c:v>9.8631950573698113</c:v>
                </c:pt>
                <c:pt idx="5">
                  <c:v>3.1556728232190023</c:v>
                </c:pt>
                <c:pt idx="6">
                  <c:v>5.5745407945322567</c:v>
                </c:pt>
                <c:pt idx="7">
                  <c:v>6.1627546272360778</c:v>
                </c:pt>
                <c:pt idx="8">
                  <c:v>10.836012861736343</c:v>
                </c:pt>
                <c:pt idx="9">
                  <c:v>15.287234042553187</c:v>
                </c:pt>
                <c:pt idx="10">
                  <c:v>7.6604125634912368</c:v>
                </c:pt>
                <c:pt idx="11">
                  <c:v>11.676062445793601</c:v>
                </c:pt>
                <c:pt idx="12">
                  <c:v>9.8142345568486888</c:v>
                </c:pt>
                <c:pt idx="13">
                  <c:v>12.538802660753889</c:v>
                </c:pt>
                <c:pt idx="14">
                  <c:v>6.3923660989123832</c:v>
                </c:pt>
                <c:pt idx="15">
                  <c:v>4.843940008106995</c:v>
                </c:pt>
                <c:pt idx="16">
                  <c:v>-1.8778871259289009</c:v>
                </c:pt>
                <c:pt idx="17">
                  <c:v>-6.0466543891958269</c:v>
                </c:pt>
                <c:pt idx="18">
                  <c:v>-3.3886303864050116</c:v>
                </c:pt>
                <c:pt idx="19">
                  <c:v>-9.3016460504529057</c:v>
                </c:pt>
                <c:pt idx="20">
                  <c:v>-6.0825838893723949</c:v>
                </c:pt>
                <c:pt idx="21">
                  <c:v>-13.435452616037647</c:v>
                </c:pt>
                <c:pt idx="22">
                  <c:v>-11.361448103215865</c:v>
                </c:pt>
                <c:pt idx="23">
                  <c:v>-17.464323852053209</c:v>
                </c:pt>
                <c:pt idx="24">
                  <c:v>-8.7944563334352299</c:v>
                </c:pt>
                <c:pt idx="25">
                  <c:v>-11.703280464978826</c:v>
                </c:pt>
                <c:pt idx="26">
                  <c:v>-21.38103963738066</c:v>
                </c:pt>
                <c:pt idx="27">
                  <c:v>-26.010052194084665</c:v>
                </c:pt>
                <c:pt idx="28">
                  <c:v>-25.575683143997541</c:v>
                </c:pt>
                <c:pt idx="29">
                  <c:v>-15.005989328106285</c:v>
                </c:pt>
                <c:pt idx="30">
                  <c:v>-14.647680871112978</c:v>
                </c:pt>
                <c:pt idx="31">
                  <c:v>-9.4716494845360941</c:v>
                </c:pt>
                <c:pt idx="32">
                  <c:v>-14.281301482701814</c:v>
                </c:pt>
                <c:pt idx="33">
                  <c:v>-7.0461571261059568</c:v>
                </c:pt>
                <c:pt idx="34">
                  <c:v>9.7762328915917962E-2</c:v>
                </c:pt>
                <c:pt idx="35">
                  <c:v>12.773465067043045</c:v>
                </c:pt>
                <c:pt idx="36">
                  <c:v>8.1005586592178815</c:v>
                </c:pt>
                <c:pt idx="37">
                  <c:v>11.915653241102309</c:v>
                </c:pt>
                <c:pt idx="38">
                  <c:v>27.514720314033369</c:v>
                </c:pt>
                <c:pt idx="39">
                  <c:v>30.15022860875245</c:v>
                </c:pt>
                <c:pt idx="40">
                  <c:v>35.726072607260726</c:v>
                </c:pt>
                <c:pt idx="41">
                  <c:v>22.45996156310057</c:v>
                </c:pt>
                <c:pt idx="42">
                  <c:v>21.479391560353299</c:v>
                </c:pt>
                <c:pt idx="43">
                  <c:v>16.654804270462641</c:v>
                </c:pt>
                <c:pt idx="44">
                  <c:v>13.189189189189188</c:v>
                </c:pt>
                <c:pt idx="45">
                  <c:v>7.78669724770642</c:v>
                </c:pt>
                <c:pt idx="46">
                  <c:v>10.786760716223554</c:v>
                </c:pt>
                <c:pt idx="47">
                  <c:v>8.4063412599082241</c:v>
                </c:pt>
                <c:pt idx="48">
                  <c:v>10.149870801033579</c:v>
                </c:pt>
                <c:pt idx="49">
                  <c:v>6.8687070082743551</c:v>
                </c:pt>
                <c:pt idx="50">
                  <c:v>3.57864357864357</c:v>
                </c:pt>
                <c:pt idx="51">
                  <c:v>9.936766034327027</c:v>
                </c:pt>
                <c:pt idx="52">
                  <c:v>8.5511651469098346</c:v>
                </c:pt>
                <c:pt idx="53">
                  <c:v>12.356141452186641</c:v>
                </c:pt>
                <c:pt idx="54">
                  <c:v>12.17812784004848</c:v>
                </c:pt>
                <c:pt idx="55">
                  <c:v>12.416107382550322</c:v>
                </c:pt>
                <c:pt idx="56">
                  <c:v>18.412395203226151</c:v>
                </c:pt>
                <c:pt idx="57">
                  <c:v>24.130226619853179</c:v>
                </c:pt>
                <c:pt idx="58">
                  <c:v>15.633264766382604</c:v>
                </c:pt>
                <c:pt idx="59">
                  <c:v>11.631710602270552</c:v>
                </c:pt>
                <c:pt idx="60">
                  <c:v>4.7949704419630423</c:v>
                </c:pt>
                <c:pt idx="61">
                  <c:v>4.0298507462686484</c:v>
                </c:pt>
                <c:pt idx="62">
                  <c:v>-0.65013467075323295</c:v>
                </c:pt>
                <c:pt idx="63">
                  <c:v>-4.1815027846252129</c:v>
                </c:pt>
                <c:pt idx="64">
                  <c:v>-2.688071681911508</c:v>
                </c:pt>
                <c:pt idx="65">
                  <c:v>0.77288388118075257</c:v>
                </c:pt>
                <c:pt idx="66">
                  <c:v>-6.1571698622738369</c:v>
                </c:pt>
                <c:pt idx="67">
                  <c:v>-1.9176843057439941</c:v>
                </c:pt>
                <c:pt idx="68">
                  <c:v>-2.9485570890840584</c:v>
                </c:pt>
                <c:pt idx="69">
                  <c:v>-17.750921402245655</c:v>
                </c:pt>
                <c:pt idx="70">
                  <c:v>-17.365523083439214</c:v>
                </c:pt>
                <c:pt idx="71">
                  <c:v>-16.771524605705423</c:v>
                </c:pt>
                <c:pt idx="72">
                  <c:v>-13.843123209169061</c:v>
                </c:pt>
                <c:pt idx="73">
                  <c:v>-15.728120516499278</c:v>
                </c:pt>
                <c:pt idx="74">
                  <c:v>-15.574460129008127</c:v>
                </c:pt>
                <c:pt idx="75">
                  <c:v>-16.836588851834211</c:v>
                </c:pt>
                <c:pt idx="76">
                  <c:v>-17.513907538845196</c:v>
                </c:pt>
                <c:pt idx="77">
                  <c:v>-26.714100905562745</c:v>
                </c:pt>
                <c:pt idx="78">
                  <c:v>-30.791366906474813</c:v>
                </c:pt>
                <c:pt idx="79">
                  <c:v>-41.399981554920231</c:v>
                </c:pt>
                <c:pt idx="80">
                  <c:v>-31.757318311940164</c:v>
                </c:pt>
                <c:pt idx="81">
                  <c:v>-27.084201750729463</c:v>
                </c:pt>
                <c:pt idx="82">
                  <c:v>-29.718093285494618</c:v>
                </c:pt>
                <c:pt idx="83">
                  <c:v>-20.285803044423723</c:v>
                </c:pt>
                <c:pt idx="84">
                  <c:v>-15.204739139472034</c:v>
                </c:pt>
                <c:pt idx="85">
                  <c:v>-11.300276654607366</c:v>
                </c:pt>
                <c:pt idx="86">
                  <c:v>-3.33296423430407</c:v>
                </c:pt>
                <c:pt idx="87">
                  <c:v>4.4340054995417155</c:v>
                </c:pt>
                <c:pt idx="88">
                  <c:v>10.6860465116279</c:v>
                </c:pt>
                <c:pt idx="89">
                  <c:v>11.902660446349756</c:v>
                </c:pt>
                <c:pt idx="90">
                  <c:v>20.415800415800401</c:v>
                </c:pt>
                <c:pt idx="91">
                  <c:v>31.995593327038097</c:v>
                </c:pt>
                <c:pt idx="92">
                  <c:v>20.487144790257105</c:v>
                </c:pt>
                <c:pt idx="93">
                  <c:v>30.398742318136328</c:v>
                </c:pt>
                <c:pt idx="94">
                  <c:v>31.549008168027992</c:v>
                </c:pt>
                <c:pt idx="95">
                  <c:v>31.021044427123922</c:v>
                </c:pt>
                <c:pt idx="96">
                  <c:v>22.208603995587683</c:v>
                </c:pt>
                <c:pt idx="97">
                  <c:v>23.2845489443378</c:v>
                </c:pt>
                <c:pt idx="98">
                  <c:v>16.426116838487982</c:v>
                </c:pt>
                <c:pt idx="99">
                  <c:v>9.9067471201316426</c:v>
                </c:pt>
                <c:pt idx="100">
                  <c:v>9.5493224078159411</c:v>
                </c:pt>
                <c:pt idx="101">
                  <c:v>16.552112676056339</c:v>
                </c:pt>
                <c:pt idx="102">
                  <c:v>18.450736648250455</c:v>
                </c:pt>
                <c:pt idx="103">
                  <c:v>25.479909383569787</c:v>
                </c:pt>
                <c:pt idx="104">
                  <c:v>15.566037735849058</c:v>
                </c:pt>
                <c:pt idx="105">
                  <c:v>11.902674265672953</c:v>
                </c:pt>
                <c:pt idx="106">
                  <c:v>19.14846435303248</c:v>
                </c:pt>
                <c:pt idx="107">
                  <c:v>1.1600237953599102</c:v>
                </c:pt>
                <c:pt idx="108">
                  <c:v>0.11031992779060307</c:v>
                </c:pt>
                <c:pt idx="109">
                  <c:v>-4.2327527488566608</c:v>
                </c:pt>
                <c:pt idx="110">
                  <c:v>-3.1483667847304275</c:v>
                </c:pt>
                <c:pt idx="111">
                  <c:v>-4.0527051307646218</c:v>
                </c:pt>
                <c:pt idx="112">
                  <c:v>-3.6440352896049077</c:v>
                </c:pt>
                <c:pt idx="113">
                  <c:v>-4.4373549883990782</c:v>
                </c:pt>
                <c:pt idx="114">
                  <c:v>-5.966378388883486</c:v>
                </c:pt>
                <c:pt idx="115">
                  <c:v>-8.2763207905739211</c:v>
                </c:pt>
                <c:pt idx="116">
                  <c:v>-10.262390670553934</c:v>
                </c:pt>
                <c:pt idx="117">
                  <c:v>-7.1204701273261506</c:v>
                </c:pt>
                <c:pt idx="118">
                  <c:v>-11.501954215522058</c:v>
                </c:pt>
                <c:pt idx="119">
                  <c:v>-12.525727727139079</c:v>
                </c:pt>
                <c:pt idx="120">
                  <c:v>-12.803045481867347</c:v>
                </c:pt>
                <c:pt idx="121">
                  <c:v>-9.3578540946962043</c:v>
                </c:pt>
                <c:pt idx="122">
                  <c:v>-1.6355140186915862</c:v>
                </c:pt>
                <c:pt idx="123">
                  <c:v>1.1652101539741944</c:v>
                </c:pt>
                <c:pt idx="124">
                  <c:v>-4.9263535031847105</c:v>
                </c:pt>
                <c:pt idx="125">
                  <c:v>1.8512898330804273</c:v>
                </c:pt>
                <c:pt idx="126">
                  <c:v>6.737625297096228</c:v>
                </c:pt>
                <c:pt idx="127">
                  <c:v>6.2260437169791905</c:v>
                </c:pt>
                <c:pt idx="128">
                  <c:v>0.87719298245614308</c:v>
                </c:pt>
                <c:pt idx="129">
                  <c:v>-0.13708741959295168</c:v>
                </c:pt>
                <c:pt idx="130">
                  <c:v>1.0620399579390094</c:v>
                </c:pt>
                <c:pt idx="131">
                  <c:v>11.966386554621856</c:v>
                </c:pt>
                <c:pt idx="132">
                  <c:v>10.615808823529417</c:v>
                </c:pt>
                <c:pt idx="133">
                  <c:v>13.877368008070846</c:v>
                </c:pt>
                <c:pt idx="134">
                  <c:v>5.0913972942270069</c:v>
                </c:pt>
                <c:pt idx="135">
                  <c:v>1.8922254216371837</c:v>
                </c:pt>
                <c:pt idx="136">
                  <c:v>7.7253218884120178</c:v>
                </c:pt>
                <c:pt idx="137">
                  <c:v>3.1088597536750084</c:v>
                </c:pt>
                <c:pt idx="138">
                  <c:v>5.837932036015081</c:v>
                </c:pt>
                <c:pt idx="139">
                  <c:v>6.6120538326506662</c:v>
                </c:pt>
                <c:pt idx="140">
                  <c:v>9.3075684380031998</c:v>
                </c:pt>
                <c:pt idx="141">
                  <c:v>12.101372756071793</c:v>
                </c:pt>
                <c:pt idx="142">
                  <c:v>12.308812818645309</c:v>
                </c:pt>
                <c:pt idx="143">
                  <c:v>14.239967977584289</c:v>
                </c:pt>
                <c:pt idx="144">
                  <c:v>18.051516410469446</c:v>
                </c:pt>
                <c:pt idx="145">
                  <c:v>0.49217442661679822</c:v>
                </c:pt>
                <c:pt idx="146">
                  <c:v>4.4516509433962348</c:v>
                </c:pt>
                <c:pt idx="147">
                  <c:v>12.272910779168345</c:v>
                </c:pt>
                <c:pt idx="148">
                  <c:v>11.009620056359925</c:v>
                </c:pt>
                <c:pt idx="149">
                  <c:v>17.204508236200745</c:v>
                </c:pt>
                <c:pt idx="150">
                  <c:v>11.946578851079392</c:v>
                </c:pt>
                <c:pt idx="151">
                  <c:v>14.763995609220636</c:v>
                </c:pt>
                <c:pt idx="152">
                  <c:v>25.191514437242191</c:v>
                </c:pt>
                <c:pt idx="153">
                  <c:v>32.366239638281847</c:v>
                </c:pt>
                <c:pt idx="154">
                  <c:v>25.773577913655732</c:v>
                </c:pt>
                <c:pt idx="155">
                  <c:v>13.481079187105838</c:v>
                </c:pt>
                <c:pt idx="156">
                  <c:v>15.493577335914143</c:v>
                </c:pt>
                <c:pt idx="157">
                  <c:v>33.215789989225186</c:v>
                </c:pt>
                <c:pt idx="158">
                  <c:v>24.950606830369736</c:v>
                </c:pt>
                <c:pt idx="159">
                  <c:v>19.192736425746148</c:v>
                </c:pt>
                <c:pt idx="160">
                  <c:v>14.854691876750703</c:v>
                </c:pt>
                <c:pt idx="161">
                  <c:v>7.6025314374948527</c:v>
                </c:pt>
                <c:pt idx="162">
                  <c:v>0.33502206242850274</c:v>
                </c:pt>
                <c:pt idx="163">
                  <c:v>-7.3967798501514359</c:v>
                </c:pt>
                <c:pt idx="164">
                  <c:v>-4.3775005883737279</c:v>
                </c:pt>
                <c:pt idx="165">
                  <c:v>-10.08397381155709</c:v>
                </c:pt>
                <c:pt idx="166">
                  <c:v>-9.7304065998821461</c:v>
                </c:pt>
                <c:pt idx="167">
                  <c:v>-7.0629100733307641</c:v>
                </c:pt>
                <c:pt idx="168">
                  <c:v>-13.834082425535165</c:v>
                </c:pt>
                <c:pt idx="169">
                  <c:v>-17.676470588235293</c:v>
                </c:pt>
                <c:pt idx="170">
                  <c:v>-12.325879075370839</c:v>
                </c:pt>
                <c:pt idx="171">
                  <c:v>-15.619579153782336</c:v>
                </c:pt>
                <c:pt idx="172">
                  <c:v>-16.46215989634937</c:v>
                </c:pt>
                <c:pt idx="173">
                  <c:v>-18.201955392606163</c:v>
                </c:pt>
                <c:pt idx="174">
                  <c:v>-2.6712272986399554</c:v>
                </c:pt>
                <c:pt idx="175">
                  <c:v>3.6495093819934432</c:v>
                </c:pt>
                <c:pt idx="176">
                  <c:v>9.7054721470178009</c:v>
                </c:pt>
                <c:pt idx="177">
                  <c:v>9.6398891966759095</c:v>
                </c:pt>
                <c:pt idx="178">
                  <c:v>14.761321909424719</c:v>
                </c:pt>
                <c:pt idx="179">
                  <c:v>20.681063122923593</c:v>
                </c:pt>
                <c:pt idx="180">
                  <c:v>30.899124745822661</c:v>
                </c:pt>
                <c:pt idx="181">
                  <c:v>36.620221507681336</c:v>
                </c:pt>
                <c:pt idx="182">
                  <c:v>41.214359326691863</c:v>
                </c:pt>
                <c:pt idx="183">
                  <c:v>45.146585627457995</c:v>
                </c:pt>
                <c:pt idx="184">
                  <c:v>52.942249794726749</c:v>
                </c:pt>
                <c:pt idx="185">
                  <c:v>51.797553459706776</c:v>
                </c:pt>
                <c:pt idx="186">
                  <c:v>37.561710317128274</c:v>
                </c:pt>
                <c:pt idx="187">
                  <c:v>37.90898521840225</c:v>
                </c:pt>
                <c:pt idx="188">
                  <c:v>22.307807358659893</c:v>
                </c:pt>
                <c:pt idx="189">
                  <c:v>20.11838590918935</c:v>
                </c:pt>
                <c:pt idx="190">
                  <c:v>17.271046643913547</c:v>
                </c:pt>
                <c:pt idx="191">
                  <c:v>12.463867859600807</c:v>
                </c:pt>
                <c:pt idx="192">
                  <c:v>6.0786167769823152</c:v>
                </c:pt>
                <c:pt idx="193">
                  <c:v>4.0664225941422494</c:v>
                </c:pt>
                <c:pt idx="194">
                  <c:v>-2.66374749133369</c:v>
                </c:pt>
                <c:pt idx="195">
                  <c:v>-7.2910893527926461</c:v>
                </c:pt>
                <c:pt idx="196">
                  <c:v>-8.6256263421617625</c:v>
                </c:pt>
                <c:pt idx="197">
                  <c:v>-7.3203740157480324</c:v>
                </c:pt>
                <c:pt idx="198">
                  <c:v>1.3868613138686037</c:v>
                </c:pt>
                <c:pt idx="199">
                  <c:v>1.8064671524053999E-2</c:v>
                </c:pt>
                <c:pt idx="200">
                  <c:v>1.5530418832161441</c:v>
                </c:pt>
                <c:pt idx="201">
                  <c:v>-1.6947115384615352</c:v>
                </c:pt>
                <c:pt idx="202">
                  <c:v>1.4005941914751796</c:v>
                </c:pt>
                <c:pt idx="203">
                  <c:v>9.9259531240438079</c:v>
                </c:pt>
                <c:pt idx="204">
                  <c:v>15.357188335667903</c:v>
                </c:pt>
                <c:pt idx="205">
                  <c:v>13.49415755748209</c:v>
                </c:pt>
                <c:pt idx="206">
                  <c:v>12.358637925648242</c:v>
                </c:pt>
                <c:pt idx="207">
                  <c:v>25.905014945200922</c:v>
                </c:pt>
                <c:pt idx="208">
                  <c:v>25.244810027418719</c:v>
                </c:pt>
                <c:pt idx="209">
                  <c:v>26.722421346077251</c:v>
                </c:pt>
                <c:pt idx="210">
                  <c:v>13.168946484281241</c:v>
                </c:pt>
                <c:pt idx="211">
                  <c:v>9.6207104154124146</c:v>
                </c:pt>
                <c:pt idx="212">
                  <c:v>14.287434523451136</c:v>
                </c:pt>
                <c:pt idx="213">
                  <c:v>23.590903533439288</c:v>
                </c:pt>
                <c:pt idx="214">
                  <c:v>26.333413059076772</c:v>
                </c:pt>
                <c:pt idx="215">
                  <c:v>17.897901241440749</c:v>
                </c:pt>
                <c:pt idx="216">
                  <c:v>25.245612098465607</c:v>
                </c:pt>
                <c:pt idx="217">
                  <c:v>32.237351931805613</c:v>
                </c:pt>
                <c:pt idx="218">
                  <c:v>30.968136573430449</c:v>
                </c:pt>
                <c:pt idx="219">
                  <c:v>30.493273542600896</c:v>
                </c:pt>
                <c:pt idx="220">
                  <c:v>30.747980192859004</c:v>
                </c:pt>
                <c:pt idx="221">
                  <c:v>23.674837628326006</c:v>
                </c:pt>
                <c:pt idx="222">
                  <c:v>34.087896941101633</c:v>
                </c:pt>
                <c:pt idx="223">
                  <c:v>27.043057996485054</c:v>
                </c:pt>
                <c:pt idx="224">
                  <c:v>28.532293751975544</c:v>
                </c:pt>
                <c:pt idx="225">
                  <c:v>23.27249344610971</c:v>
                </c:pt>
                <c:pt idx="226">
                  <c:v>14.620408936009088</c:v>
                </c:pt>
                <c:pt idx="227">
                  <c:v>29.417319860232304</c:v>
                </c:pt>
                <c:pt idx="228">
                  <c:v>25.242376167812441</c:v>
                </c:pt>
                <c:pt idx="229">
                  <c:v>22.101297614064453</c:v>
                </c:pt>
                <c:pt idx="230">
                  <c:v>22.435461956521728</c:v>
                </c:pt>
                <c:pt idx="231">
                  <c:v>17.283201940570049</c:v>
                </c:pt>
                <c:pt idx="232">
                  <c:v>21.192792218147027</c:v>
                </c:pt>
                <c:pt idx="233">
                  <c:v>34.956801626291735</c:v>
                </c:pt>
                <c:pt idx="234">
                  <c:v>30.39180801012138</c:v>
                </c:pt>
                <c:pt idx="235">
                  <c:v>39.127615424520144</c:v>
                </c:pt>
                <c:pt idx="236">
                  <c:v>3.2010820559062125</c:v>
                </c:pt>
                <c:pt idx="237">
                  <c:v>-7.5916860605087848</c:v>
                </c:pt>
                <c:pt idx="238">
                  <c:v>2.0275013420324672</c:v>
                </c:pt>
                <c:pt idx="239">
                  <c:v>-6.2062171628721519</c:v>
                </c:pt>
                <c:pt idx="240">
                  <c:v>-5.7635467980295507</c:v>
                </c:pt>
                <c:pt idx="241">
                  <c:v>-11.247857387727123</c:v>
                </c:pt>
                <c:pt idx="242">
                  <c:v>-9.373699542238878</c:v>
                </c:pt>
                <c:pt idx="243">
                  <c:v>-9.6311616683902095</c:v>
                </c:pt>
                <c:pt idx="244">
                  <c:v>-10.032894736842103</c:v>
                </c:pt>
                <c:pt idx="245">
                  <c:v>-14.636289462122654</c:v>
                </c:pt>
                <c:pt idx="246">
                  <c:v>-20.703456640388119</c:v>
                </c:pt>
                <c:pt idx="247">
                  <c:v>-15.51129478295994</c:v>
                </c:pt>
                <c:pt idx="248">
                  <c:v>10.794709877278708</c:v>
                </c:pt>
                <c:pt idx="249">
                  <c:v>18.844984802431597</c:v>
                </c:pt>
                <c:pt idx="250">
                  <c:v>12.400841832604836</c:v>
                </c:pt>
                <c:pt idx="251">
                  <c:v>15.71556385420314</c:v>
                </c:pt>
                <c:pt idx="252">
                  <c:v>7.8560227018146689</c:v>
                </c:pt>
                <c:pt idx="253">
                  <c:v>13.897794430066824</c:v>
                </c:pt>
                <c:pt idx="254">
                  <c:v>18.486205181188531</c:v>
                </c:pt>
                <c:pt idx="255">
                  <c:v>22.2612145254806</c:v>
                </c:pt>
                <c:pt idx="256">
                  <c:v>16.263254113345525</c:v>
                </c:pt>
                <c:pt idx="257">
                  <c:v>27.225939269171384</c:v>
                </c:pt>
                <c:pt idx="258">
                  <c:v>34.387427347812796</c:v>
                </c:pt>
                <c:pt idx="259">
                  <c:v>28.406458019197501</c:v>
                </c:pt>
                <c:pt idx="260">
                  <c:v>22.005950460622991</c:v>
                </c:pt>
                <c:pt idx="261">
                  <c:v>26.412130069419071</c:v>
                </c:pt>
                <c:pt idx="262">
                  <c:v>27.250468097364223</c:v>
                </c:pt>
                <c:pt idx="263">
                  <c:v>10.626281641846225</c:v>
                </c:pt>
                <c:pt idx="264">
                  <c:v>14.896489648964884</c:v>
                </c:pt>
                <c:pt idx="265">
                  <c:v>15.284701732967076</c:v>
                </c:pt>
                <c:pt idx="266">
                  <c:v>6.8337424105412881</c:v>
                </c:pt>
                <c:pt idx="267">
                  <c:v>12.70123549232498</c:v>
                </c:pt>
                <c:pt idx="268">
                  <c:v>12.591986917416186</c:v>
                </c:pt>
                <c:pt idx="269">
                  <c:v>2.9097318539066164</c:v>
                </c:pt>
                <c:pt idx="270">
                  <c:v>-8.2202304737515988</c:v>
                </c:pt>
                <c:pt idx="271">
                  <c:v>-12.344264642703696</c:v>
                </c:pt>
                <c:pt idx="272">
                  <c:v>-10.682806440239744</c:v>
                </c:pt>
                <c:pt idx="273">
                  <c:v>-6.8701407555131544</c:v>
                </c:pt>
                <c:pt idx="274">
                  <c:v>-6.5591397849462219</c:v>
                </c:pt>
                <c:pt idx="275">
                  <c:v>4.5125805275312958</c:v>
                </c:pt>
                <c:pt idx="276">
                  <c:v>10.599897556419302</c:v>
                </c:pt>
                <c:pt idx="277">
                  <c:v>10.378302053303523</c:v>
                </c:pt>
                <c:pt idx="278">
                  <c:v>13.464328899637223</c:v>
                </c:pt>
                <c:pt idx="279">
                  <c:v>7.9173933504969041</c:v>
                </c:pt>
                <c:pt idx="280">
                  <c:v>3.6701860231272088</c:v>
                </c:pt>
                <c:pt idx="281">
                  <c:v>8.8895128457110886</c:v>
                </c:pt>
                <c:pt idx="282">
                  <c:v>22.591145833333325</c:v>
                </c:pt>
                <c:pt idx="283">
                  <c:v>26.730926319228885</c:v>
                </c:pt>
                <c:pt idx="284">
                  <c:v>29.095394736842106</c:v>
                </c:pt>
                <c:pt idx="285">
                  <c:v>16.448389299236553</c:v>
                </c:pt>
                <c:pt idx="286">
                  <c:v>26.306704621161625</c:v>
                </c:pt>
                <c:pt idx="287">
                  <c:v>18.855581077544837</c:v>
                </c:pt>
                <c:pt idx="288">
                  <c:v>12.430871495899964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6.5464433214478257</c:v>
                </c:pt>
                <c:pt idx="292">
                  <c:v>9.9633581204871202</c:v>
                </c:pt>
                <c:pt idx="293">
                  <c:v>9.3860395554524079</c:v>
                </c:pt>
                <c:pt idx="294">
                  <c:v>4.7037402321523425</c:v>
                </c:pt>
                <c:pt idx="295">
                  <c:v>7.7192801526323906</c:v>
                </c:pt>
                <c:pt idx="296">
                  <c:v>6.6836539686584429</c:v>
                </c:pt>
                <c:pt idx="297">
                  <c:v>14.95922392196578</c:v>
                </c:pt>
                <c:pt idx="298">
                  <c:v>4.4642643074636279</c:v>
                </c:pt>
                <c:pt idx="299">
                  <c:v>7.3389109056215984</c:v>
                </c:pt>
                <c:pt idx="300">
                  <c:v>7.4339714078022867</c:v>
                </c:pt>
                <c:pt idx="301">
                  <c:v>11.885357576358091</c:v>
                </c:pt>
                <c:pt idx="302">
                  <c:v>6.082660561513431</c:v>
                </c:pt>
                <c:pt idx="303">
                  <c:v>8.3881064162754306</c:v>
                </c:pt>
                <c:pt idx="304">
                  <c:v>10.386142010094579</c:v>
                </c:pt>
                <c:pt idx="305">
                  <c:v>5.638716673345745</c:v>
                </c:pt>
                <c:pt idx="306">
                  <c:v>11.962901239040647</c:v>
                </c:pt>
                <c:pt idx="307">
                  <c:v>9.8444231689803772</c:v>
                </c:pt>
                <c:pt idx="308">
                  <c:v>11.739275819241414</c:v>
                </c:pt>
                <c:pt idx="309">
                  <c:v>7.0569143387040567</c:v>
                </c:pt>
                <c:pt idx="310">
                  <c:v>7.0551513621445405</c:v>
                </c:pt>
                <c:pt idx="311">
                  <c:v>9.7611559323579122</c:v>
                </c:pt>
                <c:pt idx="312">
                  <c:v>5.3588344084081418</c:v>
                </c:pt>
                <c:pt idx="313">
                  <c:v>-1.3062634224101699</c:v>
                </c:pt>
                <c:pt idx="314">
                  <c:v>2.4353120243531201</c:v>
                </c:pt>
                <c:pt idx="315">
                  <c:v>1.4016304227104204</c:v>
                </c:pt>
                <c:pt idx="316">
                  <c:v>-1.3894746187823159</c:v>
                </c:pt>
                <c:pt idx="317">
                  <c:v>2.2605047642425102</c:v>
                </c:pt>
                <c:pt idx="318">
                  <c:v>2.5735611355595767</c:v>
                </c:pt>
                <c:pt idx="319">
                  <c:v>0.82365502364194487</c:v>
                </c:pt>
                <c:pt idx="320">
                  <c:v>0.96616292242910351</c:v>
                </c:pt>
                <c:pt idx="321">
                  <c:v>-1.7540440459949402</c:v>
                </c:pt>
                <c:pt idx="322">
                  <c:v>-1.5392860971165212</c:v>
                </c:pt>
                <c:pt idx="323">
                  <c:v>-2.3234567388550897</c:v>
                </c:pt>
                <c:pt idx="324">
                  <c:v>4.3348888984030554</c:v>
                </c:pt>
                <c:pt idx="325">
                  <c:v>12.324741458599719</c:v>
                </c:pt>
                <c:pt idx="326">
                  <c:v>14.149165021844713</c:v>
                </c:pt>
                <c:pt idx="327">
                  <c:v>16.845564074479725</c:v>
                </c:pt>
                <c:pt idx="328">
                  <c:v>22.616877124271273</c:v>
                </c:pt>
                <c:pt idx="329">
                  <c:v>22.650896870772041</c:v>
                </c:pt>
                <c:pt idx="330">
                  <c:v>18.168626048917957</c:v>
                </c:pt>
                <c:pt idx="331">
                  <c:v>26.301571178491923</c:v>
                </c:pt>
                <c:pt idx="332">
                  <c:v>23.107864930665812</c:v>
                </c:pt>
                <c:pt idx="333">
                  <c:v>33.432520002644985</c:v>
                </c:pt>
                <c:pt idx="334">
                  <c:v>34.110653863740282</c:v>
                </c:pt>
                <c:pt idx="335">
                  <c:v>35.202584924110369</c:v>
                </c:pt>
                <c:pt idx="336">
                  <c:v>31.399905619729584</c:v>
                </c:pt>
                <c:pt idx="337">
                  <c:v>28.916937948113674</c:v>
                </c:pt>
                <c:pt idx="338">
                  <c:v>27.094868955334061</c:v>
                </c:pt>
                <c:pt idx="339">
                  <c:v>25.44431946006749</c:v>
                </c:pt>
                <c:pt idx="340">
                  <c:v>23.107847636530508</c:v>
                </c:pt>
                <c:pt idx="341">
                  <c:v>13.857951108422606</c:v>
                </c:pt>
                <c:pt idx="342">
                  <c:v>16.037232149213352</c:v>
                </c:pt>
                <c:pt idx="343">
                  <c:v>17.610923837716676</c:v>
                </c:pt>
                <c:pt idx="344">
                  <c:v>21.284608770421332</c:v>
                </c:pt>
                <c:pt idx="345">
                  <c:v>25.050795381337032</c:v>
                </c:pt>
                <c:pt idx="346">
                  <c:v>20.26366632571883</c:v>
                </c:pt>
                <c:pt idx="347">
                  <c:v>23.606175906418024</c:v>
                </c:pt>
                <c:pt idx="348">
                  <c:v>23.482660087753548</c:v>
                </c:pt>
                <c:pt idx="349">
                  <c:v>17.292021688613481</c:v>
                </c:pt>
                <c:pt idx="350">
                  <c:v>22.497210205298334</c:v>
                </c:pt>
                <c:pt idx="351">
                  <c:v>26.775466284074611</c:v>
                </c:pt>
                <c:pt idx="352">
                  <c:v>31.986341201556744</c:v>
                </c:pt>
                <c:pt idx="353">
                  <c:v>49.122587702164225</c:v>
                </c:pt>
                <c:pt idx="354">
                  <c:v>37.957637387076495</c:v>
                </c:pt>
                <c:pt idx="355">
                  <c:v>37.820261009995178</c:v>
                </c:pt>
                <c:pt idx="356">
                  <c:v>29.683667248004308</c:v>
                </c:pt>
                <c:pt idx="357">
                  <c:v>26.205384269900399</c:v>
                </c:pt>
                <c:pt idx="358">
                  <c:v>31.008181008180991</c:v>
                </c:pt>
                <c:pt idx="359">
                  <c:v>24.692174620942311</c:v>
                </c:pt>
                <c:pt idx="360">
                  <c:v>32.690119116866015</c:v>
                </c:pt>
                <c:pt idx="361">
                  <c:v>45.518543956043956</c:v>
                </c:pt>
                <c:pt idx="362">
                  <c:v>38.736366585968504</c:v>
                </c:pt>
                <c:pt idx="363">
                  <c:v>28.591974348092599</c:v>
                </c:pt>
                <c:pt idx="364">
                  <c:v>28.097250152518249</c:v>
                </c:pt>
                <c:pt idx="365">
                  <c:v>17.432490490511476</c:v>
                </c:pt>
                <c:pt idx="366">
                  <c:v>6.4271181918240661</c:v>
                </c:pt>
                <c:pt idx="367">
                  <c:v>7.36107592264168</c:v>
                </c:pt>
                <c:pt idx="368">
                  <c:v>20.123111237453806</c:v>
                </c:pt>
                <c:pt idx="369">
                  <c:v>21.795059660875047</c:v>
                </c:pt>
                <c:pt idx="370">
                  <c:v>26.668590212586185</c:v>
                </c:pt>
                <c:pt idx="371">
                  <c:v>30.5382135716326</c:v>
                </c:pt>
                <c:pt idx="372">
                  <c:v>18.010368422055766</c:v>
                </c:pt>
                <c:pt idx="373">
                  <c:v>16.756977535738592</c:v>
                </c:pt>
                <c:pt idx="374">
                  <c:v>20.097144142118296</c:v>
                </c:pt>
                <c:pt idx="375">
                  <c:v>19.345079848187609</c:v>
                </c:pt>
                <c:pt idx="376">
                  <c:v>21.067346362802517</c:v>
                </c:pt>
                <c:pt idx="377">
                  <c:v>18.564787136266702</c:v>
                </c:pt>
                <c:pt idx="378">
                  <c:v>37.933519973257582</c:v>
                </c:pt>
                <c:pt idx="379">
                  <c:v>26.125603484724834</c:v>
                </c:pt>
                <c:pt idx="380">
                  <c:v>24.052718286655672</c:v>
                </c:pt>
                <c:pt idx="381">
                  <c:v>19.360105875578991</c:v>
                </c:pt>
                <c:pt idx="382">
                  <c:v>19.526044759727633</c:v>
                </c:pt>
                <c:pt idx="383">
                  <c:v>8.9728361101559795</c:v>
                </c:pt>
                <c:pt idx="384">
                  <c:v>10.343769431411665</c:v>
                </c:pt>
                <c:pt idx="385">
                  <c:v>16.496808849708877</c:v>
                </c:pt>
                <c:pt idx="386">
                  <c:v>8.7815875013106837</c:v>
                </c:pt>
                <c:pt idx="387">
                  <c:v>9.1224728077182959</c:v>
                </c:pt>
                <c:pt idx="388">
                  <c:v>5.9655717522273388</c:v>
                </c:pt>
                <c:pt idx="389">
                  <c:v>7.6848395448250839</c:v>
                </c:pt>
                <c:pt idx="390">
                  <c:v>14.940056497603017</c:v>
                </c:pt>
                <c:pt idx="391">
                  <c:v>11.990239414988579</c:v>
                </c:pt>
                <c:pt idx="392">
                  <c:v>4.8769929490142472</c:v>
                </c:pt>
                <c:pt idx="393">
                  <c:v>-5.3250390594063006</c:v>
                </c:pt>
                <c:pt idx="394">
                  <c:v>-10.139186659860478</c:v>
                </c:pt>
                <c:pt idx="395">
                  <c:v>-2.0402162844398553</c:v>
                </c:pt>
                <c:pt idx="396">
                  <c:v>-9.256304796475467</c:v>
                </c:pt>
                <c:pt idx="397">
                  <c:v>-22.571367561291357</c:v>
                </c:pt>
                <c:pt idx="398">
                  <c:v>-13.974511680425216</c:v>
                </c:pt>
                <c:pt idx="399">
                  <c:v>-11.599324229198926</c:v>
                </c:pt>
                <c:pt idx="400">
                  <c:v>-15.827031486319253</c:v>
                </c:pt>
                <c:pt idx="401">
                  <c:v>-15.347735230600412</c:v>
                </c:pt>
                <c:pt idx="402">
                  <c:v>-25.308365399820786</c:v>
                </c:pt>
                <c:pt idx="403">
                  <c:v>-27.536877571336081</c:v>
                </c:pt>
                <c:pt idx="404">
                  <c:v>-25.858402126766478</c:v>
                </c:pt>
                <c:pt idx="405">
                  <c:v>-13.346515076618882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-13.809165559521707</c:v>
                </c:pt>
                <c:pt idx="411">
                  <c:v>-15.024446178592466</c:v>
                </c:pt>
                <c:pt idx="412">
                  <c:v>-19.157451118116931</c:v>
                </c:pt>
                <c:pt idx="413">
                  <c:v>-24.736012152935448</c:v>
                </c:pt>
                <c:pt idx="414">
                  <c:v>-19.187882637308341</c:v>
                </c:pt>
                <c:pt idx="415">
                  <c:v>-21.678482909677797</c:v>
                </c:pt>
                <c:pt idx="416">
                  <c:v>-16.420389137368129</c:v>
                </c:pt>
                <c:pt idx="417">
                  <c:v>-17.827899425161277</c:v>
                </c:pt>
                <c:pt idx="418">
                  <c:v>-23.365967528395228</c:v>
                </c:pt>
                <c:pt idx="419">
                  <c:v>-24.287736683772788</c:v>
                </c:pt>
                <c:pt idx="420">
                  <c:v>-23.996819459127337</c:v>
                </c:pt>
                <c:pt idx="421">
                  <c:v>-26.077445332450178</c:v>
                </c:pt>
                <c:pt idx="422">
                  <c:v>-14.857185306243736</c:v>
                </c:pt>
                <c:pt idx="423">
                  <c:v>-9.7035065689600302</c:v>
                </c:pt>
                <c:pt idx="424">
                  <c:v>-1.5477561576852428</c:v>
                </c:pt>
                <c:pt idx="425">
                  <c:v>8.6318860928895838</c:v>
                </c:pt>
                <c:pt idx="426">
                  <c:v>10.0363509338806</c:v>
                </c:pt>
                <c:pt idx="427">
                  <c:v>22.162937886370337</c:v>
                </c:pt>
                <c:pt idx="428">
                  <c:v>18.622425939306364</c:v>
                </c:pt>
                <c:pt idx="429">
                  <c:v>13.018124339161186</c:v>
                </c:pt>
                <c:pt idx="430">
                  <c:v>26.380395990088878</c:v>
                </c:pt>
                <c:pt idx="431">
                  <c:v>32.187682599041722</c:v>
                </c:pt>
                <c:pt idx="432">
                  <c:v>36.116031623372777</c:v>
                </c:pt>
                <c:pt idx="433">
                  <c:v>32.779598670093634</c:v>
                </c:pt>
                <c:pt idx="434">
                  <c:v>20.762989137547439</c:v>
                </c:pt>
                <c:pt idx="435">
                  <c:v>16.302576822092398</c:v>
                </c:pt>
                <c:pt idx="436">
                  <c:v>17.069266290405327</c:v>
                </c:pt>
                <c:pt idx="437">
                  <c:v>11.250012622310201</c:v>
                </c:pt>
                <c:pt idx="438">
                  <c:v>9.5465322764655127</c:v>
                </c:pt>
                <c:pt idx="439">
                  <c:v>11.90899324276835</c:v>
                </c:pt>
                <c:pt idx="440">
                  <c:v>7.5653605657127088</c:v>
                </c:pt>
                <c:pt idx="441">
                  <c:v>10.926100926100911</c:v>
                </c:pt>
                <c:pt idx="442">
                  <c:v>8.9934527663860777</c:v>
                </c:pt>
                <c:pt idx="443">
                  <c:v>4.4327354061867164</c:v>
                </c:pt>
                <c:pt idx="444">
                  <c:v>5.1234125805718955</c:v>
                </c:pt>
                <c:pt idx="445">
                  <c:v>4.828584367036326</c:v>
                </c:pt>
                <c:pt idx="446">
                  <c:v>4.4748487311478291</c:v>
                </c:pt>
                <c:pt idx="447">
                  <c:v>6.3193775207909475</c:v>
                </c:pt>
                <c:pt idx="448">
                  <c:v>4.4256863363837162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10.248703547524629</c:v>
                </c:pt>
                <c:pt idx="452">
                  <c:v>6.7961422757034207</c:v>
                </c:pt>
                <c:pt idx="453">
                  <c:v>6.445621986335226</c:v>
                </c:pt>
                <c:pt idx="454">
                  <c:v>3.0010231698461842</c:v>
                </c:pt>
                <c:pt idx="455">
                  <c:v>8.3647260998755524</c:v>
                </c:pt>
                <c:pt idx="456">
                  <c:v>6.4024592888002774</c:v>
                </c:pt>
                <c:pt idx="457">
                  <c:v>9.6799058098069537</c:v>
                </c:pt>
                <c:pt idx="458">
                  <c:v>13.291265073259284</c:v>
                </c:pt>
                <c:pt idx="459">
                  <c:v>6.5958875367184255</c:v>
                </c:pt>
                <c:pt idx="460">
                  <c:v>6.6203318979627834</c:v>
                </c:pt>
                <c:pt idx="461">
                  <c:v>3.4419614642920759</c:v>
                </c:pt>
                <c:pt idx="462">
                  <c:v>6.8415920283857679</c:v>
                </c:pt>
                <c:pt idx="463">
                  <c:v>8.710866610786038</c:v>
                </c:pt>
                <c:pt idx="464">
                  <c:v>14.16144025318764</c:v>
                </c:pt>
                <c:pt idx="465">
                  <c:v>12.097032365464045</c:v>
                </c:pt>
                <c:pt idx="466">
                  <c:v>13.619431382130752</c:v>
                </c:pt>
                <c:pt idx="467">
                  <c:v>12.355477782638591</c:v>
                </c:pt>
                <c:pt idx="468">
                  <c:v>9.8511704902159778</c:v>
                </c:pt>
                <c:pt idx="469">
                  <c:v>9.7299342791168151</c:v>
                </c:pt>
                <c:pt idx="470">
                  <c:v>13.105347891439866</c:v>
                </c:pt>
                <c:pt idx="471">
                  <c:v>20.512719571054028</c:v>
                </c:pt>
                <c:pt idx="472">
                  <c:v>18.355377105967552</c:v>
                </c:pt>
                <c:pt idx="473">
                  <c:v>13.990412482571713</c:v>
                </c:pt>
                <c:pt idx="474">
                  <c:v>13.05164823365188</c:v>
                </c:pt>
                <c:pt idx="475">
                  <c:v>14.290526630984024</c:v>
                </c:pt>
                <c:pt idx="476">
                  <c:v>12.441760889443664</c:v>
                </c:pt>
                <c:pt idx="477">
                  <c:v>5.748127628281563</c:v>
                </c:pt>
                <c:pt idx="478">
                  <c:v>3.5295776633998521</c:v>
                </c:pt>
                <c:pt idx="479">
                  <c:v>-4.1502113694515508</c:v>
                </c:pt>
                <c:pt idx="480">
                  <c:v>-5.4157603673533057</c:v>
                </c:pt>
                <c:pt idx="481">
                  <c:v>-6.9084920400320886</c:v>
                </c:pt>
                <c:pt idx="482">
                  <c:v>-6.5287343915486629</c:v>
                </c:pt>
                <c:pt idx="483">
                  <c:v>-8.5089702212175276</c:v>
                </c:pt>
                <c:pt idx="484">
                  <c:v>-14.856819769182151</c:v>
                </c:pt>
                <c:pt idx="485">
                  <c:v>-12.911006205034104</c:v>
                </c:pt>
                <c:pt idx="486">
                  <c:v>-12.968880385891357</c:v>
                </c:pt>
                <c:pt idx="487">
                  <c:v>-23.605043392827906</c:v>
                </c:pt>
                <c:pt idx="488">
                  <c:v>-37.474989995998406</c:v>
                </c:pt>
                <c:pt idx="489">
                  <c:v>-39.489852410980731</c:v>
                </c:pt>
                <c:pt idx="490">
                  <c:v>-38.48579367457571</c:v>
                </c:pt>
                <c:pt idx="491">
                  <c:v>-40.090674984585249</c:v>
                </c:pt>
                <c:pt idx="492">
                  <c:v>-44.756243283256801</c:v>
                </c:pt>
                <c:pt idx="493">
                  <c:v>-39.678687533076285</c:v>
                </c:pt>
                <c:pt idx="494">
                  <c:v>-37.008061547788309</c:v>
                </c:pt>
                <c:pt idx="495">
                  <c:v>-34.364958082806098</c:v>
                </c:pt>
                <c:pt idx="496">
                  <c:v>-28.178125000000001</c:v>
                </c:pt>
                <c:pt idx="497">
                  <c:v>-22.084931117738961</c:v>
                </c:pt>
                <c:pt idx="498">
                  <c:v>-20.439964765401484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22.247389092207449</c:v>
                </c:pt>
                <c:pt idx="502">
                  <c:v>23.454193191253793</c:v>
                </c:pt>
                <c:pt idx="503">
                  <c:v>30.027364750326903</c:v>
                </c:pt>
                <c:pt idx="504">
                  <c:v>50.252350052374538</c:v>
                </c:pt>
                <c:pt idx="505">
                  <c:v>46.568989935703819</c:v>
                </c:pt>
                <c:pt idx="506">
                  <c:v>35.962007768013684</c:v>
                </c:pt>
                <c:pt idx="507">
                  <c:v>18.52492547381248</c:v>
                </c:pt>
                <c:pt idx="508">
                  <c:v>12.116564417177923</c:v>
                </c:pt>
                <c:pt idx="509">
                  <c:v>11.556689755741868</c:v>
                </c:pt>
                <c:pt idx="510">
                  <c:v>2.8129960220258265</c:v>
                </c:pt>
                <c:pt idx="511">
                  <c:v>4.9636735157225553</c:v>
                </c:pt>
              </c:numCache>
            </c:numRef>
          </c:yVal>
          <c:smooth val="1"/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227667728"/>
        <c:axId val="366741872"/>
      </c:scatterChart>
      <c:valAx>
        <c:axId val="227667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741872"/>
        <c:crosses val="autoZero"/>
        <c:crossBetween val="midCat"/>
      </c:valAx>
      <c:valAx>
        <c:axId val="36674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667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7</xdr:row>
      <xdr:rowOff>0</xdr:rowOff>
    </xdr:from>
    <xdr:to>
      <xdr:col>13</xdr:col>
      <xdr:colOff>571501</xdr:colOff>
      <xdr:row>19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zoomScaleNormal="100" workbookViewId="0">
      <selection activeCell="B21" sqref="B21:D21"/>
    </sheetView>
  </sheetViews>
  <sheetFormatPr defaultRowHeight="15" x14ac:dyDescent="0.25"/>
  <cols>
    <col min="1" max="1" width="25.140625" bestFit="1" customWidth="1"/>
    <col min="2" max="2" width="9.5703125" bestFit="1" customWidth="1"/>
    <col min="3" max="4" width="9.5703125" customWidth="1"/>
    <col min="5" max="5" width="8.7109375" customWidth="1"/>
    <col min="6" max="6" width="9.5703125" bestFit="1" customWidth="1"/>
    <col min="7" max="9" width="9.5703125" customWidth="1"/>
    <col min="10" max="10" width="9.5703125" bestFit="1" customWidth="1"/>
    <col min="11" max="13" width="9.5703125" customWidth="1"/>
    <col min="14" max="14" width="9.5703125" bestFit="1" customWidth="1"/>
    <col min="15" max="17" width="9.5703125" customWidth="1"/>
    <col min="18" max="18" width="9.5703125" bestFit="1" customWidth="1"/>
    <col min="257" max="257" width="21.140625" customWidth="1"/>
    <col min="258" max="258" width="9.5703125" bestFit="1" customWidth="1"/>
    <col min="259" max="261" width="9.5703125" customWidth="1"/>
    <col min="262" max="262" width="9.5703125" bestFit="1" customWidth="1"/>
    <col min="263" max="265" width="9.5703125" customWidth="1"/>
    <col min="266" max="266" width="9.5703125" bestFit="1" customWidth="1"/>
    <col min="267" max="269" width="9.5703125" customWidth="1"/>
    <col min="270" max="270" width="9.5703125" bestFit="1" customWidth="1"/>
    <col min="271" max="273" width="9.5703125" customWidth="1"/>
    <col min="274" max="274" width="9.5703125" bestFit="1" customWidth="1"/>
    <col min="513" max="513" width="21.140625" customWidth="1"/>
    <col min="514" max="514" width="9.5703125" bestFit="1" customWidth="1"/>
    <col min="515" max="517" width="9.5703125" customWidth="1"/>
    <col min="518" max="518" width="9.5703125" bestFit="1" customWidth="1"/>
    <col min="519" max="521" width="9.5703125" customWidth="1"/>
    <col min="522" max="522" width="9.5703125" bestFit="1" customWidth="1"/>
    <col min="523" max="525" width="9.5703125" customWidth="1"/>
    <col min="526" max="526" width="9.5703125" bestFit="1" customWidth="1"/>
    <col min="527" max="529" width="9.5703125" customWidth="1"/>
    <col min="530" max="530" width="9.5703125" bestFit="1" customWidth="1"/>
    <col min="769" max="769" width="21.140625" customWidth="1"/>
    <col min="770" max="770" width="9.5703125" bestFit="1" customWidth="1"/>
    <col min="771" max="773" width="9.5703125" customWidth="1"/>
    <col min="774" max="774" width="9.5703125" bestFit="1" customWidth="1"/>
    <col min="775" max="777" width="9.5703125" customWidth="1"/>
    <col min="778" max="778" width="9.5703125" bestFit="1" customWidth="1"/>
    <col min="779" max="781" width="9.5703125" customWidth="1"/>
    <col min="782" max="782" width="9.5703125" bestFit="1" customWidth="1"/>
    <col min="783" max="785" width="9.5703125" customWidth="1"/>
    <col min="786" max="786" width="9.5703125" bestFit="1" customWidth="1"/>
    <col min="1025" max="1025" width="21.140625" customWidth="1"/>
    <col min="1026" max="1026" width="9.5703125" bestFit="1" customWidth="1"/>
    <col min="1027" max="1029" width="9.5703125" customWidth="1"/>
    <col min="1030" max="1030" width="9.5703125" bestFit="1" customWidth="1"/>
    <col min="1031" max="1033" width="9.5703125" customWidth="1"/>
    <col min="1034" max="1034" width="9.5703125" bestFit="1" customWidth="1"/>
    <col min="1035" max="1037" width="9.5703125" customWidth="1"/>
    <col min="1038" max="1038" width="9.5703125" bestFit="1" customWidth="1"/>
    <col min="1039" max="1041" width="9.5703125" customWidth="1"/>
    <col min="1042" max="1042" width="9.5703125" bestFit="1" customWidth="1"/>
    <col min="1281" max="1281" width="21.140625" customWidth="1"/>
    <col min="1282" max="1282" width="9.5703125" bestFit="1" customWidth="1"/>
    <col min="1283" max="1285" width="9.5703125" customWidth="1"/>
    <col min="1286" max="1286" width="9.5703125" bestFit="1" customWidth="1"/>
    <col min="1287" max="1289" width="9.5703125" customWidth="1"/>
    <col min="1290" max="1290" width="9.5703125" bestFit="1" customWidth="1"/>
    <col min="1291" max="1293" width="9.5703125" customWidth="1"/>
    <col min="1294" max="1294" width="9.5703125" bestFit="1" customWidth="1"/>
    <col min="1295" max="1297" width="9.5703125" customWidth="1"/>
    <col min="1298" max="1298" width="9.5703125" bestFit="1" customWidth="1"/>
    <col min="1537" max="1537" width="21.140625" customWidth="1"/>
    <col min="1538" max="1538" width="9.5703125" bestFit="1" customWidth="1"/>
    <col min="1539" max="1541" width="9.5703125" customWidth="1"/>
    <col min="1542" max="1542" width="9.5703125" bestFit="1" customWidth="1"/>
    <col min="1543" max="1545" width="9.5703125" customWidth="1"/>
    <col min="1546" max="1546" width="9.5703125" bestFit="1" customWidth="1"/>
    <col min="1547" max="1549" width="9.5703125" customWidth="1"/>
    <col min="1550" max="1550" width="9.5703125" bestFit="1" customWidth="1"/>
    <col min="1551" max="1553" width="9.5703125" customWidth="1"/>
    <col min="1554" max="1554" width="9.5703125" bestFit="1" customWidth="1"/>
    <col min="1793" max="1793" width="21.140625" customWidth="1"/>
    <col min="1794" max="1794" width="9.5703125" bestFit="1" customWidth="1"/>
    <col min="1795" max="1797" width="9.5703125" customWidth="1"/>
    <col min="1798" max="1798" width="9.5703125" bestFit="1" customWidth="1"/>
    <col min="1799" max="1801" width="9.5703125" customWidth="1"/>
    <col min="1802" max="1802" width="9.5703125" bestFit="1" customWidth="1"/>
    <col min="1803" max="1805" width="9.5703125" customWidth="1"/>
    <col min="1806" max="1806" width="9.5703125" bestFit="1" customWidth="1"/>
    <col min="1807" max="1809" width="9.5703125" customWidth="1"/>
    <col min="1810" max="1810" width="9.5703125" bestFit="1" customWidth="1"/>
    <col min="2049" max="2049" width="21.140625" customWidth="1"/>
    <col min="2050" max="2050" width="9.5703125" bestFit="1" customWidth="1"/>
    <col min="2051" max="2053" width="9.5703125" customWidth="1"/>
    <col min="2054" max="2054" width="9.5703125" bestFit="1" customWidth="1"/>
    <col min="2055" max="2057" width="9.5703125" customWidth="1"/>
    <col min="2058" max="2058" width="9.5703125" bestFit="1" customWidth="1"/>
    <col min="2059" max="2061" width="9.5703125" customWidth="1"/>
    <col min="2062" max="2062" width="9.5703125" bestFit="1" customWidth="1"/>
    <col min="2063" max="2065" width="9.5703125" customWidth="1"/>
    <col min="2066" max="2066" width="9.5703125" bestFit="1" customWidth="1"/>
    <col min="2305" max="2305" width="21.140625" customWidth="1"/>
    <col min="2306" max="2306" width="9.5703125" bestFit="1" customWidth="1"/>
    <col min="2307" max="2309" width="9.5703125" customWidth="1"/>
    <col min="2310" max="2310" width="9.5703125" bestFit="1" customWidth="1"/>
    <col min="2311" max="2313" width="9.5703125" customWidth="1"/>
    <col min="2314" max="2314" width="9.5703125" bestFit="1" customWidth="1"/>
    <col min="2315" max="2317" width="9.5703125" customWidth="1"/>
    <col min="2318" max="2318" width="9.5703125" bestFit="1" customWidth="1"/>
    <col min="2319" max="2321" width="9.5703125" customWidth="1"/>
    <col min="2322" max="2322" width="9.5703125" bestFit="1" customWidth="1"/>
    <col min="2561" max="2561" width="21.140625" customWidth="1"/>
    <col min="2562" max="2562" width="9.5703125" bestFit="1" customWidth="1"/>
    <col min="2563" max="2565" width="9.5703125" customWidth="1"/>
    <col min="2566" max="2566" width="9.5703125" bestFit="1" customWidth="1"/>
    <col min="2567" max="2569" width="9.5703125" customWidth="1"/>
    <col min="2570" max="2570" width="9.5703125" bestFit="1" customWidth="1"/>
    <col min="2571" max="2573" width="9.5703125" customWidth="1"/>
    <col min="2574" max="2574" width="9.5703125" bestFit="1" customWidth="1"/>
    <col min="2575" max="2577" width="9.5703125" customWidth="1"/>
    <col min="2578" max="2578" width="9.5703125" bestFit="1" customWidth="1"/>
    <col min="2817" max="2817" width="21.140625" customWidth="1"/>
    <col min="2818" max="2818" width="9.5703125" bestFit="1" customWidth="1"/>
    <col min="2819" max="2821" width="9.5703125" customWidth="1"/>
    <col min="2822" max="2822" width="9.5703125" bestFit="1" customWidth="1"/>
    <col min="2823" max="2825" width="9.5703125" customWidth="1"/>
    <col min="2826" max="2826" width="9.5703125" bestFit="1" customWidth="1"/>
    <col min="2827" max="2829" width="9.5703125" customWidth="1"/>
    <col min="2830" max="2830" width="9.5703125" bestFit="1" customWidth="1"/>
    <col min="2831" max="2833" width="9.5703125" customWidth="1"/>
    <col min="2834" max="2834" width="9.5703125" bestFit="1" customWidth="1"/>
    <col min="3073" max="3073" width="21.140625" customWidth="1"/>
    <col min="3074" max="3074" width="9.5703125" bestFit="1" customWidth="1"/>
    <col min="3075" max="3077" width="9.5703125" customWidth="1"/>
    <col min="3078" max="3078" width="9.5703125" bestFit="1" customWidth="1"/>
    <col min="3079" max="3081" width="9.5703125" customWidth="1"/>
    <col min="3082" max="3082" width="9.5703125" bestFit="1" customWidth="1"/>
    <col min="3083" max="3085" width="9.5703125" customWidth="1"/>
    <col min="3086" max="3086" width="9.5703125" bestFit="1" customWidth="1"/>
    <col min="3087" max="3089" width="9.5703125" customWidth="1"/>
    <col min="3090" max="3090" width="9.5703125" bestFit="1" customWidth="1"/>
    <col min="3329" max="3329" width="21.140625" customWidth="1"/>
    <col min="3330" max="3330" width="9.5703125" bestFit="1" customWidth="1"/>
    <col min="3331" max="3333" width="9.5703125" customWidth="1"/>
    <col min="3334" max="3334" width="9.5703125" bestFit="1" customWidth="1"/>
    <col min="3335" max="3337" width="9.5703125" customWidth="1"/>
    <col min="3338" max="3338" width="9.5703125" bestFit="1" customWidth="1"/>
    <col min="3339" max="3341" width="9.5703125" customWidth="1"/>
    <col min="3342" max="3342" width="9.5703125" bestFit="1" customWidth="1"/>
    <col min="3343" max="3345" width="9.5703125" customWidth="1"/>
    <col min="3346" max="3346" width="9.5703125" bestFit="1" customWidth="1"/>
    <col min="3585" max="3585" width="21.140625" customWidth="1"/>
    <col min="3586" max="3586" width="9.5703125" bestFit="1" customWidth="1"/>
    <col min="3587" max="3589" width="9.5703125" customWidth="1"/>
    <col min="3590" max="3590" width="9.5703125" bestFit="1" customWidth="1"/>
    <col min="3591" max="3593" width="9.5703125" customWidth="1"/>
    <col min="3594" max="3594" width="9.5703125" bestFit="1" customWidth="1"/>
    <col min="3595" max="3597" width="9.5703125" customWidth="1"/>
    <col min="3598" max="3598" width="9.5703125" bestFit="1" customWidth="1"/>
    <col min="3599" max="3601" width="9.5703125" customWidth="1"/>
    <col min="3602" max="3602" width="9.5703125" bestFit="1" customWidth="1"/>
    <col min="3841" max="3841" width="21.140625" customWidth="1"/>
    <col min="3842" max="3842" width="9.5703125" bestFit="1" customWidth="1"/>
    <col min="3843" max="3845" width="9.5703125" customWidth="1"/>
    <col min="3846" max="3846" width="9.5703125" bestFit="1" customWidth="1"/>
    <col min="3847" max="3849" width="9.5703125" customWidth="1"/>
    <col min="3850" max="3850" width="9.5703125" bestFit="1" customWidth="1"/>
    <col min="3851" max="3853" width="9.5703125" customWidth="1"/>
    <col min="3854" max="3854" width="9.5703125" bestFit="1" customWidth="1"/>
    <col min="3855" max="3857" width="9.5703125" customWidth="1"/>
    <col min="3858" max="3858" width="9.5703125" bestFit="1" customWidth="1"/>
    <col min="4097" max="4097" width="21.140625" customWidth="1"/>
    <col min="4098" max="4098" width="9.5703125" bestFit="1" customWidth="1"/>
    <col min="4099" max="4101" width="9.5703125" customWidth="1"/>
    <col min="4102" max="4102" width="9.5703125" bestFit="1" customWidth="1"/>
    <col min="4103" max="4105" width="9.5703125" customWidth="1"/>
    <col min="4106" max="4106" width="9.5703125" bestFit="1" customWidth="1"/>
    <col min="4107" max="4109" width="9.5703125" customWidth="1"/>
    <col min="4110" max="4110" width="9.5703125" bestFit="1" customWidth="1"/>
    <col min="4111" max="4113" width="9.5703125" customWidth="1"/>
    <col min="4114" max="4114" width="9.5703125" bestFit="1" customWidth="1"/>
    <col min="4353" max="4353" width="21.140625" customWidth="1"/>
    <col min="4354" max="4354" width="9.5703125" bestFit="1" customWidth="1"/>
    <col min="4355" max="4357" width="9.5703125" customWidth="1"/>
    <col min="4358" max="4358" width="9.5703125" bestFit="1" customWidth="1"/>
    <col min="4359" max="4361" width="9.5703125" customWidth="1"/>
    <col min="4362" max="4362" width="9.5703125" bestFit="1" customWidth="1"/>
    <col min="4363" max="4365" width="9.5703125" customWidth="1"/>
    <col min="4366" max="4366" width="9.5703125" bestFit="1" customWidth="1"/>
    <col min="4367" max="4369" width="9.5703125" customWidth="1"/>
    <col min="4370" max="4370" width="9.5703125" bestFit="1" customWidth="1"/>
    <col min="4609" max="4609" width="21.140625" customWidth="1"/>
    <col min="4610" max="4610" width="9.5703125" bestFit="1" customWidth="1"/>
    <col min="4611" max="4613" width="9.5703125" customWidth="1"/>
    <col min="4614" max="4614" width="9.5703125" bestFit="1" customWidth="1"/>
    <col min="4615" max="4617" width="9.5703125" customWidth="1"/>
    <col min="4618" max="4618" width="9.5703125" bestFit="1" customWidth="1"/>
    <col min="4619" max="4621" width="9.5703125" customWidth="1"/>
    <col min="4622" max="4622" width="9.5703125" bestFit="1" customWidth="1"/>
    <col min="4623" max="4625" width="9.5703125" customWidth="1"/>
    <col min="4626" max="4626" width="9.5703125" bestFit="1" customWidth="1"/>
    <col min="4865" max="4865" width="21.140625" customWidth="1"/>
    <col min="4866" max="4866" width="9.5703125" bestFit="1" customWidth="1"/>
    <col min="4867" max="4869" width="9.5703125" customWidth="1"/>
    <col min="4870" max="4870" width="9.5703125" bestFit="1" customWidth="1"/>
    <col min="4871" max="4873" width="9.5703125" customWidth="1"/>
    <col min="4874" max="4874" width="9.5703125" bestFit="1" customWidth="1"/>
    <col min="4875" max="4877" width="9.5703125" customWidth="1"/>
    <col min="4878" max="4878" width="9.5703125" bestFit="1" customWidth="1"/>
    <col min="4879" max="4881" width="9.5703125" customWidth="1"/>
    <col min="4882" max="4882" width="9.5703125" bestFit="1" customWidth="1"/>
    <col min="5121" max="5121" width="21.140625" customWidth="1"/>
    <col min="5122" max="5122" width="9.5703125" bestFit="1" customWidth="1"/>
    <col min="5123" max="5125" width="9.5703125" customWidth="1"/>
    <col min="5126" max="5126" width="9.5703125" bestFit="1" customWidth="1"/>
    <col min="5127" max="5129" width="9.5703125" customWidth="1"/>
    <col min="5130" max="5130" width="9.5703125" bestFit="1" customWidth="1"/>
    <col min="5131" max="5133" width="9.5703125" customWidth="1"/>
    <col min="5134" max="5134" width="9.5703125" bestFit="1" customWidth="1"/>
    <col min="5135" max="5137" width="9.5703125" customWidth="1"/>
    <col min="5138" max="5138" width="9.5703125" bestFit="1" customWidth="1"/>
    <col min="5377" max="5377" width="21.140625" customWidth="1"/>
    <col min="5378" max="5378" width="9.5703125" bestFit="1" customWidth="1"/>
    <col min="5379" max="5381" width="9.5703125" customWidth="1"/>
    <col min="5382" max="5382" width="9.5703125" bestFit="1" customWidth="1"/>
    <col min="5383" max="5385" width="9.5703125" customWidth="1"/>
    <col min="5386" max="5386" width="9.5703125" bestFit="1" customWidth="1"/>
    <col min="5387" max="5389" width="9.5703125" customWidth="1"/>
    <col min="5390" max="5390" width="9.5703125" bestFit="1" customWidth="1"/>
    <col min="5391" max="5393" width="9.5703125" customWidth="1"/>
    <col min="5394" max="5394" width="9.5703125" bestFit="1" customWidth="1"/>
    <col min="5633" max="5633" width="21.140625" customWidth="1"/>
    <col min="5634" max="5634" width="9.5703125" bestFit="1" customWidth="1"/>
    <col min="5635" max="5637" width="9.5703125" customWidth="1"/>
    <col min="5638" max="5638" width="9.5703125" bestFit="1" customWidth="1"/>
    <col min="5639" max="5641" width="9.5703125" customWidth="1"/>
    <col min="5642" max="5642" width="9.5703125" bestFit="1" customWidth="1"/>
    <col min="5643" max="5645" width="9.5703125" customWidth="1"/>
    <col min="5646" max="5646" width="9.5703125" bestFit="1" customWidth="1"/>
    <col min="5647" max="5649" width="9.5703125" customWidth="1"/>
    <col min="5650" max="5650" width="9.5703125" bestFit="1" customWidth="1"/>
    <col min="5889" max="5889" width="21.140625" customWidth="1"/>
    <col min="5890" max="5890" width="9.5703125" bestFit="1" customWidth="1"/>
    <col min="5891" max="5893" width="9.5703125" customWidth="1"/>
    <col min="5894" max="5894" width="9.5703125" bestFit="1" customWidth="1"/>
    <col min="5895" max="5897" width="9.5703125" customWidth="1"/>
    <col min="5898" max="5898" width="9.5703125" bestFit="1" customWidth="1"/>
    <col min="5899" max="5901" width="9.5703125" customWidth="1"/>
    <col min="5902" max="5902" width="9.5703125" bestFit="1" customWidth="1"/>
    <col min="5903" max="5905" width="9.5703125" customWidth="1"/>
    <col min="5906" max="5906" width="9.5703125" bestFit="1" customWidth="1"/>
    <col min="6145" max="6145" width="21.140625" customWidth="1"/>
    <col min="6146" max="6146" width="9.5703125" bestFit="1" customWidth="1"/>
    <col min="6147" max="6149" width="9.5703125" customWidth="1"/>
    <col min="6150" max="6150" width="9.5703125" bestFit="1" customWidth="1"/>
    <col min="6151" max="6153" width="9.5703125" customWidth="1"/>
    <col min="6154" max="6154" width="9.5703125" bestFit="1" customWidth="1"/>
    <col min="6155" max="6157" width="9.5703125" customWidth="1"/>
    <col min="6158" max="6158" width="9.5703125" bestFit="1" customWidth="1"/>
    <col min="6159" max="6161" width="9.5703125" customWidth="1"/>
    <col min="6162" max="6162" width="9.5703125" bestFit="1" customWidth="1"/>
    <col min="6401" max="6401" width="21.140625" customWidth="1"/>
    <col min="6402" max="6402" width="9.5703125" bestFit="1" customWidth="1"/>
    <col min="6403" max="6405" width="9.5703125" customWidth="1"/>
    <col min="6406" max="6406" width="9.5703125" bestFit="1" customWidth="1"/>
    <col min="6407" max="6409" width="9.5703125" customWidth="1"/>
    <col min="6410" max="6410" width="9.5703125" bestFit="1" customWidth="1"/>
    <col min="6411" max="6413" width="9.5703125" customWidth="1"/>
    <col min="6414" max="6414" width="9.5703125" bestFit="1" customWidth="1"/>
    <col min="6415" max="6417" width="9.5703125" customWidth="1"/>
    <col min="6418" max="6418" width="9.5703125" bestFit="1" customWidth="1"/>
    <col min="6657" max="6657" width="21.140625" customWidth="1"/>
    <col min="6658" max="6658" width="9.5703125" bestFit="1" customWidth="1"/>
    <col min="6659" max="6661" width="9.5703125" customWidth="1"/>
    <col min="6662" max="6662" width="9.5703125" bestFit="1" customWidth="1"/>
    <col min="6663" max="6665" width="9.5703125" customWidth="1"/>
    <col min="6666" max="6666" width="9.5703125" bestFit="1" customWidth="1"/>
    <col min="6667" max="6669" width="9.5703125" customWidth="1"/>
    <col min="6670" max="6670" width="9.5703125" bestFit="1" customWidth="1"/>
    <col min="6671" max="6673" width="9.5703125" customWidth="1"/>
    <col min="6674" max="6674" width="9.5703125" bestFit="1" customWidth="1"/>
    <col min="6913" max="6913" width="21.140625" customWidth="1"/>
    <col min="6914" max="6914" width="9.5703125" bestFit="1" customWidth="1"/>
    <col min="6915" max="6917" width="9.5703125" customWidth="1"/>
    <col min="6918" max="6918" width="9.5703125" bestFit="1" customWidth="1"/>
    <col min="6919" max="6921" width="9.5703125" customWidth="1"/>
    <col min="6922" max="6922" width="9.5703125" bestFit="1" customWidth="1"/>
    <col min="6923" max="6925" width="9.5703125" customWidth="1"/>
    <col min="6926" max="6926" width="9.5703125" bestFit="1" customWidth="1"/>
    <col min="6927" max="6929" width="9.5703125" customWidth="1"/>
    <col min="6930" max="6930" width="9.5703125" bestFit="1" customWidth="1"/>
    <col min="7169" max="7169" width="21.140625" customWidth="1"/>
    <col min="7170" max="7170" width="9.5703125" bestFit="1" customWidth="1"/>
    <col min="7171" max="7173" width="9.5703125" customWidth="1"/>
    <col min="7174" max="7174" width="9.5703125" bestFit="1" customWidth="1"/>
    <col min="7175" max="7177" width="9.5703125" customWidth="1"/>
    <col min="7178" max="7178" width="9.5703125" bestFit="1" customWidth="1"/>
    <col min="7179" max="7181" width="9.5703125" customWidth="1"/>
    <col min="7182" max="7182" width="9.5703125" bestFit="1" customWidth="1"/>
    <col min="7183" max="7185" width="9.5703125" customWidth="1"/>
    <col min="7186" max="7186" width="9.5703125" bestFit="1" customWidth="1"/>
    <col min="7425" max="7425" width="21.140625" customWidth="1"/>
    <col min="7426" max="7426" width="9.5703125" bestFit="1" customWidth="1"/>
    <col min="7427" max="7429" width="9.5703125" customWidth="1"/>
    <col min="7430" max="7430" width="9.5703125" bestFit="1" customWidth="1"/>
    <col min="7431" max="7433" width="9.5703125" customWidth="1"/>
    <col min="7434" max="7434" width="9.5703125" bestFit="1" customWidth="1"/>
    <col min="7435" max="7437" width="9.5703125" customWidth="1"/>
    <col min="7438" max="7438" width="9.5703125" bestFit="1" customWidth="1"/>
    <col min="7439" max="7441" width="9.5703125" customWidth="1"/>
    <col min="7442" max="7442" width="9.5703125" bestFit="1" customWidth="1"/>
    <col min="7681" max="7681" width="21.140625" customWidth="1"/>
    <col min="7682" max="7682" width="9.5703125" bestFit="1" customWidth="1"/>
    <col min="7683" max="7685" width="9.5703125" customWidth="1"/>
    <col min="7686" max="7686" width="9.5703125" bestFit="1" customWidth="1"/>
    <col min="7687" max="7689" width="9.5703125" customWidth="1"/>
    <col min="7690" max="7690" width="9.5703125" bestFit="1" customWidth="1"/>
    <col min="7691" max="7693" width="9.5703125" customWidth="1"/>
    <col min="7694" max="7694" width="9.5703125" bestFit="1" customWidth="1"/>
    <col min="7695" max="7697" width="9.5703125" customWidth="1"/>
    <col min="7698" max="7698" width="9.5703125" bestFit="1" customWidth="1"/>
    <col min="7937" max="7937" width="21.140625" customWidth="1"/>
    <col min="7938" max="7938" width="9.5703125" bestFit="1" customWidth="1"/>
    <col min="7939" max="7941" width="9.5703125" customWidth="1"/>
    <col min="7942" max="7942" width="9.5703125" bestFit="1" customWidth="1"/>
    <col min="7943" max="7945" width="9.5703125" customWidth="1"/>
    <col min="7946" max="7946" width="9.5703125" bestFit="1" customWidth="1"/>
    <col min="7947" max="7949" width="9.5703125" customWidth="1"/>
    <col min="7950" max="7950" width="9.5703125" bestFit="1" customWidth="1"/>
    <col min="7951" max="7953" width="9.5703125" customWidth="1"/>
    <col min="7954" max="7954" width="9.5703125" bestFit="1" customWidth="1"/>
    <col min="8193" max="8193" width="21.140625" customWidth="1"/>
    <col min="8194" max="8194" width="9.5703125" bestFit="1" customWidth="1"/>
    <col min="8195" max="8197" width="9.5703125" customWidth="1"/>
    <col min="8198" max="8198" width="9.5703125" bestFit="1" customWidth="1"/>
    <col min="8199" max="8201" width="9.5703125" customWidth="1"/>
    <col min="8202" max="8202" width="9.5703125" bestFit="1" customWidth="1"/>
    <col min="8203" max="8205" width="9.5703125" customWidth="1"/>
    <col min="8206" max="8206" width="9.5703125" bestFit="1" customWidth="1"/>
    <col min="8207" max="8209" width="9.5703125" customWidth="1"/>
    <col min="8210" max="8210" width="9.5703125" bestFit="1" customWidth="1"/>
    <col min="8449" max="8449" width="21.140625" customWidth="1"/>
    <col min="8450" max="8450" width="9.5703125" bestFit="1" customWidth="1"/>
    <col min="8451" max="8453" width="9.5703125" customWidth="1"/>
    <col min="8454" max="8454" width="9.5703125" bestFit="1" customWidth="1"/>
    <col min="8455" max="8457" width="9.5703125" customWidth="1"/>
    <col min="8458" max="8458" width="9.5703125" bestFit="1" customWidth="1"/>
    <col min="8459" max="8461" width="9.5703125" customWidth="1"/>
    <col min="8462" max="8462" width="9.5703125" bestFit="1" customWidth="1"/>
    <col min="8463" max="8465" width="9.5703125" customWidth="1"/>
    <col min="8466" max="8466" width="9.5703125" bestFit="1" customWidth="1"/>
    <col min="8705" max="8705" width="21.140625" customWidth="1"/>
    <col min="8706" max="8706" width="9.5703125" bestFit="1" customWidth="1"/>
    <col min="8707" max="8709" width="9.5703125" customWidth="1"/>
    <col min="8710" max="8710" width="9.5703125" bestFit="1" customWidth="1"/>
    <col min="8711" max="8713" width="9.5703125" customWidth="1"/>
    <col min="8714" max="8714" width="9.5703125" bestFit="1" customWidth="1"/>
    <col min="8715" max="8717" width="9.5703125" customWidth="1"/>
    <col min="8718" max="8718" width="9.5703125" bestFit="1" customWidth="1"/>
    <col min="8719" max="8721" width="9.5703125" customWidth="1"/>
    <col min="8722" max="8722" width="9.5703125" bestFit="1" customWidth="1"/>
    <col min="8961" max="8961" width="21.140625" customWidth="1"/>
    <col min="8962" max="8962" width="9.5703125" bestFit="1" customWidth="1"/>
    <col min="8963" max="8965" width="9.5703125" customWidth="1"/>
    <col min="8966" max="8966" width="9.5703125" bestFit="1" customWidth="1"/>
    <col min="8967" max="8969" width="9.5703125" customWidth="1"/>
    <col min="8970" max="8970" width="9.5703125" bestFit="1" customWidth="1"/>
    <col min="8971" max="8973" width="9.5703125" customWidth="1"/>
    <col min="8974" max="8974" width="9.5703125" bestFit="1" customWidth="1"/>
    <col min="8975" max="8977" width="9.5703125" customWidth="1"/>
    <col min="8978" max="8978" width="9.5703125" bestFit="1" customWidth="1"/>
    <col min="9217" max="9217" width="21.140625" customWidth="1"/>
    <col min="9218" max="9218" width="9.5703125" bestFit="1" customWidth="1"/>
    <col min="9219" max="9221" width="9.5703125" customWidth="1"/>
    <col min="9222" max="9222" width="9.5703125" bestFit="1" customWidth="1"/>
    <col min="9223" max="9225" width="9.5703125" customWidth="1"/>
    <col min="9226" max="9226" width="9.5703125" bestFit="1" customWidth="1"/>
    <col min="9227" max="9229" width="9.5703125" customWidth="1"/>
    <col min="9230" max="9230" width="9.5703125" bestFit="1" customWidth="1"/>
    <col min="9231" max="9233" width="9.5703125" customWidth="1"/>
    <col min="9234" max="9234" width="9.5703125" bestFit="1" customWidth="1"/>
    <col min="9473" max="9473" width="21.140625" customWidth="1"/>
    <col min="9474" max="9474" width="9.5703125" bestFit="1" customWidth="1"/>
    <col min="9475" max="9477" width="9.5703125" customWidth="1"/>
    <col min="9478" max="9478" width="9.5703125" bestFit="1" customWidth="1"/>
    <col min="9479" max="9481" width="9.5703125" customWidth="1"/>
    <col min="9482" max="9482" width="9.5703125" bestFit="1" customWidth="1"/>
    <col min="9483" max="9485" width="9.5703125" customWidth="1"/>
    <col min="9486" max="9486" width="9.5703125" bestFit="1" customWidth="1"/>
    <col min="9487" max="9489" width="9.5703125" customWidth="1"/>
    <col min="9490" max="9490" width="9.5703125" bestFit="1" customWidth="1"/>
    <col min="9729" max="9729" width="21.140625" customWidth="1"/>
    <col min="9730" max="9730" width="9.5703125" bestFit="1" customWidth="1"/>
    <col min="9731" max="9733" width="9.5703125" customWidth="1"/>
    <col min="9734" max="9734" width="9.5703125" bestFit="1" customWidth="1"/>
    <col min="9735" max="9737" width="9.5703125" customWidth="1"/>
    <col min="9738" max="9738" width="9.5703125" bestFit="1" customWidth="1"/>
    <col min="9739" max="9741" width="9.5703125" customWidth="1"/>
    <col min="9742" max="9742" width="9.5703125" bestFit="1" customWidth="1"/>
    <col min="9743" max="9745" width="9.5703125" customWidth="1"/>
    <col min="9746" max="9746" width="9.5703125" bestFit="1" customWidth="1"/>
    <col min="9985" max="9985" width="21.140625" customWidth="1"/>
    <col min="9986" max="9986" width="9.5703125" bestFit="1" customWidth="1"/>
    <col min="9987" max="9989" width="9.5703125" customWidth="1"/>
    <col min="9990" max="9990" width="9.5703125" bestFit="1" customWidth="1"/>
    <col min="9991" max="9993" width="9.5703125" customWidth="1"/>
    <col min="9994" max="9994" width="9.5703125" bestFit="1" customWidth="1"/>
    <col min="9995" max="9997" width="9.5703125" customWidth="1"/>
    <col min="9998" max="9998" width="9.5703125" bestFit="1" customWidth="1"/>
    <col min="9999" max="10001" width="9.5703125" customWidth="1"/>
    <col min="10002" max="10002" width="9.5703125" bestFit="1" customWidth="1"/>
    <col min="10241" max="10241" width="21.140625" customWidth="1"/>
    <col min="10242" max="10242" width="9.5703125" bestFit="1" customWidth="1"/>
    <col min="10243" max="10245" width="9.5703125" customWidth="1"/>
    <col min="10246" max="10246" width="9.5703125" bestFit="1" customWidth="1"/>
    <col min="10247" max="10249" width="9.5703125" customWidth="1"/>
    <col min="10250" max="10250" width="9.5703125" bestFit="1" customWidth="1"/>
    <col min="10251" max="10253" width="9.5703125" customWidth="1"/>
    <col min="10254" max="10254" width="9.5703125" bestFit="1" customWidth="1"/>
    <col min="10255" max="10257" width="9.5703125" customWidth="1"/>
    <col min="10258" max="10258" width="9.5703125" bestFit="1" customWidth="1"/>
    <col min="10497" max="10497" width="21.140625" customWidth="1"/>
    <col min="10498" max="10498" width="9.5703125" bestFit="1" customWidth="1"/>
    <col min="10499" max="10501" width="9.5703125" customWidth="1"/>
    <col min="10502" max="10502" width="9.5703125" bestFit="1" customWidth="1"/>
    <col min="10503" max="10505" width="9.5703125" customWidth="1"/>
    <col min="10506" max="10506" width="9.5703125" bestFit="1" customWidth="1"/>
    <col min="10507" max="10509" width="9.5703125" customWidth="1"/>
    <col min="10510" max="10510" width="9.5703125" bestFit="1" customWidth="1"/>
    <col min="10511" max="10513" width="9.5703125" customWidth="1"/>
    <col min="10514" max="10514" width="9.5703125" bestFit="1" customWidth="1"/>
    <col min="10753" max="10753" width="21.140625" customWidth="1"/>
    <col min="10754" max="10754" width="9.5703125" bestFit="1" customWidth="1"/>
    <col min="10755" max="10757" width="9.5703125" customWidth="1"/>
    <col min="10758" max="10758" width="9.5703125" bestFit="1" customWidth="1"/>
    <col min="10759" max="10761" width="9.5703125" customWidth="1"/>
    <col min="10762" max="10762" width="9.5703125" bestFit="1" customWidth="1"/>
    <col min="10763" max="10765" width="9.5703125" customWidth="1"/>
    <col min="10766" max="10766" width="9.5703125" bestFit="1" customWidth="1"/>
    <col min="10767" max="10769" width="9.5703125" customWidth="1"/>
    <col min="10770" max="10770" width="9.5703125" bestFit="1" customWidth="1"/>
    <col min="11009" max="11009" width="21.140625" customWidth="1"/>
    <col min="11010" max="11010" width="9.5703125" bestFit="1" customWidth="1"/>
    <col min="11011" max="11013" width="9.5703125" customWidth="1"/>
    <col min="11014" max="11014" width="9.5703125" bestFit="1" customWidth="1"/>
    <col min="11015" max="11017" width="9.5703125" customWidth="1"/>
    <col min="11018" max="11018" width="9.5703125" bestFit="1" customWidth="1"/>
    <col min="11019" max="11021" width="9.5703125" customWidth="1"/>
    <col min="11022" max="11022" width="9.5703125" bestFit="1" customWidth="1"/>
    <col min="11023" max="11025" width="9.5703125" customWidth="1"/>
    <col min="11026" max="11026" width="9.5703125" bestFit="1" customWidth="1"/>
    <col min="11265" max="11265" width="21.140625" customWidth="1"/>
    <col min="11266" max="11266" width="9.5703125" bestFit="1" customWidth="1"/>
    <col min="11267" max="11269" width="9.5703125" customWidth="1"/>
    <col min="11270" max="11270" width="9.5703125" bestFit="1" customWidth="1"/>
    <col min="11271" max="11273" width="9.5703125" customWidth="1"/>
    <col min="11274" max="11274" width="9.5703125" bestFit="1" customWidth="1"/>
    <col min="11275" max="11277" width="9.5703125" customWidth="1"/>
    <col min="11278" max="11278" width="9.5703125" bestFit="1" customWidth="1"/>
    <col min="11279" max="11281" width="9.5703125" customWidth="1"/>
    <col min="11282" max="11282" width="9.5703125" bestFit="1" customWidth="1"/>
    <col min="11521" max="11521" width="21.140625" customWidth="1"/>
    <col min="11522" max="11522" width="9.5703125" bestFit="1" customWidth="1"/>
    <col min="11523" max="11525" width="9.5703125" customWidth="1"/>
    <col min="11526" max="11526" width="9.5703125" bestFit="1" customWidth="1"/>
    <col min="11527" max="11529" width="9.5703125" customWidth="1"/>
    <col min="11530" max="11530" width="9.5703125" bestFit="1" customWidth="1"/>
    <col min="11531" max="11533" width="9.5703125" customWidth="1"/>
    <col min="11534" max="11534" width="9.5703125" bestFit="1" customWidth="1"/>
    <col min="11535" max="11537" width="9.5703125" customWidth="1"/>
    <col min="11538" max="11538" width="9.5703125" bestFit="1" customWidth="1"/>
    <col min="11777" max="11777" width="21.140625" customWidth="1"/>
    <col min="11778" max="11778" width="9.5703125" bestFit="1" customWidth="1"/>
    <col min="11779" max="11781" width="9.5703125" customWidth="1"/>
    <col min="11782" max="11782" width="9.5703125" bestFit="1" customWidth="1"/>
    <col min="11783" max="11785" width="9.5703125" customWidth="1"/>
    <col min="11786" max="11786" width="9.5703125" bestFit="1" customWidth="1"/>
    <col min="11787" max="11789" width="9.5703125" customWidth="1"/>
    <col min="11790" max="11790" width="9.5703125" bestFit="1" customWidth="1"/>
    <col min="11791" max="11793" width="9.5703125" customWidth="1"/>
    <col min="11794" max="11794" width="9.5703125" bestFit="1" customWidth="1"/>
    <col min="12033" max="12033" width="21.140625" customWidth="1"/>
    <col min="12034" max="12034" width="9.5703125" bestFit="1" customWidth="1"/>
    <col min="12035" max="12037" width="9.5703125" customWidth="1"/>
    <col min="12038" max="12038" width="9.5703125" bestFit="1" customWidth="1"/>
    <col min="12039" max="12041" width="9.5703125" customWidth="1"/>
    <col min="12042" max="12042" width="9.5703125" bestFit="1" customWidth="1"/>
    <col min="12043" max="12045" width="9.5703125" customWidth="1"/>
    <col min="12046" max="12046" width="9.5703125" bestFit="1" customWidth="1"/>
    <col min="12047" max="12049" width="9.5703125" customWidth="1"/>
    <col min="12050" max="12050" width="9.5703125" bestFit="1" customWidth="1"/>
    <col min="12289" max="12289" width="21.140625" customWidth="1"/>
    <col min="12290" max="12290" width="9.5703125" bestFit="1" customWidth="1"/>
    <col min="12291" max="12293" width="9.5703125" customWidth="1"/>
    <col min="12294" max="12294" width="9.5703125" bestFit="1" customWidth="1"/>
    <col min="12295" max="12297" width="9.5703125" customWidth="1"/>
    <col min="12298" max="12298" width="9.5703125" bestFit="1" customWidth="1"/>
    <col min="12299" max="12301" width="9.5703125" customWidth="1"/>
    <col min="12302" max="12302" width="9.5703125" bestFit="1" customWidth="1"/>
    <col min="12303" max="12305" width="9.5703125" customWidth="1"/>
    <col min="12306" max="12306" width="9.5703125" bestFit="1" customWidth="1"/>
    <col min="12545" max="12545" width="21.140625" customWidth="1"/>
    <col min="12546" max="12546" width="9.5703125" bestFit="1" customWidth="1"/>
    <col min="12547" max="12549" width="9.5703125" customWidth="1"/>
    <col min="12550" max="12550" width="9.5703125" bestFit="1" customWidth="1"/>
    <col min="12551" max="12553" width="9.5703125" customWidth="1"/>
    <col min="12554" max="12554" width="9.5703125" bestFit="1" customWidth="1"/>
    <col min="12555" max="12557" width="9.5703125" customWidth="1"/>
    <col min="12558" max="12558" width="9.5703125" bestFit="1" customWidth="1"/>
    <col min="12559" max="12561" width="9.5703125" customWidth="1"/>
    <col min="12562" max="12562" width="9.5703125" bestFit="1" customWidth="1"/>
    <col min="12801" max="12801" width="21.140625" customWidth="1"/>
    <col min="12802" max="12802" width="9.5703125" bestFit="1" customWidth="1"/>
    <col min="12803" max="12805" width="9.5703125" customWidth="1"/>
    <col min="12806" max="12806" width="9.5703125" bestFit="1" customWidth="1"/>
    <col min="12807" max="12809" width="9.5703125" customWidth="1"/>
    <col min="12810" max="12810" width="9.5703125" bestFit="1" customWidth="1"/>
    <col min="12811" max="12813" width="9.5703125" customWidth="1"/>
    <col min="12814" max="12814" width="9.5703125" bestFit="1" customWidth="1"/>
    <col min="12815" max="12817" width="9.5703125" customWidth="1"/>
    <col min="12818" max="12818" width="9.5703125" bestFit="1" customWidth="1"/>
    <col min="13057" max="13057" width="21.140625" customWidth="1"/>
    <col min="13058" max="13058" width="9.5703125" bestFit="1" customWidth="1"/>
    <col min="13059" max="13061" width="9.5703125" customWidth="1"/>
    <col min="13062" max="13062" width="9.5703125" bestFit="1" customWidth="1"/>
    <col min="13063" max="13065" width="9.5703125" customWidth="1"/>
    <col min="13066" max="13066" width="9.5703125" bestFit="1" customWidth="1"/>
    <col min="13067" max="13069" width="9.5703125" customWidth="1"/>
    <col min="13070" max="13070" width="9.5703125" bestFit="1" customWidth="1"/>
    <col min="13071" max="13073" width="9.5703125" customWidth="1"/>
    <col min="13074" max="13074" width="9.5703125" bestFit="1" customWidth="1"/>
    <col min="13313" max="13313" width="21.140625" customWidth="1"/>
    <col min="13314" max="13314" width="9.5703125" bestFit="1" customWidth="1"/>
    <col min="13315" max="13317" width="9.5703125" customWidth="1"/>
    <col min="13318" max="13318" width="9.5703125" bestFit="1" customWidth="1"/>
    <col min="13319" max="13321" width="9.5703125" customWidth="1"/>
    <col min="13322" max="13322" width="9.5703125" bestFit="1" customWidth="1"/>
    <col min="13323" max="13325" width="9.5703125" customWidth="1"/>
    <col min="13326" max="13326" width="9.5703125" bestFit="1" customWidth="1"/>
    <col min="13327" max="13329" width="9.5703125" customWidth="1"/>
    <col min="13330" max="13330" width="9.5703125" bestFit="1" customWidth="1"/>
    <col min="13569" max="13569" width="21.140625" customWidth="1"/>
    <col min="13570" max="13570" width="9.5703125" bestFit="1" customWidth="1"/>
    <col min="13571" max="13573" width="9.5703125" customWidth="1"/>
    <col min="13574" max="13574" width="9.5703125" bestFit="1" customWidth="1"/>
    <col min="13575" max="13577" width="9.5703125" customWidth="1"/>
    <col min="13578" max="13578" width="9.5703125" bestFit="1" customWidth="1"/>
    <col min="13579" max="13581" width="9.5703125" customWidth="1"/>
    <col min="13582" max="13582" width="9.5703125" bestFit="1" customWidth="1"/>
    <col min="13583" max="13585" width="9.5703125" customWidth="1"/>
    <col min="13586" max="13586" width="9.5703125" bestFit="1" customWidth="1"/>
    <col min="13825" max="13825" width="21.140625" customWidth="1"/>
    <col min="13826" max="13826" width="9.5703125" bestFit="1" customWidth="1"/>
    <col min="13827" max="13829" width="9.5703125" customWidth="1"/>
    <col min="13830" max="13830" width="9.5703125" bestFit="1" customWidth="1"/>
    <col min="13831" max="13833" width="9.5703125" customWidth="1"/>
    <col min="13834" max="13834" width="9.5703125" bestFit="1" customWidth="1"/>
    <col min="13835" max="13837" width="9.5703125" customWidth="1"/>
    <col min="13838" max="13838" width="9.5703125" bestFit="1" customWidth="1"/>
    <col min="13839" max="13841" width="9.5703125" customWidth="1"/>
    <col min="13842" max="13842" width="9.5703125" bestFit="1" customWidth="1"/>
    <col min="14081" max="14081" width="21.140625" customWidth="1"/>
    <col min="14082" max="14082" width="9.5703125" bestFit="1" customWidth="1"/>
    <col min="14083" max="14085" width="9.5703125" customWidth="1"/>
    <col min="14086" max="14086" width="9.5703125" bestFit="1" customWidth="1"/>
    <col min="14087" max="14089" width="9.5703125" customWidth="1"/>
    <col min="14090" max="14090" width="9.5703125" bestFit="1" customWidth="1"/>
    <col min="14091" max="14093" width="9.5703125" customWidth="1"/>
    <col min="14094" max="14094" width="9.5703125" bestFit="1" customWidth="1"/>
    <col min="14095" max="14097" width="9.5703125" customWidth="1"/>
    <col min="14098" max="14098" width="9.5703125" bestFit="1" customWidth="1"/>
    <col min="14337" max="14337" width="21.140625" customWidth="1"/>
    <col min="14338" max="14338" width="9.5703125" bestFit="1" customWidth="1"/>
    <col min="14339" max="14341" width="9.5703125" customWidth="1"/>
    <col min="14342" max="14342" width="9.5703125" bestFit="1" customWidth="1"/>
    <col min="14343" max="14345" width="9.5703125" customWidth="1"/>
    <col min="14346" max="14346" width="9.5703125" bestFit="1" customWidth="1"/>
    <col min="14347" max="14349" width="9.5703125" customWidth="1"/>
    <col min="14350" max="14350" width="9.5703125" bestFit="1" customWidth="1"/>
    <col min="14351" max="14353" width="9.5703125" customWidth="1"/>
    <col min="14354" max="14354" width="9.5703125" bestFit="1" customWidth="1"/>
    <col min="14593" max="14593" width="21.140625" customWidth="1"/>
    <col min="14594" max="14594" width="9.5703125" bestFit="1" customWidth="1"/>
    <col min="14595" max="14597" width="9.5703125" customWidth="1"/>
    <col min="14598" max="14598" width="9.5703125" bestFit="1" customWidth="1"/>
    <col min="14599" max="14601" width="9.5703125" customWidth="1"/>
    <col min="14602" max="14602" width="9.5703125" bestFit="1" customWidth="1"/>
    <col min="14603" max="14605" width="9.5703125" customWidth="1"/>
    <col min="14606" max="14606" width="9.5703125" bestFit="1" customWidth="1"/>
    <col min="14607" max="14609" width="9.5703125" customWidth="1"/>
    <col min="14610" max="14610" width="9.5703125" bestFit="1" customWidth="1"/>
    <col min="14849" max="14849" width="21.140625" customWidth="1"/>
    <col min="14850" max="14850" width="9.5703125" bestFit="1" customWidth="1"/>
    <col min="14851" max="14853" width="9.5703125" customWidth="1"/>
    <col min="14854" max="14854" width="9.5703125" bestFit="1" customWidth="1"/>
    <col min="14855" max="14857" width="9.5703125" customWidth="1"/>
    <col min="14858" max="14858" width="9.5703125" bestFit="1" customWidth="1"/>
    <col min="14859" max="14861" width="9.5703125" customWidth="1"/>
    <col min="14862" max="14862" width="9.5703125" bestFit="1" customWidth="1"/>
    <col min="14863" max="14865" width="9.5703125" customWidth="1"/>
    <col min="14866" max="14866" width="9.5703125" bestFit="1" customWidth="1"/>
    <col min="15105" max="15105" width="21.140625" customWidth="1"/>
    <col min="15106" max="15106" width="9.5703125" bestFit="1" customWidth="1"/>
    <col min="15107" max="15109" width="9.5703125" customWidth="1"/>
    <col min="15110" max="15110" width="9.5703125" bestFit="1" customWidth="1"/>
    <col min="15111" max="15113" width="9.5703125" customWidth="1"/>
    <col min="15114" max="15114" width="9.5703125" bestFit="1" customWidth="1"/>
    <col min="15115" max="15117" width="9.5703125" customWidth="1"/>
    <col min="15118" max="15118" width="9.5703125" bestFit="1" customWidth="1"/>
    <col min="15119" max="15121" width="9.5703125" customWidth="1"/>
    <col min="15122" max="15122" width="9.5703125" bestFit="1" customWidth="1"/>
    <col min="15361" max="15361" width="21.140625" customWidth="1"/>
    <col min="15362" max="15362" width="9.5703125" bestFit="1" customWidth="1"/>
    <col min="15363" max="15365" width="9.5703125" customWidth="1"/>
    <col min="15366" max="15366" width="9.5703125" bestFit="1" customWidth="1"/>
    <col min="15367" max="15369" width="9.5703125" customWidth="1"/>
    <col min="15370" max="15370" width="9.5703125" bestFit="1" customWidth="1"/>
    <col min="15371" max="15373" width="9.5703125" customWidth="1"/>
    <col min="15374" max="15374" width="9.5703125" bestFit="1" customWidth="1"/>
    <col min="15375" max="15377" width="9.5703125" customWidth="1"/>
    <col min="15378" max="15378" width="9.5703125" bestFit="1" customWidth="1"/>
    <col min="15617" max="15617" width="21.140625" customWidth="1"/>
    <col min="15618" max="15618" width="9.5703125" bestFit="1" customWidth="1"/>
    <col min="15619" max="15621" width="9.5703125" customWidth="1"/>
    <col min="15622" max="15622" width="9.5703125" bestFit="1" customWidth="1"/>
    <col min="15623" max="15625" width="9.5703125" customWidth="1"/>
    <col min="15626" max="15626" width="9.5703125" bestFit="1" customWidth="1"/>
    <col min="15627" max="15629" width="9.5703125" customWidth="1"/>
    <col min="15630" max="15630" width="9.5703125" bestFit="1" customWidth="1"/>
    <col min="15631" max="15633" width="9.5703125" customWidth="1"/>
    <col min="15634" max="15634" width="9.5703125" bestFit="1" customWidth="1"/>
    <col min="15873" max="15873" width="21.140625" customWidth="1"/>
    <col min="15874" max="15874" width="9.5703125" bestFit="1" customWidth="1"/>
    <col min="15875" max="15877" width="9.5703125" customWidth="1"/>
    <col min="15878" max="15878" width="9.5703125" bestFit="1" customWidth="1"/>
    <col min="15879" max="15881" width="9.5703125" customWidth="1"/>
    <col min="15882" max="15882" width="9.5703125" bestFit="1" customWidth="1"/>
    <col min="15883" max="15885" width="9.5703125" customWidth="1"/>
    <col min="15886" max="15886" width="9.5703125" bestFit="1" customWidth="1"/>
    <col min="15887" max="15889" width="9.5703125" customWidth="1"/>
    <col min="15890" max="15890" width="9.5703125" bestFit="1" customWidth="1"/>
    <col min="16129" max="16129" width="21.140625" customWidth="1"/>
    <col min="16130" max="16130" width="9.5703125" bestFit="1" customWidth="1"/>
    <col min="16131" max="16133" width="9.5703125" customWidth="1"/>
    <col min="16134" max="16134" width="9.5703125" bestFit="1" customWidth="1"/>
    <col min="16135" max="16137" width="9.5703125" customWidth="1"/>
    <col min="16138" max="16138" width="9.5703125" bestFit="1" customWidth="1"/>
    <col min="16139" max="16141" width="9.5703125" customWidth="1"/>
    <col min="16142" max="16142" width="9.5703125" bestFit="1" customWidth="1"/>
    <col min="16143" max="16145" width="9.5703125" customWidth="1"/>
    <col min="16146" max="16146" width="9.5703125" bestFit="1" customWidth="1"/>
  </cols>
  <sheetData>
    <row r="1" spans="1:22" ht="18.75" customHeight="1" thickBot="1" x14ac:dyDescent="0.35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1"/>
      <c r="T1" s="1"/>
      <c r="U1" s="1"/>
    </row>
    <row r="2" spans="1:22" ht="15.75" thickBot="1" x14ac:dyDescent="0.3">
      <c r="A2" s="91" t="s">
        <v>1</v>
      </c>
      <c r="B2" s="92">
        <v>2005</v>
      </c>
      <c r="C2" s="93"/>
      <c r="D2" s="93"/>
      <c r="E2" s="94"/>
      <c r="F2" s="92">
        <v>2006</v>
      </c>
      <c r="G2" s="93"/>
      <c r="H2" s="93"/>
      <c r="I2" s="94"/>
      <c r="J2" s="92">
        <v>2007</v>
      </c>
      <c r="K2" s="93"/>
      <c r="L2" s="93"/>
      <c r="M2" s="94"/>
      <c r="N2" s="92">
        <v>2008</v>
      </c>
      <c r="O2" s="93"/>
      <c r="P2" s="93"/>
      <c r="Q2" s="94"/>
      <c r="R2" s="92">
        <v>2009</v>
      </c>
      <c r="S2" s="93"/>
      <c r="T2" s="93"/>
      <c r="U2" s="94"/>
    </row>
    <row r="3" spans="1:22" x14ac:dyDescent="0.25">
      <c r="A3" s="91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 x14ac:dyDescent="0.25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 x14ac:dyDescent="0.25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 x14ac:dyDescent="0.25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 x14ac:dyDescent="0.25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 x14ac:dyDescent="0.25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.75" thickBot="1" x14ac:dyDescent="0.3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.75" thickTop="1" x14ac:dyDescent="0.25"/>
    <row r="12" spans="1:22" ht="15.75" thickBot="1" x14ac:dyDescent="0.3">
      <c r="L12" s="64" t="s">
        <v>683</v>
      </c>
      <c r="M12" s="64" t="s">
        <v>684</v>
      </c>
    </row>
    <row r="13" spans="1:22" ht="15.75" thickBot="1" x14ac:dyDescent="0.3">
      <c r="B13" s="80">
        <v>2006</v>
      </c>
      <c r="C13" s="80">
        <v>2007</v>
      </c>
      <c r="D13" s="80">
        <v>2008</v>
      </c>
      <c r="E13" s="79">
        <v>2009</v>
      </c>
      <c r="L13" s="65">
        <v>2</v>
      </c>
      <c r="M13" s="65">
        <v>1</v>
      </c>
    </row>
    <row r="14" spans="1:22" ht="15.75" thickBot="1" x14ac:dyDescent="0.3">
      <c r="A14" s="18" t="s">
        <v>12</v>
      </c>
      <c r="B14" s="77">
        <f>(H4/D4)-1</f>
        <v>0.10137038961425771</v>
      </c>
      <c r="C14" s="77">
        <f>(L5/H5)-1</f>
        <v>0.10554250978674373</v>
      </c>
      <c r="D14" s="77">
        <f>(P5/L5)-1</f>
        <v>0.1075922202848687</v>
      </c>
      <c r="E14" s="78">
        <f>(T5/P5)-1</f>
        <v>0.10442484533976581</v>
      </c>
      <c r="L14" s="65">
        <v>4</v>
      </c>
      <c r="M14" s="65">
        <v>6</v>
      </c>
    </row>
    <row r="15" spans="1:22" ht="15.75" thickBot="1" x14ac:dyDescent="0.3">
      <c r="A15" s="18" t="s">
        <v>693</v>
      </c>
      <c r="B15" s="77">
        <f>(H6/D6)-1</f>
        <v>0.10485396790327495</v>
      </c>
      <c r="C15" s="77">
        <f>(L6/H6)-1</f>
        <v>0.10655602150408594</v>
      </c>
      <c r="D15" s="77">
        <f>(P6/L6)-1</f>
        <v>0.11096756234910687</v>
      </c>
      <c r="E15" s="78">
        <f>(T6/P6)-1</f>
        <v>0.10584919716287522</v>
      </c>
      <c r="L15" s="65">
        <v>5</v>
      </c>
      <c r="M15" s="65">
        <v>9</v>
      </c>
    </row>
    <row r="16" spans="1:22" ht="15.75" thickBot="1" x14ac:dyDescent="0.3">
      <c r="L16" s="66">
        <v>1</v>
      </c>
      <c r="M16" s="66">
        <v>6</v>
      </c>
    </row>
    <row r="17" spans="1:16" ht="15.75" thickBot="1" x14ac:dyDescent="0.3">
      <c r="B17" s="80">
        <v>2005</v>
      </c>
      <c r="C17" s="80">
        <v>2006</v>
      </c>
      <c r="D17" s="80">
        <v>2007</v>
      </c>
      <c r="E17" s="80">
        <v>2008</v>
      </c>
      <c r="F17" s="79">
        <v>2009</v>
      </c>
      <c r="J17" s="19"/>
      <c r="K17" s="64" t="s">
        <v>686</v>
      </c>
      <c r="L17" s="76">
        <f>SUM(L13:L16)</f>
        <v>12</v>
      </c>
      <c r="M17" s="76">
        <f>SUM(M13:M16)</f>
        <v>22</v>
      </c>
      <c r="P17" s="19"/>
    </row>
    <row r="18" spans="1:16" ht="15.75" thickBot="1" x14ac:dyDescent="0.3">
      <c r="A18" s="18" t="s">
        <v>13</v>
      </c>
      <c r="B18" s="77">
        <f>C5/C4</f>
        <v>0.23736753536180472</v>
      </c>
      <c r="C18" s="77">
        <f>G5/G4</f>
        <v>0.2381604666963768</v>
      </c>
      <c r="D18" s="77">
        <f>K5/K4</f>
        <v>0.23870452050670515</v>
      </c>
      <c r="E18" s="77">
        <f>O5/O4</f>
        <v>0.23777403009615999</v>
      </c>
      <c r="F18" s="78">
        <f>S5/S4</f>
        <v>0.23905043568045331</v>
      </c>
      <c r="J18" s="19"/>
      <c r="K18" s="64" t="s">
        <v>682</v>
      </c>
      <c r="L18" s="76">
        <f>L13*L14*L15*L16</f>
        <v>40</v>
      </c>
      <c r="M18" s="76">
        <f>M13*M14*M15*M16</f>
        <v>324</v>
      </c>
      <c r="P18" s="19"/>
    </row>
    <row r="19" spans="1:16" ht="15.75" thickBot="1" x14ac:dyDescent="0.3">
      <c r="E19" s="81"/>
    </row>
    <row r="20" spans="1:16" ht="15.75" thickBot="1" x14ac:dyDescent="0.3">
      <c r="B20" s="80" t="s">
        <v>2</v>
      </c>
      <c r="C20" s="80" t="s">
        <v>3</v>
      </c>
      <c r="D20" s="80" t="s">
        <v>4</v>
      </c>
    </row>
    <row r="21" spans="1:16" ht="15.75" thickBot="1" x14ac:dyDescent="0.3">
      <c r="A21" s="18" t="s">
        <v>685</v>
      </c>
      <c r="B21" s="77">
        <f>(R4/B4)^(1/4)-1</f>
        <v>1.5333771232613369E-2</v>
      </c>
      <c r="C21" s="77">
        <f t="shared" ref="C21:D21" si="0">(S4/C4)^(1/4)-1</f>
        <v>0.1061821940191634</v>
      </c>
      <c r="D21" s="77">
        <f t="shared" si="0"/>
        <v>0.10409268769483382</v>
      </c>
      <c r="E21" s="19"/>
    </row>
    <row r="22" spans="1:16" x14ac:dyDescent="0.25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8"/>
  <sheetViews>
    <sheetView workbookViewId="0">
      <selection activeCell="M11" sqref="M11"/>
    </sheetView>
  </sheetViews>
  <sheetFormatPr defaultRowHeight="15" x14ac:dyDescent="0.25"/>
  <cols>
    <col min="1" max="1" width="10.140625" bestFit="1" customWidth="1"/>
    <col min="2" max="5" width="9.42578125" bestFit="1" customWidth="1"/>
    <col min="6" max="6" width="13.28515625" bestFit="1" customWidth="1"/>
    <col min="7" max="7" width="9.42578125" bestFit="1" customWidth="1"/>
    <col min="9" max="9" width="11.140625" style="89" bestFit="1" customWidth="1"/>
    <col min="11" max="11" width="43" customWidth="1"/>
    <col min="258" max="258" width="10.140625" bestFit="1" customWidth="1"/>
    <col min="259" max="262" width="9.42578125" bestFit="1" customWidth="1"/>
    <col min="263" max="263" width="13.28515625" bestFit="1" customWidth="1"/>
    <col min="264" max="264" width="9.42578125" bestFit="1" customWidth="1"/>
    <col min="267" max="267" width="43" customWidth="1"/>
    <col min="514" max="514" width="10.140625" bestFit="1" customWidth="1"/>
    <col min="515" max="518" width="9.42578125" bestFit="1" customWidth="1"/>
    <col min="519" max="519" width="13.28515625" bestFit="1" customWidth="1"/>
    <col min="520" max="520" width="9.42578125" bestFit="1" customWidth="1"/>
    <col min="523" max="523" width="43" customWidth="1"/>
    <col min="770" max="770" width="10.140625" bestFit="1" customWidth="1"/>
    <col min="771" max="774" width="9.42578125" bestFit="1" customWidth="1"/>
    <col min="775" max="775" width="13.28515625" bestFit="1" customWidth="1"/>
    <col min="776" max="776" width="9.42578125" bestFit="1" customWidth="1"/>
    <col min="779" max="779" width="43" customWidth="1"/>
    <col min="1026" max="1026" width="10.140625" bestFit="1" customWidth="1"/>
    <col min="1027" max="1030" width="9.42578125" bestFit="1" customWidth="1"/>
    <col min="1031" max="1031" width="13.28515625" bestFit="1" customWidth="1"/>
    <col min="1032" max="1032" width="9.42578125" bestFit="1" customWidth="1"/>
    <col min="1035" max="1035" width="43" customWidth="1"/>
    <col min="1282" max="1282" width="10.140625" bestFit="1" customWidth="1"/>
    <col min="1283" max="1286" width="9.42578125" bestFit="1" customWidth="1"/>
    <col min="1287" max="1287" width="13.28515625" bestFit="1" customWidth="1"/>
    <col min="1288" max="1288" width="9.42578125" bestFit="1" customWidth="1"/>
    <col min="1291" max="1291" width="43" customWidth="1"/>
    <col min="1538" max="1538" width="10.140625" bestFit="1" customWidth="1"/>
    <col min="1539" max="1542" width="9.42578125" bestFit="1" customWidth="1"/>
    <col min="1543" max="1543" width="13.28515625" bestFit="1" customWidth="1"/>
    <col min="1544" max="1544" width="9.42578125" bestFit="1" customWidth="1"/>
    <col min="1547" max="1547" width="43" customWidth="1"/>
    <col min="1794" max="1794" width="10.140625" bestFit="1" customWidth="1"/>
    <col min="1795" max="1798" width="9.42578125" bestFit="1" customWidth="1"/>
    <col min="1799" max="1799" width="13.28515625" bestFit="1" customWidth="1"/>
    <col min="1800" max="1800" width="9.42578125" bestFit="1" customWidth="1"/>
    <col min="1803" max="1803" width="43" customWidth="1"/>
    <col min="2050" max="2050" width="10.140625" bestFit="1" customWidth="1"/>
    <col min="2051" max="2054" width="9.42578125" bestFit="1" customWidth="1"/>
    <col min="2055" max="2055" width="13.28515625" bestFit="1" customWidth="1"/>
    <col min="2056" max="2056" width="9.42578125" bestFit="1" customWidth="1"/>
    <col min="2059" max="2059" width="43" customWidth="1"/>
    <col min="2306" max="2306" width="10.140625" bestFit="1" customWidth="1"/>
    <col min="2307" max="2310" width="9.42578125" bestFit="1" customWidth="1"/>
    <col min="2311" max="2311" width="13.28515625" bestFit="1" customWidth="1"/>
    <col min="2312" max="2312" width="9.42578125" bestFit="1" customWidth="1"/>
    <col min="2315" max="2315" width="43" customWidth="1"/>
    <col min="2562" max="2562" width="10.140625" bestFit="1" customWidth="1"/>
    <col min="2563" max="2566" width="9.42578125" bestFit="1" customWidth="1"/>
    <col min="2567" max="2567" width="13.28515625" bestFit="1" customWidth="1"/>
    <col min="2568" max="2568" width="9.42578125" bestFit="1" customWidth="1"/>
    <col min="2571" max="2571" width="43" customWidth="1"/>
    <col min="2818" max="2818" width="10.140625" bestFit="1" customWidth="1"/>
    <col min="2819" max="2822" width="9.42578125" bestFit="1" customWidth="1"/>
    <col min="2823" max="2823" width="13.28515625" bestFit="1" customWidth="1"/>
    <col min="2824" max="2824" width="9.42578125" bestFit="1" customWidth="1"/>
    <col min="2827" max="2827" width="43" customWidth="1"/>
    <col min="3074" max="3074" width="10.140625" bestFit="1" customWidth="1"/>
    <col min="3075" max="3078" width="9.42578125" bestFit="1" customWidth="1"/>
    <col min="3079" max="3079" width="13.28515625" bestFit="1" customWidth="1"/>
    <col min="3080" max="3080" width="9.42578125" bestFit="1" customWidth="1"/>
    <col min="3083" max="3083" width="43" customWidth="1"/>
    <col min="3330" max="3330" width="10.140625" bestFit="1" customWidth="1"/>
    <col min="3331" max="3334" width="9.42578125" bestFit="1" customWidth="1"/>
    <col min="3335" max="3335" width="13.28515625" bestFit="1" customWidth="1"/>
    <col min="3336" max="3336" width="9.42578125" bestFit="1" customWidth="1"/>
    <col min="3339" max="3339" width="43" customWidth="1"/>
    <col min="3586" max="3586" width="10.140625" bestFit="1" customWidth="1"/>
    <col min="3587" max="3590" width="9.42578125" bestFit="1" customWidth="1"/>
    <col min="3591" max="3591" width="13.28515625" bestFit="1" customWidth="1"/>
    <col min="3592" max="3592" width="9.42578125" bestFit="1" customWidth="1"/>
    <col min="3595" max="3595" width="43" customWidth="1"/>
    <col min="3842" max="3842" width="10.140625" bestFit="1" customWidth="1"/>
    <col min="3843" max="3846" width="9.42578125" bestFit="1" customWidth="1"/>
    <col min="3847" max="3847" width="13.28515625" bestFit="1" customWidth="1"/>
    <col min="3848" max="3848" width="9.42578125" bestFit="1" customWidth="1"/>
    <col min="3851" max="3851" width="43" customWidth="1"/>
    <col min="4098" max="4098" width="10.140625" bestFit="1" customWidth="1"/>
    <col min="4099" max="4102" width="9.42578125" bestFit="1" customWidth="1"/>
    <col min="4103" max="4103" width="13.28515625" bestFit="1" customWidth="1"/>
    <col min="4104" max="4104" width="9.42578125" bestFit="1" customWidth="1"/>
    <col min="4107" max="4107" width="43" customWidth="1"/>
    <col min="4354" max="4354" width="10.140625" bestFit="1" customWidth="1"/>
    <col min="4355" max="4358" width="9.42578125" bestFit="1" customWidth="1"/>
    <col min="4359" max="4359" width="13.28515625" bestFit="1" customWidth="1"/>
    <col min="4360" max="4360" width="9.42578125" bestFit="1" customWidth="1"/>
    <col min="4363" max="4363" width="43" customWidth="1"/>
    <col min="4610" max="4610" width="10.140625" bestFit="1" customWidth="1"/>
    <col min="4611" max="4614" width="9.42578125" bestFit="1" customWidth="1"/>
    <col min="4615" max="4615" width="13.28515625" bestFit="1" customWidth="1"/>
    <col min="4616" max="4616" width="9.42578125" bestFit="1" customWidth="1"/>
    <col min="4619" max="4619" width="43" customWidth="1"/>
    <col min="4866" max="4866" width="10.140625" bestFit="1" customWidth="1"/>
    <col min="4867" max="4870" width="9.42578125" bestFit="1" customWidth="1"/>
    <col min="4871" max="4871" width="13.28515625" bestFit="1" customWidth="1"/>
    <col min="4872" max="4872" width="9.42578125" bestFit="1" customWidth="1"/>
    <col min="4875" max="4875" width="43" customWidth="1"/>
    <col min="5122" max="5122" width="10.140625" bestFit="1" customWidth="1"/>
    <col min="5123" max="5126" width="9.42578125" bestFit="1" customWidth="1"/>
    <col min="5127" max="5127" width="13.28515625" bestFit="1" customWidth="1"/>
    <col min="5128" max="5128" width="9.42578125" bestFit="1" customWidth="1"/>
    <col min="5131" max="5131" width="43" customWidth="1"/>
    <col min="5378" max="5378" width="10.140625" bestFit="1" customWidth="1"/>
    <col min="5379" max="5382" width="9.42578125" bestFit="1" customWidth="1"/>
    <col min="5383" max="5383" width="13.28515625" bestFit="1" customWidth="1"/>
    <col min="5384" max="5384" width="9.42578125" bestFit="1" customWidth="1"/>
    <col min="5387" max="5387" width="43" customWidth="1"/>
    <col min="5634" max="5634" width="10.140625" bestFit="1" customWidth="1"/>
    <col min="5635" max="5638" width="9.42578125" bestFit="1" customWidth="1"/>
    <col min="5639" max="5639" width="13.28515625" bestFit="1" customWidth="1"/>
    <col min="5640" max="5640" width="9.42578125" bestFit="1" customWidth="1"/>
    <col min="5643" max="5643" width="43" customWidth="1"/>
    <col min="5890" max="5890" width="10.140625" bestFit="1" customWidth="1"/>
    <col min="5891" max="5894" width="9.42578125" bestFit="1" customWidth="1"/>
    <col min="5895" max="5895" width="13.28515625" bestFit="1" customWidth="1"/>
    <col min="5896" max="5896" width="9.42578125" bestFit="1" customWidth="1"/>
    <col min="5899" max="5899" width="43" customWidth="1"/>
    <col min="6146" max="6146" width="10.140625" bestFit="1" customWidth="1"/>
    <col min="6147" max="6150" width="9.42578125" bestFit="1" customWidth="1"/>
    <col min="6151" max="6151" width="13.28515625" bestFit="1" customWidth="1"/>
    <col min="6152" max="6152" width="9.42578125" bestFit="1" customWidth="1"/>
    <col min="6155" max="6155" width="43" customWidth="1"/>
    <col min="6402" max="6402" width="10.140625" bestFit="1" customWidth="1"/>
    <col min="6403" max="6406" width="9.42578125" bestFit="1" customWidth="1"/>
    <col min="6407" max="6407" width="13.28515625" bestFit="1" customWidth="1"/>
    <col min="6408" max="6408" width="9.42578125" bestFit="1" customWidth="1"/>
    <col min="6411" max="6411" width="43" customWidth="1"/>
    <col min="6658" max="6658" width="10.140625" bestFit="1" customWidth="1"/>
    <col min="6659" max="6662" width="9.42578125" bestFit="1" customWidth="1"/>
    <col min="6663" max="6663" width="13.28515625" bestFit="1" customWidth="1"/>
    <col min="6664" max="6664" width="9.42578125" bestFit="1" customWidth="1"/>
    <col min="6667" max="6667" width="43" customWidth="1"/>
    <col min="6914" max="6914" width="10.140625" bestFit="1" customWidth="1"/>
    <col min="6915" max="6918" width="9.42578125" bestFit="1" customWidth="1"/>
    <col min="6919" max="6919" width="13.28515625" bestFit="1" customWidth="1"/>
    <col min="6920" max="6920" width="9.42578125" bestFit="1" customWidth="1"/>
    <col min="6923" max="6923" width="43" customWidth="1"/>
    <col min="7170" max="7170" width="10.140625" bestFit="1" customWidth="1"/>
    <col min="7171" max="7174" width="9.42578125" bestFit="1" customWidth="1"/>
    <col min="7175" max="7175" width="13.28515625" bestFit="1" customWidth="1"/>
    <col min="7176" max="7176" width="9.42578125" bestFit="1" customWidth="1"/>
    <col min="7179" max="7179" width="43" customWidth="1"/>
    <col min="7426" max="7426" width="10.140625" bestFit="1" customWidth="1"/>
    <col min="7427" max="7430" width="9.42578125" bestFit="1" customWidth="1"/>
    <col min="7431" max="7431" width="13.28515625" bestFit="1" customWidth="1"/>
    <col min="7432" max="7432" width="9.42578125" bestFit="1" customWidth="1"/>
    <col min="7435" max="7435" width="43" customWidth="1"/>
    <col min="7682" max="7682" width="10.140625" bestFit="1" customWidth="1"/>
    <col min="7683" max="7686" width="9.42578125" bestFit="1" customWidth="1"/>
    <col min="7687" max="7687" width="13.28515625" bestFit="1" customWidth="1"/>
    <col min="7688" max="7688" width="9.42578125" bestFit="1" customWidth="1"/>
    <col min="7691" max="7691" width="43" customWidth="1"/>
    <col min="7938" max="7938" width="10.140625" bestFit="1" customWidth="1"/>
    <col min="7939" max="7942" width="9.42578125" bestFit="1" customWidth="1"/>
    <col min="7943" max="7943" width="13.28515625" bestFit="1" customWidth="1"/>
    <col min="7944" max="7944" width="9.42578125" bestFit="1" customWidth="1"/>
    <col min="7947" max="7947" width="43" customWidth="1"/>
    <col min="8194" max="8194" width="10.140625" bestFit="1" customWidth="1"/>
    <col min="8195" max="8198" width="9.42578125" bestFit="1" customWidth="1"/>
    <col min="8199" max="8199" width="13.28515625" bestFit="1" customWidth="1"/>
    <col min="8200" max="8200" width="9.42578125" bestFit="1" customWidth="1"/>
    <col min="8203" max="8203" width="43" customWidth="1"/>
    <col min="8450" max="8450" width="10.140625" bestFit="1" customWidth="1"/>
    <col min="8451" max="8454" width="9.42578125" bestFit="1" customWidth="1"/>
    <col min="8455" max="8455" width="13.28515625" bestFit="1" customWidth="1"/>
    <col min="8456" max="8456" width="9.42578125" bestFit="1" customWidth="1"/>
    <col min="8459" max="8459" width="43" customWidth="1"/>
    <col min="8706" max="8706" width="10.140625" bestFit="1" customWidth="1"/>
    <col min="8707" max="8710" width="9.42578125" bestFit="1" customWidth="1"/>
    <col min="8711" max="8711" width="13.28515625" bestFit="1" customWidth="1"/>
    <col min="8712" max="8712" width="9.42578125" bestFit="1" customWidth="1"/>
    <col min="8715" max="8715" width="43" customWidth="1"/>
    <col min="8962" max="8962" width="10.140625" bestFit="1" customWidth="1"/>
    <col min="8963" max="8966" width="9.42578125" bestFit="1" customWidth="1"/>
    <col min="8967" max="8967" width="13.28515625" bestFit="1" customWidth="1"/>
    <col min="8968" max="8968" width="9.42578125" bestFit="1" customWidth="1"/>
    <col min="8971" max="8971" width="43" customWidth="1"/>
    <col min="9218" max="9218" width="10.140625" bestFit="1" customWidth="1"/>
    <col min="9219" max="9222" width="9.42578125" bestFit="1" customWidth="1"/>
    <col min="9223" max="9223" width="13.28515625" bestFit="1" customWidth="1"/>
    <col min="9224" max="9224" width="9.42578125" bestFit="1" customWidth="1"/>
    <col min="9227" max="9227" width="43" customWidth="1"/>
    <col min="9474" max="9474" width="10.140625" bestFit="1" customWidth="1"/>
    <col min="9475" max="9478" width="9.42578125" bestFit="1" customWidth="1"/>
    <col min="9479" max="9479" width="13.28515625" bestFit="1" customWidth="1"/>
    <col min="9480" max="9480" width="9.42578125" bestFit="1" customWidth="1"/>
    <col min="9483" max="9483" width="43" customWidth="1"/>
    <col min="9730" max="9730" width="10.140625" bestFit="1" customWidth="1"/>
    <col min="9731" max="9734" width="9.42578125" bestFit="1" customWidth="1"/>
    <col min="9735" max="9735" width="13.28515625" bestFit="1" customWidth="1"/>
    <col min="9736" max="9736" width="9.42578125" bestFit="1" customWidth="1"/>
    <col min="9739" max="9739" width="43" customWidth="1"/>
    <col min="9986" max="9986" width="10.140625" bestFit="1" customWidth="1"/>
    <col min="9987" max="9990" width="9.42578125" bestFit="1" customWidth="1"/>
    <col min="9991" max="9991" width="13.28515625" bestFit="1" customWidth="1"/>
    <col min="9992" max="9992" width="9.42578125" bestFit="1" customWidth="1"/>
    <col min="9995" max="9995" width="43" customWidth="1"/>
    <col min="10242" max="10242" width="10.140625" bestFit="1" customWidth="1"/>
    <col min="10243" max="10246" width="9.42578125" bestFit="1" customWidth="1"/>
    <col min="10247" max="10247" width="13.28515625" bestFit="1" customWidth="1"/>
    <col min="10248" max="10248" width="9.42578125" bestFit="1" customWidth="1"/>
    <col min="10251" max="10251" width="43" customWidth="1"/>
    <col min="10498" max="10498" width="10.140625" bestFit="1" customWidth="1"/>
    <col min="10499" max="10502" width="9.42578125" bestFit="1" customWidth="1"/>
    <col min="10503" max="10503" width="13.28515625" bestFit="1" customWidth="1"/>
    <col min="10504" max="10504" width="9.42578125" bestFit="1" customWidth="1"/>
    <col min="10507" max="10507" width="43" customWidth="1"/>
    <col min="10754" max="10754" width="10.140625" bestFit="1" customWidth="1"/>
    <col min="10755" max="10758" width="9.42578125" bestFit="1" customWidth="1"/>
    <col min="10759" max="10759" width="13.28515625" bestFit="1" customWidth="1"/>
    <col min="10760" max="10760" width="9.42578125" bestFit="1" customWidth="1"/>
    <col min="10763" max="10763" width="43" customWidth="1"/>
    <col min="11010" max="11010" width="10.140625" bestFit="1" customWidth="1"/>
    <col min="11011" max="11014" width="9.42578125" bestFit="1" customWidth="1"/>
    <col min="11015" max="11015" width="13.28515625" bestFit="1" customWidth="1"/>
    <col min="11016" max="11016" width="9.42578125" bestFit="1" customWidth="1"/>
    <col min="11019" max="11019" width="43" customWidth="1"/>
    <col min="11266" max="11266" width="10.140625" bestFit="1" customWidth="1"/>
    <col min="11267" max="11270" width="9.42578125" bestFit="1" customWidth="1"/>
    <col min="11271" max="11271" width="13.28515625" bestFit="1" customWidth="1"/>
    <col min="11272" max="11272" width="9.42578125" bestFit="1" customWidth="1"/>
    <col min="11275" max="11275" width="43" customWidth="1"/>
    <col min="11522" max="11522" width="10.140625" bestFit="1" customWidth="1"/>
    <col min="11523" max="11526" width="9.42578125" bestFit="1" customWidth="1"/>
    <col min="11527" max="11527" width="13.28515625" bestFit="1" customWidth="1"/>
    <col min="11528" max="11528" width="9.42578125" bestFit="1" customWidth="1"/>
    <col min="11531" max="11531" width="43" customWidth="1"/>
    <col min="11778" max="11778" width="10.140625" bestFit="1" customWidth="1"/>
    <col min="11779" max="11782" width="9.42578125" bestFit="1" customWidth="1"/>
    <col min="11783" max="11783" width="13.28515625" bestFit="1" customWidth="1"/>
    <col min="11784" max="11784" width="9.42578125" bestFit="1" customWidth="1"/>
    <col min="11787" max="11787" width="43" customWidth="1"/>
    <col min="12034" max="12034" width="10.140625" bestFit="1" customWidth="1"/>
    <col min="12035" max="12038" width="9.42578125" bestFit="1" customWidth="1"/>
    <col min="12039" max="12039" width="13.28515625" bestFit="1" customWidth="1"/>
    <col min="12040" max="12040" width="9.42578125" bestFit="1" customWidth="1"/>
    <col min="12043" max="12043" width="43" customWidth="1"/>
    <col min="12290" max="12290" width="10.140625" bestFit="1" customWidth="1"/>
    <col min="12291" max="12294" width="9.42578125" bestFit="1" customWidth="1"/>
    <col min="12295" max="12295" width="13.28515625" bestFit="1" customWidth="1"/>
    <col min="12296" max="12296" width="9.42578125" bestFit="1" customWidth="1"/>
    <col min="12299" max="12299" width="43" customWidth="1"/>
    <col min="12546" max="12546" width="10.140625" bestFit="1" customWidth="1"/>
    <col min="12547" max="12550" width="9.42578125" bestFit="1" customWidth="1"/>
    <col min="12551" max="12551" width="13.28515625" bestFit="1" customWidth="1"/>
    <col min="12552" max="12552" width="9.42578125" bestFit="1" customWidth="1"/>
    <col min="12555" max="12555" width="43" customWidth="1"/>
    <col min="12802" max="12802" width="10.140625" bestFit="1" customWidth="1"/>
    <col min="12803" max="12806" width="9.42578125" bestFit="1" customWidth="1"/>
    <col min="12807" max="12807" width="13.28515625" bestFit="1" customWidth="1"/>
    <col min="12808" max="12808" width="9.42578125" bestFit="1" customWidth="1"/>
    <col min="12811" max="12811" width="43" customWidth="1"/>
    <col min="13058" max="13058" width="10.140625" bestFit="1" customWidth="1"/>
    <col min="13059" max="13062" width="9.42578125" bestFit="1" customWidth="1"/>
    <col min="13063" max="13063" width="13.28515625" bestFit="1" customWidth="1"/>
    <col min="13064" max="13064" width="9.42578125" bestFit="1" customWidth="1"/>
    <col min="13067" max="13067" width="43" customWidth="1"/>
    <col min="13314" max="13314" width="10.140625" bestFit="1" customWidth="1"/>
    <col min="13315" max="13318" width="9.42578125" bestFit="1" customWidth="1"/>
    <col min="13319" max="13319" width="13.28515625" bestFit="1" customWidth="1"/>
    <col min="13320" max="13320" width="9.42578125" bestFit="1" customWidth="1"/>
    <col min="13323" max="13323" width="43" customWidth="1"/>
    <col min="13570" max="13570" width="10.140625" bestFit="1" customWidth="1"/>
    <col min="13571" max="13574" width="9.42578125" bestFit="1" customWidth="1"/>
    <col min="13575" max="13575" width="13.28515625" bestFit="1" customWidth="1"/>
    <col min="13576" max="13576" width="9.42578125" bestFit="1" customWidth="1"/>
    <col min="13579" max="13579" width="43" customWidth="1"/>
    <col min="13826" max="13826" width="10.140625" bestFit="1" customWidth="1"/>
    <col min="13827" max="13830" width="9.42578125" bestFit="1" customWidth="1"/>
    <col min="13831" max="13831" width="13.28515625" bestFit="1" customWidth="1"/>
    <col min="13832" max="13832" width="9.42578125" bestFit="1" customWidth="1"/>
    <col min="13835" max="13835" width="43" customWidth="1"/>
    <col min="14082" max="14082" width="10.140625" bestFit="1" customWidth="1"/>
    <col min="14083" max="14086" width="9.42578125" bestFit="1" customWidth="1"/>
    <col min="14087" max="14087" width="13.28515625" bestFit="1" customWidth="1"/>
    <col min="14088" max="14088" width="9.42578125" bestFit="1" customWidth="1"/>
    <col min="14091" max="14091" width="43" customWidth="1"/>
    <col min="14338" max="14338" width="10.140625" bestFit="1" customWidth="1"/>
    <col min="14339" max="14342" width="9.42578125" bestFit="1" customWidth="1"/>
    <col min="14343" max="14343" width="13.28515625" bestFit="1" customWidth="1"/>
    <col min="14344" max="14344" width="9.42578125" bestFit="1" customWidth="1"/>
    <col min="14347" max="14347" width="43" customWidth="1"/>
    <col min="14594" max="14594" width="10.140625" bestFit="1" customWidth="1"/>
    <col min="14595" max="14598" width="9.42578125" bestFit="1" customWidth="1"/>
    <col min="14599" max="14599" width="13.28515625" bestFit="1" customWidth="1"/>
    <col min="14600" max="14600" width="9.42578125" bestFit="1" customWidth="1"/>
    <col min="14603" max="14603" width="43" customWidth="1"/>
    <col min="14850" max="14850" width="10.140625" bestFit="1" customWidth="1"/>
    <col min="14851" max="14854" width="9.42578125" bestFit="1" customWidth="1"/>
    <col min="14855" max="14855" width="13.28515625" bestFit="1" customWidth="1"/>
    <col min="14856" max="14856" width="9.42578125" bestFit="1" customWidth="1"/>
    <col min="14859" max="14859" width="43" customWidth="1"/>
    <col min="15106" max="15106" width="10.140625" bestFit="1" customWidth="1"/>
    <col min="15107" max="15110" width="9.42578125" bestFit="1" customWidth="1"/>
    <col min="15111" max="15111" width="13.28515625" bestFit="1" customWidth="1"/>
    <col min="15112" max="15112" width="9.42578125" bestFit="1" customWidth="1"/>
    <col min="15115" max="15115" width="43" customWidth="1"/>
    <col min="15362" max="15362" width="10.140625" bestFit="1" customWidth="1"/>
    <col min="15363" max="15366" width="9.42578125" bestFit="1" customWidth="1"/>
    <col min="15367" max="15367" width="13.28515625" bestFit="1" customWidth="1"/>
    <col min="15368" max="15368" width="9.42578125" bestFit="1" customWidth="1"/>
    <col min="15371" max="15371" width="43" customWidth="1"/>
    <col min="15618" max="15618" width="10.140625" bestFit="1" customWidth="1"/>
    <col min="15619" max="15622" width="9.42578125" bestFit="1" customWidth="1"/>
    <col min="15623" max="15623" width="13.28515625" bestFit="1" customWidth="1"/>
    <col min="15624" max="15624" width="9.42578125" bestFit="1" customWidth="1"/>
    <col min="15627" max="15627" width="43" customWidth="1"/>
    <col min="15874" max="15874" width="10.140625" bestFit="1" customWidth="1"/>
    <col min="15875" max="15878" width="9.42578125" bestFit="1" customWidth="1"/>
    <col min="15879" max="15879" width="13.28515625" bestFit="1" customWidth="1"/>
    <col min="15880" max="15880" width="9.42578125" bestFit="1" customWidth="1"/>
    <col min="15883" max="15883" width="43" customWidth="1"/>
    <col min="16130" max="16130" width="10.140625" bestFit="1" customWidth="1"/>
    <col min="16131" max="16134" width="9.42578125" bestFit="1" customWidth="1"/>
    <col min="16135" max="16135" width="13.28515625" bestFit="1" customWidth="1"/>
    <col min="16136" max="16136" width="9.42578125" bestFit="1" customWidth="1"/>
    <col min="16139" max="16139" width="43" customWidth="1"/>
  </cols>
  <sheetData>
    <row r="1" spans="1:13" ht="16.5" x14ac:dyDescent="0.25">
      <c r="A1" s="95" t="s">
        <v>14</v>
      </c>
      <c r="B1" s="95"/>
      <c r="C1" s="95"/>
      <c r="D1" s="95"/>
      <c r="E1" s="95"/>
      <c r="F1" s="95"/>
      <c r="G1" s="95"/>
      <c r="I1"/>
    </row>
    <row r="2" spans="1:13" ht="26.25" customHeight="1" x14ac:dyDescent="0.25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2" t="s">
        <v>687</v>
      </c>
    </row>
    <row r="3" spans="1:13" x14ac:dyDescent="0.25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88">
        <f>IF(B3=D3,1,0)</f>
        <v>0</v>
      </c>
      <c r="K3" s="24" t="s">
        <v>23</v>
      </c>
      <c r="L3" s="68">
        <f>AVERAGE(H3:H668)</f>
        <v>1.7604808613290533E-4</v>
      </c>
    </row>
    <row r="4" spans="1:13" x14ac:dyDescent="0.25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88">
        <f t="shared" ref="I4:I67" si="0">IF(B4=D4,1,0)</f>
        <v>0</v>
      </c>
      <c r="K4" s="24" t="s">
        <v>24</v>
      </c>
      <c r="L4" s="68">
        <f>MEDIAN(H3:H668)</f>
        <v>1.0751843026296504E-3</v>
      </c>
    </row>
    <row r="5" spans="1:13" x14ac:dyDescent="0.25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88">
        <f t="shared" si="0"/>
        <v>0</v>
      </c>
      <c r="K5" s="24" t="s">
        <v>25</v>
      </c>
      <c r="L5" s="68">
        <f>MAX(H3:H668)</f>
        <v>0.17744066019364579</v>
      </c>
    </row>
    <row r="6" spans="1:13" x14ac:dyDescent="0.25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88">
        <f t="shared" si="0"/>
        <v>1</v>
      </c>
      <c r="K6" s="24" t="s">
        <v>26</v>
      </c>
      <c r="L6" s="68">
        <f>MIN(H3:H668)</f>
        <v>-0.12202911846151232</v>
      </c>
    </row>
    <row r="7" spans="1:13" x14ac:dyDescent="0.25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88">
        <f t="shared" si="0"/>
        <v>0</v>
      </c>
      <c r="K7" s="24" t="s">
        <v>27</v>
      </c>
      <c r="L7" s="83">
        <f>SUM(I3:I668)</f>
        <v>92</v>
      </c>
      <c r="M7" s="67">
        <f>COUNTIF(I3:I668,1)</f>
        <v>92</v>
      </c>
    </row>
    <row r="8" spans="1:13" x14ac:dyDescent="0.25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88">
        <f t="shared" si="0"/>
        <v>0</v>
      </c>
      <c r="K8" s="24" t="s">
        <v>28</v>
      </c>
      <c r="L8" s="68">
        <f>AVERAGEIF(F3:F668,"&gt;200000000",H3:H668)</f>
        <v>8.042946397694336E-4</v>
      </c>
    </row>
    <row r="9" spans="1:13" x14ac:dyDescent="0.25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88">
        <f t="shared" si="0"/>
        <v>0</v>
      </c>
      <c r="K9" s="24" t="s">
        <v>29</v>
      </c>
      <c r="L9" s="68">
        <f>VAR(H3:H668)</f>
        <v>4.9314544481121429E-4</v>
      </c>
    </row>
    <row r="10" spans="1:13" x14ac:dyDescent="0.25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88">
        <f t="shared" si="0"/>
        <v>0</v>
      </c>
      <c r="K10" s="24" t="s">
        <v>30</v>
      </c>
      <c r="L10" s="68">
        <f>L9^0.5</f>
        <v>2.2206878322069815E-2</v>
      </c>
      <c r="M10" s="63">
        <f>POWER(L9,0.5)</f>
        <v>2.2206878322069815E-2</v>
      </c>
    </row>
    <row r="11" spans="1:13" x14ac:dyDescent="0.25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88">
        <f t="shared" si="0"/>
        <v>0</v>
      </c>
      <c r="M11" t="s">
        <v>698</v>
      </c>
    </row>
    <row r="12" spans="1:13" x14ac:dyDescent="0.25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88">
        <f t="shared" si="0"/>
        <v>0</v>
      </c>
    </row>
    <row r="13" spans="1:13" x14ac:dyDescent="0.25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88">
        <f t="shared" si="0"/>
        <v>0</v>
      </c>
    </row>
    <row r="14" spans="1:13" x14ac:dyDescent="0.25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88">
        <f t="shared" si="0"/>
        <v>0</v>
      </c>
    </row>
    <row r="15" spans="1:13" x14ac:dyDescent="0.25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88">
        <f t="shared" si="0"/>
        <v>0</v>
      </c>
    </row>
    <row r="16" spans="1:13" x14ac:dyDescent="0.25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88">
        <f t="shared" si="0"/>
        <v>0</v>
      </c>
    </row>
    <row r="17" spans="1:9" x14ac:dyDescent="0.25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88">
        <f t="shared" si="0"/>
        <v>0</v>
      </c>
    </row>
    <row r="18" spans="1:9" x14ac:dyDescent="0.25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88">
        <f t="shared" si="0"/>
        <v>0</v>
      </c>
    </row>
    <row r="19" spans="1:9" x14ac:dyDescent="0.25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88">
        <f t="shared" si="0"/>
        <v>0</v>
      </c>
    </row>
    <row r="20" spans="1:9" x14ac:dyDescent="0.25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88">
        <f t="shared" si="0"/>
        <v>0</v>
      </c>
    </row>
    <row r="21" spans="1:9" x14ac:dyDescent="0.25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88">
        <f t="shared" si="0"/>
        <v>1</v>
      </c>
    </row>
    <row r="22" spans="1:9" x14ac:dyDescent="0.25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88">
        <f t="shared" si="0"/>
        <v>0</v>
      </c>
    </row>
    <row r="23" spans="1:9" x14ac:dyDescent="0.25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88">
        <f t="shared" si="0"/>
        <v>0</v>
      </c>
    </row>
    <row r="24" spans="1:9" x14ac:dyDescent="0.25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88">
        <f t="shared" si="0"/>
        <v>0</v>
      </c>
    </row>
    <row r="25" spans="1:9" x14ac:dyDescent="0.25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88">
        <f t="shared" si="0"/>
        <v>0</v>
      </c>
    </row>
    <row r="26" spans="1:9" x14ac:dyDescent="0.25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88">
        <f t="shared" si="0"/>
        <v>0</v>
      </c>
    </row>
    <row r="27" spans="1:9" x14ac:dyDescent="0.25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88">
        <f t="shared" si="0"/>
        <v>1</v>
      </c>
    </row>
    <row r="28" spans="1:9" x14ac:dyDescent="0.25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88">
        <f t="shared" si="0"/>
        <v>0</v>
      </c>
    </row>
    <row r="29" spans="1:9" x14ac:dyDescent="0.25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88">
        <f t="shared" si="0"/>
        <v>0</v>
      </c>
    </row>
    <row r="30" spans="1:9" x14ac:dyDescent="0.25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88">
        <f t="shared" si="0"/>
        <v>0</v>
      </c>
    </row>
    <row r="31" spans="1:9" x14ac:dyDescent="0.25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88">
        <f t="shared" si="0"/>
        <v>0</v>
      </c>
    </row>
    <row r="32" spans="1:9" x14ac:dyDescent="0.25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88">
        <f t="shared" si="0"/>
        <v>0</v>
      </c>
    </row>
    <row r="33" spans="1:9" x14ac:dyDescent="0.25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88">
        <f t="shared" si="0"/>
        <v>0</v>
      </c>
    </row>
    <row r="34" spans="1:9" x14ac:dyDescent="0.25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88">
        <f t="shared" si="0"/>
        <v>1</v>
      </c>
    </row>
    <row r="35" spans="1:9" x14ac:dyDescent="0.25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88">
        <f t="shared" si="0"/>
        <v>1</v>
      </c>
    </row>
    <row r="36" spans="1:9" x14ac:dyDescent="0.25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88">
        <f t="shared" si="0"/>
        <v>0</v>
      </c>
    </row>
    <row r="37" spans="1:9" x14ac:dyDescent="0.25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88">
        <f t="shared" si="0"/>
        <v>0</v>
      </c>
    </row>
    <row r="38" spans="1:9" x14ac:dyDescent="0.25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88">
        <f t="shared" si="0"/>
        <v>0</v>
      </c>
    </row>
    <row r="39" spans="1:9" x14ac:dyDescent="0.25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88">
        <f t="shared" si="0"/>
        <v>0</v>
      </c>
    </row>
    <row r="40" spans="1:9" x14ac:dyDescent="0.25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88">
        <f t="shared" si="0"/>
        <v>0</v>
      </c>
    </row>
    <row r="41" spans="1:9" x14ac:dyDescent="0.25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88">
        <f t="shared" si="0"/>
        <v>0</v>
      </c>
    </row>
    <row r="42" spans="1:9" x14ac:dyDescent="0.25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88">
        <f t="shared" si="0"/>
        <v>0</v>
      </c>
    </row>
    <row r="43" spans="1:9" x14ac:dyDescent="0.25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88">
        <f t="shared" si="0"/>
        <v>1</v>
      </c>
    </row>
    <row r="44" spans="1:9" x14ac:dyDescent="0.25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88">
        <f t="shared" si="0"/>
        <v>0</v>
      </c>
    </row>
    <row r="45" spans="1:9" x14ac:dyDescent="0.25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88">
        <f t="shared" si="0"/>
        <v>0</v>
      </c>
    </row>
    <row r="46" spans="1:9" x14ac:dyDescent="0.25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88">
        <f t="shared" si="0"/>
        <v>0</v>
      </c>
    </row>
    <row r="47" spans="1:9" x14ac:dyDescent="0.25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88">
        <f t="shared" si="0"/>
        <v>0</v>
      </c>
    </row>
    <row r="48" spans="1:9" x14ac:dyDescent="0.25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88">
        <f t="shared" si="0"/>
        <v>0</v>
      </c>
    </row>
    <row r="49" spans="1:9" x14ac:dyDescent="0.25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88">
        <f t="shared" si="0"/>
        <v>0</v>
      </c>
    </row>
    <row r="50" spans="1:9" x14ac:dyDescent="0.25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88">
        <f t="shared" si="0"/>
        <v>0</v>
      </c>
    </row>
    <row r="51" spans="1:9" x14ac:dyDescent="0.25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88">
        <f t="shared" si="0"/>
        <v>0</v>
      </c>
    </row>
    <row r="52" spans="1:9" x14ac:dyDescent="0.25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88">
        <f t="shared" si="0"/>
        <v>0</v>
      </c>
    </row>
    <row r="53" spans="1:9" x14ac:dyDescent="0.25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88">
        <f t="shared" si="0"/>
        <v>0</v>
      </c>
    </row>
    <row r="54" spans="1:9" x14ac:dyDescent="0.25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88">
        <f t="shared" si="0"/>
        <v>0</v>
      </c>
    </row>
    <row r="55" spans="1:9" x14ac:dyDescent="0.25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88">
        <f t="shared" si="0"/>
        <v>0</v>
      </c>
    </row>
    <row r="56" spans="1:9" x14ac:dyDescent="0.25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88">
        <f t="shared" si="0"/>
        <v>0</v>
      </c>
    </row>
    <row r="57" spans="1:9" x14ac:dyDescent="0.25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88">
        <f t="shared" si="0"/>
        <v>0</v>
      </c>
    </row>
    <row r="58" spans="1:9" x14ac:dyDescent="0.25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88">
        <f t="shared" si="0"/>
        <v>0</v>
      </c>
    </row>
    <row r="59" spans="1:9" x14ac:dyDescent="0.25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88">
        <f t="shared" si="0"/>
        <v>0</v>
      </c>
    </row>
    <row r="60" spans="1:9" x14ac:dyDescent="0.25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88">
        <f t="shared" si="0"/>
        <v>1</v>
      </c>
    </row>
    <row r="61" spans="1:9" x14ac:dyDescent="0.25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88">
        <f t="shared" si="0"/>
        <v>0</v>
      </c>
    </row>
    <row r="62" spans="1:9" x14ac:dyDescent="0.25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88">
        <f t="shared" si="0"/>
        <v>0</v>
      </c>
    </row>
    <row r="63" spans="1:9" x14ac:dyDescent="0.25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88">
        <f t="shared" si="0"/>
        <v>0</v>
      </c>
    </row>
    <row r="64" spans="1:9" x14ac:dyDescent="0.25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88">
        <f t="shared" si="0"/>
        <v>0</v>
      </c>
    </row>
    <row r="65" spans="1:9" x14ac:dyDescent="0.25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88">
        <f t="shared" si="0"/>
        <v>0</v>
      </c>
    </row>
    <row r="66" spans="1:9" x14ac:dyDescent="0.25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88">
        <f t="shared" si="0"/>
        <v>1</v>
      </c>
    </row>
    <row r="67" spans="1:9" x14ac:dyDescent="0.25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88">
        <f t="shared" si="0"/>
        <v>0</v>
      </c>
    </row>
    <row r="68" spans="1:9" x14ac:dyDescent="0.25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88">
        <f t="shared" ref="I68:I131" si="2">IF(B68=D68,1,0)</f>
        <v>0</v>
      </c>
    </row>
    <row r="69" spans="1:9" x14ac:dyDescent="0.25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88">
        <f t="shared" si="2"/>
        <v>0</v>
      </c>
    </row>
    <row r="70" spans="1:9" x14ac:dyDescent="0.25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88">
        <f t="shared" si="2"/>
        <v>0</v>
      </c>
    </row>
    <row r="71" spans="1:9" x14ac:dyDescent="0.25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88">
        <f t="shared" si="2"/>
        <v>0</v>
      </c>
    </row>
    <row r="72" spans="1:9" x14ac:dyDescent="0.25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88">
        <f t="shared" si="2"/>
        <v>0</v>
      </c>
    </row>
    <row r="73" spans="1:9" x14ac:dyDescent="0.25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88">
        <f t="shared" si="2"/>
        <v>0</v>
      </c>
    </row>
    <row r="74" spans="1:9" x14ac:dyDescent="0.25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88">
        <f t="shared" si="2"/>
        <v>0</v>
      </c>
    </row>
    <row r="75" spans="1:9" x14ac:dyDescent="0.25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88">
        <f t="shared" si="2"/>
        <v>0</v>
      </c>
    </row>
    <row r="76" spans="1:9" x14ac:dyDescent="0.25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88">
        <f t="shared" si="2"/>
        <v>0</v>
      </c>
    </row>
    <row r="77" spans="1:9" x14ac:dyDescent="0.25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88">
        <f t="shared" si="2"/>
        <v>1</v>
      </c>
    </row>
    <row r="78" spans="1:9" x14ac:dyDescent="0.25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88">
        <f t="shared" si="2"/>
        <v>0</v>
      </c>
    </row>
    <row r="79" spans="1:9" x14ac:dyDescent="0.25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88">
        <f t="shared" si="2"/>
        <v>0</v>
      </c>
    </row>
    <row r="80" spans="1:9" x14ac:dyDescent="0.25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88">
        <f t="shared" si="2"/>
        <v>0</v>
      </c>
    </row>
    <row r="81" spans="1:9" x14ac:dyDescent="0.25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88">
        <f t="shared" si="2"/>
        <v>1</v>
      </c>
    </row>
    <row r="82" spans="1:9" x14ac:dyDescent="0.25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88">
        <f t="shared" si="2"/>
        <v>0</v>
      </c>
    </row>
    <row r="83" spans="1:9" x14ac:dyDescent="0.25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88">
        <f t="shared" si="2"/>
        <v>0</v>
      </c>
    </row>
    <row r="84" spans="1:9" x14ac:dyDescent="0.25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88">
        <f t="shared" si="2"/>
        <v>0</v>
      </c>
    </row>
    <row r="85" spans="1:9" x14ac:dyDescent="0.25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88">
        <f t="shared" si="2"/>
        <v>0</v>
      </c>
    </row>
    <row r="86" spans="1:9" x14ac:dyDescent="0.25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88">
        <f t="shared" si="2"/>
        <v>0</v>
      </c>
    </row>
    <row r="87" spans="1:9" x14ac:dyDescent="0.25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88">
        <f t="shared" si="2"/>
        <v>0</v>
      </c>
    </row>
    <row r="88" spans="1:9" x14ac:dyDescent="0.25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88">
        <f t="shared" si="2"/>
        <v>0</v>
      </c>
    </row>
    <row r="89" spans="1:9" x14ac:dyDescent="0.25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88">
        <f t="shared" si="2"/>
        <v>0</v>
      </c>
    </row>
    <row r="90" spans="1:9" x14ac:dyDescent="0.25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88">
        <f t="shared" si="2"/>
        <v>0</v>
      </c>
    </row>
    <row r="91" spans="1:9" x14ac:dyDescent="0.25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88">
        <f t="shared" si="2"/>
        <v>0</v>
      </c>
    </row>
    <row r="92" spans="1:9" x14ac:dyDescent="0.25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88">
        <f t="shared" si="2"/>
        <v>0</v>
      </c>
    </row>
    <row r="93" spans="1:9" x14ac:dyDescent="0.25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88">
        <f t="shared" si="2"/>
        <v>0</v>
      </c>
    </row>
    <row r="94" spans="1:9" x14ac:dyDescent="0.25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88">
        <f t="shared" si="2"/>
        <v>0</v>
      </c>
    </row>
    <row r="95" spans="1:9" x14ac:dyDescent="0.25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88">
        <f t="shared" si="2"/>
        <v>0</v>
      </c>
    </row>
    <row r="96" spans="1:9" x14ac:dyDescent="0.25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88">
        <f t="shared" si="2"/>
        <v>0</v>
      </c>
    </row>
    <row r="97" spans="1:9" x14ac:dyDescent="0.25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88">
        <f t="shared" si="2"/>
        <v>0</v>
      </c>
    </row>
    <row r="98" spans="1:9" x14ac:dyDescent="0.25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88">
        <f t="shared" si="2"/>
        <v>0</v>
      </c>
    </row>
    <row r="99" spans="1:9" x14ac:dyDescent="0.25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88">
        <f t="shared" si="2"/>
        <v>0</v>
      </c>
    </row>
    <row r="100" spans="1:9" x14ac:dyDescent="0.25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88">
        <f t="shared" si="2"/>
        <v>0</v>
      </c>
    </row>
    <row r="101" spans="1:9" x14ac:dyDescent="0.25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88">
        <f t="shared" si="2"/>
        <v>0</v>
      </c>
    </row>
    <row r="102" spans="1:9" x14ac:dyDescent="0.25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88">
        <f t="shared" si="2"/>
        <v>0</v>
      </c>
    </row>
    <row r="103" spans="1:9" x14ac:dyDescent="0.25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88">
        <f t="shared" si="2"/>
        <v>0</v>
      </c>
    </row>
    <row r="104" spans="1:9" x14ac:dyDescent="0.25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88">
        <f t="shared" si="2"/>
        <v>0</v>
      </c>
    </row>
    <row r="105" spans="1:9" x14ac:dyDescent="0.25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88">
        <f t="shared" si="2"/>
        <v>0</v>
      </c>
    </row>
    <row r="106" spans="1:9" x14ac:dyDescent="0.25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88">
        <f t="shared" si="2"/>
        <v>0</v>
      </c>
    </row>
    <row r="107" spans="1:9" x14ac:dyDescent="0.25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88">
        <f t="shared" si="2"/>
        <v>0</v>
      </c>
    </row>
    <row r="108" spans="1:9" x14ac:dyDescent="0.25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88">
        <f t="shared" si="2"/>
        <v>0</v>
      </c>
    </row>
    <row r="109" spans="1:9" x14ac:dyDescent="0.25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88">
        <f t="shared" si="2"/>
        <v>0</v>
      </c>
    </row>
    <row r="110" spans="1:9" x14ac:dyDescent="0.25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88">
        <f t="shared" si="2"/>
        <v>0</v>
      </c>
    </row>
    <row r="111" spans="1:9" x14ac:dyDescent="0.25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88">
        <f t="shared" si="2"/>
        <v>0</v>
      </c>
    </row>
    <row r="112" spans="1:9" x14ac:dyDescent="0.25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88">
        <f t="shared" si="2"/>
        <v>0</v>
      </c>
    </row>
    <row r="113" spans="1:9" x14ac:dyDescent="0.25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88">
        <f t="shared" si="2"/>
        <v>0</v>
      </c>
    </row>
    <row r="114" spans="1:9" x14ac:dyDescent="0.25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88">
        <f t="shared" si="2"/>
        <v>0</v>
      </c>
    </row>
    <row r="115" spans="1:9" x14ac:dyDescent="0.25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88">
        <f t="shared" si="2"/>
        <v>1</v>
      </c>
    </row>
    <row r="116" spans="1:9" x14ac:dyDescent="0.25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88">
        <f t="shared" si="2"/>
        <v>0</v>
      </c>
    </row>
    <row r="117" spans="1:9" x14ac:dyDescent="0.25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88">
        <f t="shared" si="2"/>
        <v>0</v>
      </c>
    </row>
    <row r="118" spans="1:9" x14ac:dyDescent="0.25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88">
        <f t="shared" si="2"/>
        <v>0</v>
      </c>
    </row>
    <row r="119" spans="1:9" x14ac:dyDescent="0.25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88">
        <f t="shared" si="2"/>
        <v>0</v>
      </c>
    </row>
    <row r="120" spans="1:9" x14ac:dyDescent="0.25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88">
        <f t="shared" si="2"/>
        <v>0</v>
      </c>
    </row>
    <row r="121" spans="1:9" x14ac:dyDescent="0.25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88">
        <f t="shared" si="2"/>
        <v>0</v>
      </c>
    </row>
    <row r="122" spans="1:9" x14ac:dyDescent="0.25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88">
        <f t="shared" si="2"/>
        <v>0</v>
      </c>
    </row>
    <row r="123" spans="1:9" x14ac:dyDescent="0.25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88">
        <f t="shared" si="2"/>
        <v>0</v>
      </c>
    </row>
    <row r="124" spans="1:9" x14ac:dyDescent="0.25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88">
        <f t="shared" si="2"/>
        <v>0</v>
      </c>
    </row>
    <row r="125" spans="1:9" x14ac:dyDescent="0.25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88">
        <f t="shared" si="2"/>
        <v>0</v>
      </c>
    </row>
    <row r="126" spans="1:9" x14ac:dyDescent="0.25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88">
        <f t="shared" si="2"/>
        <v>0</v>
      </c>
    </row>
    <row r="127" spans="1:9" x14ac:dyDescent="0.25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88">
        <f t="shared" si="2"/>
        <v>0</v>
      </c>
    </row>
    <row r="128" spans="1:9" x14ac:dyDescent="0.25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88">
        <f t="shared" si="2"/>
        <v>0</v>
      </c>
    </row>
    <row r="129" spans="1:9" x14ac:dyDescent="0.25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88">
        <f t="shared" si="2"/>
        <v>0</v>
      </c>
    </row>
    <row r="130" spans="1:9" x14ac:dyDescent="0.25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88">
        <f t="shared" si="2"/>
        <v>1</v>
      </c>
    </row>
    <row r="131" spans="1:9" x14ac:dyDescent="0.25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88">
        <f t="shared" si="2"/>
        <v>0</v>
      </c>
    </row>
    <row r="132" spans="1:9" x14ac:dyDescent="0.25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88">
        <f t="shared" ref="I132:I195" si="4">IF(B132=D132,1,0)</f>
        <v>1</v>
      </c>
    </row>
    <row r="133" spans="1:9" x14ac:dyDescent="0.25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88">
        <f t="shared" si="4"/>
        <v>0</v>
      </c>
    </row>
    <row r="134" spans="1:9" x14ac:dyDescent="0.25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88">
        <f t="shared" si="4"/>
        <v>0</v>
      </c>
    </row>
    <row r="135" spans="1:9" x14ac:dyDescent="0.25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88">
        <f t="shared" si="4"/>
        <v>0</v>
      </c>
    </row>
    <row r="136" spans="1:9" x14ac:dyDescent="0.25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88">
        <f t="shared" si="4"/>
        <v>0</v>
      </c>
    </row>
    <row r="137" spans="1:9" x14ac:dyDescent="0.25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88">
        <f t="shared" si="4"/>
        <v>0</v>
      </c>
    </row>
    <row r="138" spans="1:9" x14ac:dyDescent="0.25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88">
        <f t="shared" si="4"/>
        <v>1</v>
      </c>
    </row>
    <row r="139" spans="1:9" x14ac:dyDescent="0.25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88">
        <f t="shared" si="4"/>
        <v>0</v>
      </c>
    </row>
    <row r="140" spans="1:9" x14ac:dyDescent="0.25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88">
        <f t="shared" si="4"/>
        <v>0</v>
      </c>
    </row>
    <row r="141" spans="1:9" x14ac:dyDescent="0.25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88">
        <f t="shared" si="4"/>
        <v>0</v>
      </c>
    </row>
    <row r="142" spans="1:9" x14ac:dyDescent="0.25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88">
        <f t="shared" si="4"/>
        <v>1</v>
      </c>
    </row>
    <row r="143" spans="1:9" x14ac:dyDescent="0.25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88">
        <f t="shared" si="4"/>
        <v>0</v>
      </c>
    </row>
    <row r="144" spans="1:9" x14ac:dyDescent="0.25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88">
        <f t="shared" si="4"/>
        <v>0</v>
      </c>
    </row>
    <row r="145" spans="1:9" x14ac:dyDescent="0.25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88">
        <f t="shared" si="4"/>
        <v>1</v>
      </c>
    </row>
    <row r="146" spans="1:9" x14ac:dyDescent="0.25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88">
        <f t="shared" si="4"/>
        <v>0</v>
      </c>
    </row>
    <row r="147" spans="1:9" x14ac:dyDescent="0.25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88">
        <f t="shared" si="4"/>
        <v>1</v>
      </c>
    </row>
    <row r="148" spans="1:9" x14ac:dyDescent="0.25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88">
        <f t="shared" si="4"/>
        <v>0</v>
      </c>
    </row>
    <row r="149" spans="1:9" x14ac:dyDescent="0.25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88">
        <f t="shared" si="4"/>
        <v>0</v>
      </c>
    </row>
    <row r="150" spans="1:9" x14ac:dyDescent="0.25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88">
        <f t="shared" si="4"/>
        <v>0</v>
      </c>
    </row>
    <row r="151" spans="1:9" x14ac:dyDescent="0.25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88">
        <f t="shared" si="4"/>
        <v>0</v>
      </c>
    </row>
    <row r="152" spans="1:9" x14ac:dyDescent="0.25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88">
        <f t="shared" si="4"/>
        <v>0</v>
      </c>
    </row>
    <row r="153" spans="1:9" x14ac:dyDescent="0.25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88">
        <f t="shared" si="4"/>
        <v>0</v>
      </c>
    </row>
    <row r="154" spans="1:9" x14ac:dyDescent="0.25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88">
        <f t="shared" si="4"/>
        <v>0</v>
      </c>
    </row>
    <row r="155" spans="1:9" x14ac:dyDescent="0.25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88">
        <f t="shared" si="4"/>
        <v>1</v>
      </c>
    </row>
    <row r="156" spans="1:9" x14ac:dyDescent="0.25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88">
        <f t="shared" si="4"/>
        <v>0</v>
      </c>
    </row>
    <row r="157" spans="1:9" x14ac:dyDescent="0.25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88">
        <f t="shared" si="4"/>
        <v>0</v>
      </c>
    </row>
    <row r="158" spans="1:9" x14ac:dyDescent="0.25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88">
        <f t="shared" si="4"/>
        <v>0</v>
      </c>
    </row>
    <row r="159" spans="1:9" x14ac:dyDescent="0.25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88">
        <f t="shared" si="4"/>
        <v>0</v>
      </c>
    </row>
    <row r="160" spans="1:9" x14ac:dyDescent="0.25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88">
        <f t="shared" si="4"/>
        <v>0</v>
      </c>
    </row>
    <row r="161" spans="1:9" x14ac:dyDescent="0.25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88">
        <f t="shared" si="4"/>
        <v>1</v>
      </c>
    </row>
    <row r="162" spans="1:9" x14ac:dyDescent="0.25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88">
        <f t="shared" si="4"/>
        <v>0</v>
      </c>
    </row>
    <row r="163" spans="1:9" x14ac:dyDescent="0.25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88">
        <f t="shared" si="4"/>
        <v>0</v>
      </c>
    </row>
    <row r="164" spans="1:9" x14ac:dyDescent="0.25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88">
        <f t="shared" si="4"/>
        <v>1</v>
      </c>
    </row>
    <row r="165" spans="1:9" x14ac:dyDescent="0.25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88">
        <f t="shared" si="4"/>
        <v>0</v>
      </c>
    </row>
    <row r="166" spans="1:9" x14ac:dyDescent="0.25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88">
        <f t="shared" si="4"/>
        <v>0</v>
      </c>
    </row>
    <row r="167" spans="1:9" x14ac:dyDescent="0.25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88">
        <f t="shared" si="4"/>
        <v>0</v>
      </c>
    </row>
    <row r="168" spans="1:9" x14ac:dyDescent="0.25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88">
        <f t="shared" si="4"/>
        <v>1</v>
      </c>
    </row>
    <row r="169" spans="1:9" x14ac:dyDescent="0.25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88">
        <f t="shared" si="4"/>
        <v>0</v>
      </c>
    </row>
    <row r="170" spans="1:9" x14ac:dyDescent="0.25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88">
        <f t="shared" si="4"/>
        <v>0</v>
      </c>
    </row>
    <row r="171" spans="1:9" x14ac:dyDescent="0.25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88">
        <f t="shared" si="4"/>
        <v>0</v>
      </c>
    </row>
    <row r="172" spans="1:9" x14ac:dyDescent="0.25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88">
        <f t="shared" si="4"/>
        <v>0</v>
      </c>
    </row>
    <row r="173" spans="1:9" x14ac:dyDescent="0.25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88">
        <f t="shared" si="4"/>
        <v>1</v>
      </c>
    </row>
    <row r="174" spans="1:9" x14ac:dyDescent="0.25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88">
        <f t="shared" si="4"/>
        <v>0</v>
      </c>
    </row>
    <row r="175" spans="1:9" x14ac:dyDescent="0.25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88">
        <f t="shared" si="4"/>
        <v>0</v>
      </c>
    </row>
    <row r="176" spans="1:9" x14ac:dyDescent="0.25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88">
        <f t="shared" si="4"/>
        <v>0</v>
      </c>
    </row>
    <row r="177" spans="1:9" x14ac:dyDescent="0.25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88">
        <f t="shared" si="4"/>
        <v>0</v>
      </c>
    </row>
    <row r="178" spans="1:9" x14ac:dyDescent="0.25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88">
        <f t="shared" si="4"/>
        <v>0</v>
      </c>
    </row>
    <row r="179" spans="1:9" x14ac:dyDescent="0.25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88">
        <f t="shared" si="4"/>
        <v>0</v>
      </c>
    </row>
    <row r="180" spans="1:9" x14ac:dyDescent="0.25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88">
        <f t="shared" si="4"/>
        <v>0</v>
      </c>
    </row>
    <row r="181" spans="1:9" x14ac:dyDescent="0.25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88">
        <f t="shared" si="4"/>
        <v>0</v>
      </c>
    </row>
    <row r="182" spans="1:9" x14ac:dyDescent="0.25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88">
        <f t="shared" si="4"/>
        <v>1</v>
      </c>
    </row>
    <row r="183" spans="1:9" x14ac:dyDescent="0.25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88">
        <f t="shared" si="4"/>
        <v>0</v>
      </c>
    </row>
    <row r="184" spans="1:9" x14ac:dyDescent="0.25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88">
        <f t="shared" si="4"/>
        <v>0</v>
      </c>
    </row>
    <row r="185" spans="1:9" x14ac:dyDescent="0.25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88">
        <f t="shared" si="4"/>
        <v>0</v>
      </c>
    </row>
    <row r="186" spans="1:9" x14ac:dyDescent="0.25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88">
        <f t="shared" si="4"/>
        <v>0</v>
      </c>
    </row>
    <row r="187" spans="1:9" x14ac:dyDescent="0.25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88">
        <f t="shared" si="4"/>
        <v>0</v>
      </c>
    </row>
    <row r="188" spans="1:9" x14ac:dyDescent="0.25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88">
        <f t="shared" si="4"/>
        <v>0</v>
      </c>
    </row>
    <row r="189" spans="1:9" x14ac:dyDescent="0.25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88">
        <f t="shared" si="4"/>
        <v>0</v>
      </c>
    </row>
    <row r="190" spans="1:9" x14ac:dyDescent="0.25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88">
        <f t="shared" si="4"/>
        <v>0</v>
      </c>
    </row>
    <row r="191" spans="1:9" x14ac:dyDescent="0.25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88">
        <f t="shared" si="4"/>
        <v>0</v>
      </c>
    </row>
    <row r="192" spans="1:9" x14ac:dyDescent="0.25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88">
        <f t="shared" si="4"/>
        <v>0</v>
      </c>
    </row>
    <row r="193" spans="1:9" x14ac:dyDescent="0.25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88">
        <f t="shared" si="4"/>
        <v>0</v>
      </c>
    </row>
    <row r="194" spans="1:9" x14ac:dyDescent="0.25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88">
        <f t="shared" si="4"/>
        <v>0</v>
      </c>
    </row>
    <row r="195" spans="1:9" x14ac:dyDescent="0.25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88">
        <f t="shared" si="4"/>
        <v>0</v>
      </c>
    </row>
    <row r="196" spans="1:9" x14ac:dyDescent="0.25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88">
        <f t="shared" ref="I196:I259" si="6">IF(B196=D196,1,0)</f>
        <v>1</v>
      </c>
    </row>
    <row r="197" spans="1:9" x14ac:dyDescent="0.25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88">
        <f t="shared" si="6"/>
        <v>0</v>
      </c>
    </row>
    <row r="198" spans="1:9" x14ac:dyDescent="0.25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88">
        <f t="shared" si="6"/>
        <v>0</v>
      </c>
    </row>
    <row r="199" spans="1:9" x14ac:dyDescent="0.25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88">
        <f t="shared" si="6"/>
        <v>0</v>
      </c>
    </row>
    <row r="200" spans="1:9" x14ac:dyDescent="0.25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88">
        <f t="shared" si="6"/>
        <v>0</v>
      </c>
    </row>
    <row r="201" spans="1:9" x14ac:dyDescent="0.25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88">
        <f t="shared" si="6"/>
        <v>0</v>
      </c>
    </row>
    <row r="202" spans="1:9" x14ac:dyDescent="0.25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88">
        <f t="shared" si="6"/>
        <v>0</v>
      </c>
    </row>
    <row r="203" spans="1:9" x14ac:dyDescent="0.25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88">
        <f t="shared" si="6"/>
        <v>0</v>
      </c>
    </row>
    <row r="204" spans="1:9" x14ac:dyDescent="0.25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88">
        <f t="shared" si="6"/>
        <v>0</v>
      </c>
    </row>
    <row r="205" spans="1:9" x14ac:dyDescent="0.25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88">
        <f t="shared" si="6"/>
        <v>0</v>
      </c>
    </row>
    <row r="206" spans="1:9" x14ac:dyDescent="0.25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88">
        <f t="shared" si="6"/>
        <v>0</v>
      </c>
    </row>
    <row r="207" spans="1:9" x14ac:dyDescent="0.25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88">
        <f t="shared" si="6"/>
        <v>1</v>
      </c>
    </row>
    <row r="208" spans="1:9" x14ac:dyDescent="0.25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88">
        <f t="shared" si="6"/>
        <v>0</v>
      </c>
    </row>
    <row r="209" spans="1:9" x14ac:dyDescent="0.25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88">
        <f t="shared" si="6"/>
        <v>1</v>
      </c>
    </row>
    <row r="210" spans="1:9" x14ac:dyDescent="0.25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88">
        <f t="shared" si="6"/>
        <v>1</v>
      </c>
    </row>
    <row r="211" spans="1:9" x14ac:dyDescent="0.25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88">
        <f t="shared" si="6"/>
        <v>0</v>
      </c>
    </row>
    <row r="212" spans="1:9" x14ac:dyDescent="0.25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88">
        <f t="shared" si="6"/>
        <v>0</v>
      </c>
    </row>
    <row r="213" spans="1:9" x14ac:dyDescent="0.25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88">
        <f t="shared" si="6"/>
        <v>0</v>
      </c>
    </row>
    <row r="214" spans="1:9" x14ac:dyDescent="0.25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88">
        <f t="shared" si="6"/>
        <v>0</v>
      </c>
    </row>
    <row r="215" spans="1:9" x14ac:dyDescent="0.25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88">
        <f t="shared" si="6"/>
        <v>1</v>
      </c>
    </row>
    <row r="216" spans="1:9" x14ac:dyDescent="0.25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88">
        <f t="shared" si="6"/>
        <v>0</v>
      </c>
    </row>
    <row r="217" spans="1:9" x14ac:dyDescent="0.25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88">
        <f t="shared" si="6"/>
        <v>0</v>
      </c>
    </row>
    <row r="218" spans="1:9" x14ac:dyDescent="0.25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88">
        <f t="shared" si="6"/>
        <v>0</v>
      </c>
    </row>
    <row r="219" spans="1:9" x14ac:dyDescent="0.25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88">
        <f t="shared" si="6"/>
        <v>0</v>
      </c>
    </row>
    <row r="220" spans="1:9" x14ac:dyDescent="0.25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88">
        <f t="shared" si="6"/>
        <v>0</v>
      </c>
    </row>
    <row r="221" spans="1:9" x14ac:dyDescent="0.25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88">
        <f t="shared" si="6"/>
        <v>0</v>
      </c>
    </row>
    <row r="222" spans="1:9" x14ac:dyDescent="0.25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88">
        <f t="shared" si="6"/>
        <v>0</v>
      </c>
    </row>
    <row r="223" spans="1:9" x14ac:dyDescent="0.25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88">
        <f t="shared" si="6"/>
        <v>0</v>
      </c>
    </row>
    <row r="224" spans="1:9" x14ac:dyDescent="0.25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88">
        <f t="shared" si="6"/>
        <v>0</v>
      </c>
    </row>
    <row r="225" spans="1:9" x14ac:dyDescent="0.25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88">
        <f t="shared" si="6"/>
        <v>0</v>
      </c>
    </row>
    <row r="226" spans="1:9" x14ac:dyDescent="0.25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88">
        <f t="shared" si="6"/>
        <v>0</v>
      </c>
    </row>
    <row r="227" spans="1:9" x14ac:dyDescent="0.25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88">
        <f t="shared" si="6"/>
        <v>0</v>
      </c>
    </row>
    <row r="228" spans="1:9" x14ac:dyDescent="0.25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88">
        <f t="shared" si="6"/>
        <v>0</v>
      </c>
    </row>
    <row r="229" spans="1:9" x14ac:dyDescent="0.25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88">
        <f t="shared" si="6"/>
        <v>0</v>
      </c>
    </row>
    <row r="230" spans="1:9" x14ac:dyDescent="0.25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88">
        <f t="shared" si="6"/>
        <v>0</v>
      </c>
    </row>
    <row r="231" spans="1:9" x14ac:dyDescent="0.25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88">
        <f t="shared" si="6"/>
        <v>0</v>
      </c>
    </row>
    <row r="232" spans="1:9" x14ac:dyDescent="0.25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88">
        <f t="shared" si="6"/>
        <v>0</v>
      </c>
    </row>
    <row r="233" spans="1:9" x14ac:dyDescent="0.25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88">
        <f t="shared" si="6"/>
        <v>1</v>
      </c>
    </row>
    <row r="234" spans="1:9" x14ac:dyDescent="0.25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88">
        <f t="shared" si="6"/>
        <v>1</v>
      </c>
    </row>
    <row r="235" spans="1:9" x14ac:dyDescent="0.25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88">
        <f t="shared" si="6"/>
        <v>0</v>
      </c>
    </row>
    <row r="236" spans="1:9" x14ac:dyDescent="0.25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88">
        <f t="shared" si="6"/>
        <v>0</v>
      </c>
    </row>
    <row r="237" spans="1:9" x14ac:dyDescent="0.25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88">
        <f t="shared" si="6"/>
        <v>1</v>
      </c>
    </row>
    <row r="238" spans="1:9" x14ac:dyDescent="0.25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88">
        <f t="shared" si="6"/>
        <v>0</v>
      </c>
    </row>
    <row r="239" spans="1:9" x14ac:dyDescent="0.25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88">
        <f t="shared" si="6"/>
        <v>0</v>
      </c>
    </row>
    <row r="240" spans="1:9" x14ac:dyDescent="0.25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88">
        <f t="shared" si="6"/>
        <v>0</v>
      </c>
    </row>
    <row r="241" spans="1:9" x14ac:dyDescent="0.25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88">
        <f t="shared" si="6"/>
        <v>0</v>
      </c>
    </row>
    <row r="242" spans="1:9" x14ac:dyDescent="0.25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88">
        <f t="shared" si="6"/>
        <v>0</v>
      </c>
    </row>
    <row r="243" spans="1:9" x14ac:dyDescent="0.25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88">
        <f t="shared" si="6"/>
        <v>0</v>
      </c>
    </row>
    <row r="244" spans="1:9" x14ac:dyDescent="0.25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88">
        <f t="shared" si="6"/>
        <v>0</v>
      </c>
    </row>
    <row r="245" spans="1:9" x14ac:dyDescent="0.25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88">
        <f t="shared" si="6"/>
        <v>0</v>
      </c>
    </row>
    <row r="246" spans="1:9" x14ac:dyDescent="0.25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88">
        <f t="shared" si="6"/>
        <v>0</v>
      </c>
    </row>
    <row r="247" spans="1:9" x14ac:dyDescent="0.25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88">
        <f t="shared" si="6"/>
        <v>0</v>
      </c>
    </row>
    <row r="248" spans="1:9" x14ac:dyDescent="0.25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88">
        <f t="shared" si="6"/>
        <v>0</v>
      </c>
    </row>
    <row r="249" spans="1:9" x14ac:dyDescent="0.25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88">
        <f t="shared" si="6"/>
        <v>1</v>
      </c>
    </row>
    <row r="250" spans="1:9" x14ac:dyDescent="0.25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88">
        <f t="shared" si="6"/>
        <v>0</v>
      </c>
    </row>
    <row r="251" spans="1:9" x14ac:dyDescent="0.25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88">
        <f t="shared" si="6"/>
        <v>0</v>
      </c>
    </row>
    <row r="252" spans="1:9" x14ac:dyDescent="0.25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88">
        <f t="shared" si="6"/>
        <v>0</v>
      </c>
    </row>
    <row r="253" spans="1:9" x14ac:dyDescent="0.25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88">
        <f t="shared" si="6"/>
        <v>0</v>
      </c>
    </row>
    <row r="254" spans="1:9" x14ac:dyDescent="0.25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88">
        <f t="shared" si="6"/>
        <v>0</v>
      </c>
    </row>
    <row r="255" spans="1:9" x14ac:dyDescent="0.25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88">
        <f t="shared" si="6"/>
        <v>0</v>
      </c>
    </row>
    <row r="256" spans="1:9" x14ac:dyDescent="0.25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88">
        <f t="shared" si="6"/>
        <v>0</v>
      </c>
    </row>
    <row r="257" spans="1:9" x14ac:dyDescent="0.25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88">
        <f t="shared" si="6"/>
        <v>1</v>
      </c>
    </row>
    <row r="258" spans="1:9" x14ac:dyDescent="0.25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88">
        <f t="shared" si="6"/>
        <v>0</v>
      </c>
    </row>
    <row r="259" spans="1:9" x14ac:dyDescent="0.25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88">
        <f t="shared" si="6"/>
        <v>0</v>
      </c>
    </row>
    <row r="260" spans="1:9" x14ac:dyDescent="0.25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88">
        <f t="shared" ref="I260:I323" si="8">IF(B260=D260,1,0)</f>
        <v>0</v>
      </c>
    </row>
    <row r="261" spans="1:9" x14ac:dyDescent="0.25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88">
        <f t="shared" si="8"/>
        <v>0</v>
      </c>
    </row>
    <row r="262" spans="1:9" x14ac:dyDescent="0.25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88">
        <f t="shared" si="8"/>
        <v>0</v>
      </c>
    </row>
    <row r="263" spans="1:9" x14ac:dyDescent="0.25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88">
        <f t="shared" si="8"/>
        <v>0</v>
      </c>
    </row>
    <row r="264" spans="1:9" x14ac:dyDescent="0.25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88">
        <f t="shared" si="8"/>
        <v>0</v>
      </c>
    </row>
    <row r="265" spans="1:9" x14ac:dyDescent="0.25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88">
        <f t="shared" si="8"/>
        <v>0</v>
      </c>
    </row>
    <row r="266" spans="1:9" x14ac:dyDescent="0.25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88">
        <f t="shared" si="8"/>
        <v>0</v>
      </c>
    </row>
    <row r="267" spans="1:9" x14ac:dyDescent="0.25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88">
        <f t="shared" si="8"/>
        <v>0</v>
      </c>
    </row>
    <row r="268" spans="1:9" x14ac:dyDescent="0.25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88">
        <f t="shared" si="8"/>
        <v>0</v>
      </c>
    </row>
    <row r="269" spans="1:9" x14ac:dyDescent="0.25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88">
        <f t="shared" si="8"/>
        <v>0</v>
      </c>
    </row>
    <row r="270" spans="1:9" x14ac:dyDescent="0.25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88">
        <f t="shared" si="8"/>
        <v>0</v>
      </c>
    </row>
    <row r="271" spans="1:9" x14ac:dyDescent="0.25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88">
        <f t="shared" si="8"/>
        <v>1</v>
      </c>
    </row>
    <row r="272" spans="1:9" x14ac:dyDescent="0.25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88">
        <f t="shared" si="8"/>
        <v>0</v>
      </c>
    </row>
    <row r="273" spans="1:9" x14ac:dyDescent="0.25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88">
        <f t="shared" si="8"/>
        <v>0</v>
      </c>
    </row>
    <row r="274" spans="1:9" x14ac:dyDescent="0.25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88">
        <f t="shared" si="8"/>
        <v>0</v>
      </c>
    </row>
    <row r="275" spans="1:9" x14ac:dyDescent="0.25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88">
        <f t="shared" si="8"/>
        <v>0</v>
      </c>
    </row>
    <row r="276" spans="1:9" x14ac:dyDescent="0.25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88">
        <f t="shared" si="8"/>
        <v>0</v>
      </c>
    </row>
    <row r="277" spans="1:9" x14ac:dyDescent="0.25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88">
        <f t="shared" si="8"/>
        <v>0</v>
      </c>
    </row>
    <row r="278" spans="1:9" x14ac:dyDescent="0.25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88">
        <f t="shared" si="8"/>
        <v>0</v>
      </c>
    </row>
    <row r="279" spans="1:9" x14ac:dyDescent="0.25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88">
        <f t="shared" si="8"/>
        <v>0</v>
      </c>
    </row>
    <row r="280" spans="1:9" x14ac:dyDescent="0.25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88">
        <f t="shared" si="8"/>
        <v>0</v>
      </c>
    </row>
    <row r="281" spans="1:9" x14ac:dyDescent="0.25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88">
        <f t="shared" si="8"/>
        <v>0</v>
      </c>
    </row>
    <row r="282" spans="1:9" x14ac:dyDescent="0.25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88">
        <f t="shared" si="8"/>
        <v>0</v>
      </c>
    </row>
    <row r="283" spans="1:9" x14ac:dyDescent="0.25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88">
        <f t="shared" si="8"/>
        <v>0</v>
      </c>
    </row>
    <row r="284" spans="1:9" x14ac:dyDescent="0.25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88">
        <f t="shared" si="8"/>
        <v>0</v>
      </c>
    </row>
    <row r="285" spans="1:9" x14ac:dyDescent="0.25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88">
        <f t="shared" si="8"/>
        <v>1</v>
      </c>
    </row>
    <row r="286" spans="1:9" x14ac:dyDescent="0.25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88">
        <f t="shared" si="8"/>
        <v>0</v>
      </c>
    </row>
    <row r="287" spans="1:9" x14ac:dyDescent="0.25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88">
        <f t="shared" si="8"/>
        <v>0</v>
      </c>
    </row>
    <row r="288" spans="1:9" x14ac:dyDescent="0.25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88">
        <f t="shared" si="8"/>
        <v>0</v>
      </c>
    </row>
    <row r="289" spans="1:9" x14ac:dyDescent="0.25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88">
        <f t="shared" si="8"/>
        <v>0</v>
      </c>
    </row>
    <row r="290" spans="1:9" x14ac:dyDescent="0.25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88">
        <f t="shared" si="8"/>
        <v>1</v>
      </c>
    </row>
    <row r="291" spans="1:9" x14ac:dyDescent="0.25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88">
        <f t="shared" si="8"/>
        <v>0</v>
      </c>
    </row>
    <row r="292" spans="1:9" x14ac:dyDescent="0.25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88">
        <f t="shared" si="8"/>
        <v>0</v>
      </c>
    </row>
    <row r="293" spans="1:9" x14ac:dyDescent="0.25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88">
        <f t="shared" si="8"/>
        <v>0</v>
      </c>
    </row>
    <row r="294" spans="1:9" x14ac:dyDescent="0.25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88">
        <f t="shared" si="8"/>
        <v>1</v>
      </c>
    </row>
    <row r="295" spans="1:9" x14ac:dyDescent="0.25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88">
        <f t="shared" si="8"/>
        <v>1</v>
      </c>
    </row>
    <row r="296" spans="1:9" x14ac:dyDescent="0.25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88">
        <f t="shared" si="8"/>
        <v>0</v>
      </c>
    </row>
    <row r="297" spans="1:9" x14ac:dyDescent="0.25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88">
        <f t="shared" si="8"/>
        <v>0</v>
      </c>
    </row>
    <row r="298" spans="1:9" x14ac:dyDescent="0.25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88">
        <f t="shared" si="8"/>
        <v>0</v>
      </c>
    </row>
    <row r="299" spans="1:9" x14ac:dyDescent="0.25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88">
        <f t="shared" si="8"/>
        <v>0</v>
      </c>
    </row>
    <row r="300" spans="1:9" x14ac:dyDescent="0.25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88">
        <f t="shared" si="8"/>
        <v>0</v>
      </c>
    </row>
    <row r="301" spans="1:9" x14ac:dyDescent="0.25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88">
        <f t="shared" si="8"/>
        <v>1</v>
      </c>
    </row>
    <row r="302" spans="1:9" x14ac:dyDescent="0.25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88">
        <f t="shared" si="8"/>
        <v>0</v>
      </c>
    </row>
    <row r="303" spans="1:9" x14ac:dyDescent="0.25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88">
        <f t="shared" si="8"/>
        <v>0</v>
      </c>
    </row>
    <row r="304" spans="1:9" x14ac:dyDescent="0.25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88">
        <f t="shared" si="8"/>
        <v>1</v>
      </c>
    </row>
    <row r="305" spans="1:9" x14ac:dyDescent="0.25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88">
        <f t="shared" si="8"/>
        <v>0</v>
      </c>
    </row>
    <row r="306" spans="1:9" x14ac:dyDescent="0.25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88">
        <f t="shared" si="8"/>
        <v>0</v>
      </c>
    </row>
    <row r="307" spans="1:9" x14ac:dyDescent="0.25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88">
        <f t="shared" si="8"/>
        <v>0</v>
      </c>
    </row>
    <row r="308" spans="1:9" x14ac:dyDescent="0.25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88">
        <f t="shared" si="8"/>
        <v>0</v>
      </c>
    </row>
    <row r="309" spans="1:9" x14ac:dyDescent="0.25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88">
        <f t="shared" si="8"/>
        <v>1</v>
      </c>
    </row>
    <row r="310" spans="1:9" x14ac:dyDescent="0.25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88">
        <f t="shared" si="8"/>
        <v>1</v>
      </c>
    </row>
    <row r="311" spans="1:9" x14ac:dyDescent="0.25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88">
        <f t="shared" si="8"/>
        <v>0</v>
      </c>
    </row>
    <row r="312" spans="1:9" x14ac:dyDescent="0.25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88">
        <f t="shared" si="8"/>
        <v>0</v>
      </c>
    </row>
    <row r="313" spans="1:9" x14ac:dyDescent="0.25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88">
        <f t="shared" si="8"/>
        <v>0</v>
      </c>
    </row>
    <row r="314" spans="1:9" x14ac:dyDescent="0.25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88">
        <f t="shared" si="8"/>
        <v>0</v>
      </c>
    </row>
    <row r="315" spans="1:9" x14ac:dyDescent="0.25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88">
        <f t="shared" si="8"/>
        <v>0</v>
      </c>
    </row>
    <row r="316" spans="1:9" x14ac:dyDescent="0.25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88">
        <f t="shared" si="8"/>
        <v>0</v>
      </c>
    </row>
    <row r="317" spans="1:9" x14ac:dyDescent="0.25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88">
        <f t="shared" si="8"/>
        <v>0</v>
      </c>
    </row>
    <row r="318" spans="1:9" x14ac:dyDescent="0.25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88">
        <f t="shared" si="8"/>
        <v>0</v>
      </c>
    </row>
    <row r="319" spans="1:9" x14ac:dyDescent="0.25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88">
        <f t="shared" si="8"/>
        <v>0</v>
      </c>
    </row>
    <row r="320" spans="1:9" x14ac:dyDescent="0.25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88">
        <f t="shared" si="8"/>
        <v>0</v>
      </c>
    </row>
    <row r="321" spans="1:9" x14ac:dyDescent="0.25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88">
        <f t="shared" si="8"/>
        <v>0</v>
      </c>
    </row>
    <row r="322" spans="1:9" x14ac:dyDescent="0.25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88">
        <f t="shared" si="8"/>
        <v>0</v>
      </c>
    </row>
    <row r="323" spans="1:9" x14ac:dyDescent="0.25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88">
        <f t="shared" si="8"/>
        <v>0</v>
      </c>
    </row>
    <row r="324" spans="1:9" x14ac:dyDescent="0.25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88">
        <f t="shared" ref="I324:I387" si="10">IF(B324=D324,1,0)</f>
        <v>0</v>
      </c>
    </row>
    <row r="325" spans="1:9" x14ac:dyDescent="0.25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88">
        <f t="shared" si="10"/>
        <v>1</v>
      </c>
    </row>
    <row r="326" spans="1:9" x14ac:dyDescent="0.25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88">
        <f t="shared" si="10"/>
        <v>0</v>
      </c>
    </row>
    <row r="327" spans="1:9" x14ac:dyDescent="0.25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88">
        <f t="shared" si="10"/>
        <v>0</v>
      </c>
    </row>
    <row r="328" spans="1:9" x14ac:dyDescent="0.25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88">
        <f t="shared" si="10"/>
        <v>1</v>
      </c>
    </row>
    <row r="329" spans="1:9" x14ac:dyDescent="0.25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88">
        <f t="shared" si="10"/>
        <v>0</v>
      </c>
    </row>
    <row r="330" spans="1:9" x14ac:dyDescent="0.25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88">
        <f t="shared" si="10"/>
        <v>0</v>
      </c>
    </row>
    <row r="331" spans="1:9" x14ac:dyDescent="0.25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88">
        <f t="shared" si="10"/>
        <v>0</v>
      </c>
    </row>
    <row r="332" spans="1:9" x14ac:dyDescent="0.25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88">
        <f t="shared" si="10"/>
        <v>0</v>
      </c>
    </row>
    <row r="333" spans="1:9" x14ac:dyDescent="0.25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88">
        <f t="shared" si="10"/>
        <v>0</v>
      </c>
    </row>
    <row r="334" spans="1:9" x14ac:dyDescent="0.25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88">
        <f t="shared" si="10"/>
        <v>1</v>
      </c>
    </row>
    <row r="335" spans="1:9" x14ac:dyDescent="0.25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88">
        <f t="shared" si="10"/>
        <v>1</v>
      </c>
    </row>
    <row r="336" spans="1:9" x14ac:dyDescent="0.25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88">
        <f t="shared" si="10"/>
        <v>0</v>
      </c>
    </row>
    <row r="337" spans="1:9" x14ac:dyDescent="0.25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88">
        <f t="shared" si="10"/>
        <v>0</v>
      </c>
    </row>
    <row r="338" spans="1:9" x14ac:dyDescent="0.25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88">
        <f t="shared" si="10"/>
        <v>0</v>
      </c>
    </row>
    <row r="339" spans="1:9" x14ac:dyDescent="0.25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88">
        <f t="shared" si="10"/>
        <v>0</v>
      </c>
    </row>
    <row r="340" spans="1:9" x14ac:dyDescent="0.25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88">
        <f t="shared" si="10"/>
        <v>0</v>
      </c>
    </row>
    <row r="341" spans="1:9" x14ac:dyDescent="0.25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88">
        <f t="shared" si="10"/>
        <v>0</v>
      </c>
    </row>
    <row r="342" spans="1:9" x14ac:dyDescent="0.25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88">
        <f t="shared" si="10"/>
        <v>0</v>
      </c>
    </row>
    <row r="343" spans="1:9" x14ac:dyDescent="0.25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88">
        <f t="shared" si="10"/>
        <v>0</v>
      </c>
    </row>
    <row r="344" spans="1:9" x14ac:dyDescent="0.25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88">
        <f t="shared" si="10"/>
        <v>1</v>
      </c>
    </row>
    <row r="345" spans="1:9" x14ac:dyDescent="0.25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88">
        <f t="shared" si="10"/>
        <v>1</v>
      </c>
    </row>
    <row r="346" spans="1:9" x14ac:dyDescent="0.25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88">
        <f t="shared" si="10"/>
        <v>0</v>
      </c>
    </row>
    <row r="347" spans="1:9" x14ac:dyDescent="0.25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88">
        <f t="shared" si="10"/>
        <v>0</v>
      </c>
    </row>
    <row r="348" spans="1:9" x14ac:dyDescent="0.25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88">
        <f t="shared" si="10"/>
        <v>0</v>
      </c>
    </row>
    <row r="349" spans="1:9" x14ac:dyDescent="0.25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88">
        <f t="shared" si="10"/>
        <v>0</v>
      </c>
    </row>
    <row r="350" spans="1:9" x14ac:dyDescent="0.25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88">
        <f t="shared" si="10"/>
        <v>0</v>
      </c>
    </row>
    <row r="351" spans="1:9" x14ac:dyDescent="0.25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88">
        <f t="shared" si="10"/>
        <v>0</v>
      </c>
    </row>
    <row r="352" spans="1:9" x14ac:dyDescent="0.25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88">
        <f t="shared" si="10"/>
        <v>1</v>
      </c>
    </row>
    <row r="353" spans="1:9" x14ac:dyDescent="0.25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88">
        <f t="shared" si="10"/>
        <v>0</v>
      </c>
    </row>
    <row r="354" spans="1:9" x14ac:dyDescent="0.25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88">
        <f t="shared" si="10"/>
        <v>0</v>
      </c>
    </row>
    <row r="355" spans="1:9" x14ac:dyDescent="0.25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88">
        <f t="shared" si="10"/>
        <v>0</v>
      </c>
    </row>
    <row r="356" spans="1:9" x14ac:dyDescent="0.25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88">
        <f t="shared" si="10"/>
        <v>0</v>
      </c>
    </row>
    <row r="357" spans="1:9" x14ac:dyDescent="0.25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88">
        <f t="shared" si="10"/>
        <v>0</v>
      </c>
    </row>
    <row r="358" spans="1:9" x14ac:dyDescent="0.25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88">
        <f t="shared" si="10"/>
        <v>0</v>
      </c>
    </row>
    <row r="359" spans="1:9" x14ac:dyDescent="0.25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88">
        <f t="shared" si="10"/>
        <v>0</v>
      </c>
    </row>
    <row r="360" spans="1:9" x14ac:dyDescent="0.25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88">
        <f t="shared" si="10"/>
        <v>0</v>
      </c>
    </row>
    <row r="361" spans="1:9" x14ac:dyDescent="0.25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88">
        <f t="shared" si="10"/>
        <v>0</v>
      </c>
    </row>
    <row r="362" spans="1:9" x14ac:dyDescent="0.25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88">
        <f t="shared" si="10"/>
        <v>0</v>
      </c>
    </row>
    <row r="363" spans="1:9" x14ac:dyDescent="0.25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88">
        <f t="shared" si="10"/>
        <v>0</v>
      </c>
    </row>
    <row r="364" spans="1:9" x14ac:dyDescent="0.25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88">
        <f t="shared" si="10"/>
        <v>1</v>
      </c>
    </row>
    <row r="365" spans="1:9" x14ac:dyDescent="0.25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88">
        <f t="shared" si="10"/>
        <v>0</v>
      </c>
    </row>
    <row r="366" spans="1:9" x14ac:dyDescent="0.25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88">
        <f t="shared" si="10"/>
        <v>0</v>
      </c>
    </row>
    <row r="367" spans="1:9" x14ac:dyDescent="0.25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88">
        <f t="shared" si="10"/>
        <v>0</v>
      </c>
    </row>
    <row r="368" spans="1:9" x14ac:dyDescent="0.25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88">
        <f t="shared" si="10"/>
        <v>0</v>
      </c>
    </row>
    <row r="369" spans="1:9" x14ac:dyDescent="0.25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88">
        <f t="shared" si="10"/>
        <v>0</v>
      </c>
    </row>
    <row r="370" spans="1:9" x14ac:dyDescent="0.25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88">
        <f t="shared" si="10"/>
        <v>0</v>
      </c>
    </row>
    <row r="371" spans="1:9" x14ac:dyDescent="0.25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88">
        <f t="shared" si="10"/>
        <v>0</v>
      </c>
    </row>
    <row r="372" spans="1:9" x14ac:dyDescent="0.25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88">
        <f t="shared" si="10"/>
        <v>0</v>
      </c>
    </row>
    <row r="373" spans="1:9" x14ac:dyDescent="0.25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88">
        <f t="shared" si="10"/>
        <v>0</v>
      </c>
    </row>
    <row r="374" spans="1:9" x14ac:dyDescent="0.25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88">
        <f t="shared" si="10"/>
        <v>0</v>
      </c>
    </row>
    <row r="375" spans="1:9" x14ac:dyDescent="0.25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88">
        <f t="shared" si="10"/>
        <v>0</v>
      </c>
    </row>
    <row r="376" spans="1:9" x14ac:dyDescent="0.25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88">
        <f t="shared" si="10"/>
        <v>1</v>
      </c>
    </row>
    <row r="377" spans="1:9" x14ac:dyDescent="0.25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88">
        <f t="shared" si="10"/>
        <v>0</v>
      </c>
    </row>
    <row r="378" spans="1:9" x14ac:dyDescent="0.25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88">
        <f t="shared" si="10"/>
        <v>0</v>
      </c>
    </row>
    <row r="379" spans="1:9" x14ac:dyDescent="0.25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88">
        <f t="shared" si="10"/>
        <v>0</v>
      </c>
    </row>
    <row r="380" spans="1:9" x14ac:dyDescent="0.25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88">
        <f t="shared" si="10"/>
        <v>1</v>
      </c>
    </row>
    <row r="381" spans="1:9" x14ac:dyDescent="0.25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88">
        <f t="shared" si="10"/>
        <v>0</v>
      </c>
    </row>
    <row r="382" spans="1:9" x14ac:dyDescent="0.25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88">
        <f t="shared" si="10"/>
        <v>0</v>
      </c>
    </row>
    <row r="383" spans="1:9" x14ac:dyDescent="0.25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88">
        <f t="shared" si="10"/>
        <v>0</v>
      </c>
    </row>
    <row r="384" spans="1:9" x14ac:dyDescent="0.25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88">
        <f t="shared" si="10"/>
        <v>0</v>
      </c>
    </row>
    <row r="385" spans="1:9" x14ac:dyDescent="0.25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88">
        <f t="shared" si="10"/>
        <v>0</v>
      </c>
    </row>
    <row r="386" spans="1:9" x14ac:dyDescent="0.25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88">
        <f t="shared" si="10"/>
        <v>0</v>
      </c>
    </row>
    <row r="387" spans="1:9" x14ac:dyDescent="0.25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88">
        <f t="shared" si="10"/>
        <v>0</v>
      </c>
    </row>
    <row r="388" spans="1:9" x14ac:dyDescent="0.25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88">
        <f t="shared" ref="I388:I451" si="12">IF(B388=D388,1,0)</f>
        <v>0</v>
      </c>
    </row>
    <row r="389" spans="1:9" x14ac:dyDescent="0.25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88">
        <f t="shared" si="12"/>
        <v>1</v>
      </c>
    </row>
    <row r="390" spans="1:9" x14ac:dyDescent="0.25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88">
        <f t="shared" si="12"/>
        <v>0</v>
      </c>
    </row>
    <row r="391" spans="1:9" x14ac:dyDescent="0.25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88">
        <f t="shared" si="12"/>
        <v>0</v>
      </c>
    </row>
    <row r="392" spans="1:9" x14ac:dyDescent="0.25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88">
        <f t="shared" si="12"/>
        <v>0</v>
      </c>
    </row>
    <row r="393" spans="1:9" x14ac:dyDescent="0.25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88">
        <f t="shared" si="12"/>
        <v>0</v>
      </c>
    </row>
    <row r="394" spans="1:9" x14ac:dyDescent="0.25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88">
        <f t="shared" si="12"/>
        <v>0</v>
      </c>
    </row>
    <row r="395" spans="1:9" x14ac:dyDescent="0.25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88">
        <f t="shared" si="12"/>
        <v>0</v>
      </c>
    </row>
    <row r="396" spans="1:9" x14ac:dyDescent="0.25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88">
        <f t="shared" si="12"/>
        <v>0</v>
      </c>
    </row>
    <row r="397" spans="1:9" x14ac:dyDescent="0.25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88">
        <f t="shared" si="12"/>
        <v>0</v>
      </c>
    </row>
    <row r="398" spans="1:9" x14ac:dyDescent="0.25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88">
        <f t="shared" si="12"/>
        <v>1</v>
      </c>
    </row>
    <row r="399" spans="1:9" x14ac:dyDescent="0.25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88">
        <f t="shared" si="12"/>
        <v>0</v>
      </c>
    </row>
    <row r="400" spans="1:9" x14ac:dyDescent="0.25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88">
        <f t="shared" si="12"/>
        <v>0</v>
      </c>
    </row>
    <row r="401" spans="1:9" x14ac:dyDescent="0.25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88">
        <f t="shared" si="12"/>
        <v>0</v>
      </c>
    </row>
    <row r="402" spans="1:9" x14ac:dyDescent="0.25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88">
        <f t="shared" si="12"/>
        <v>0</v>
      </c>
    </row>
    <row r="403" spans="1:9" x14ac:dyDescent="0.25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88">
        <f t="shared" si="12"/>
        <v>1</v>
      </c>
    </row>
    <row r="404" spans="1:9" x14ac:dyDescent="0.25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88">
        <f t="shared" si="12"/>
        <v>0</v>
      </c>
    </row>
    <row r="405" spans="1:9" x14ac:dyDescent="0.25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88">
        <f t="shared" si="12"/>
        <v>1</v>
      </c>
    </row>
    <row r="406" spans="1:9" x14ac:dyDescent="0.25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88">
        <f t="shared" si="12"/>
        <v>0</v>
      </c>
    </row>
    <row r="407" spans="1:9" x14ac:dyDescent="0.25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88">
        <f t="shared" si="12"/>
        <v>0</v>
      </c>
    </row>
    <row r="408" spans="1:9" x14ac:dyDescent="0.25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88">
        <f t="shared" si="12"/>
        <v>0</v>
      </c>
    </row>
    <row r="409" spans="1:9" x14ac:dyDescent="0.25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88">
        <f t="shared" si="12"/>
        <v>0</v>
      </c>
    </row>
    <row r="410" spans="1:9" x14ac:dyDescent="0.25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88">
        <f t="shared" si="12"/>
        <v>0</v>
      </c>
    </row>
    <row r="411" spans="1:9" x14ac:dyDescent="0.25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88">
        <f t="shared" si="12"/>
        <v>0</v>
      </c>
    </row>
    <row r="412" spans="1:9" x14ac:dyDescent="0.25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88">
        <f t="shared" si="12"/>
        <v>0</v>
      </c>
    </row>
    <row r="413" spans="1:9" x14ac:dyDescent="0.25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88">
        <f t="shared" si="12"/>
        <v>0</v>
      </c>
    </row>
    <row r="414" spans="1:9" x14ac:dyDescent="0.25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88">
        <f t="shared" si="12"/>
        <v>0</v>
      </c>
    </row>
    <row r="415" spans="1:9" x14ac:dyDescent="0.25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88">
        <f t="shared" si="12"/>
        <v>0</v>
      </c>
    </row>
    <row r="416" spans="1:9" x14ac:dyDescent="0.25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88">
        <f t="shared" si="12"/>
        <v>0</v>
      </c>
    </row>
    <row r="417" spans="1:9" x14ac:dyDescent="0.25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88">
        <f t="shared" si="12"/>
        <v>0</v>
      </c>
    </row>
    <row r="418" spans="1:9" x14ac:dyDescent="0.25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88">
        <f t="shared" si="12"/>
        <v>0</v>
      </c>
    </row>
    <row r="419" spans="1:9" x14ac:dyDescent="0.25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88">
        <f t="shared" si="12"/>
        <v>0</v>
      </c>
    </row>
    <row r="420" spans="1:9" x14ac:dyDescent="0.25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88">
        <f t="shared" si="12"/>
        <v>0</v>
      </c>
    </row>
    <row r="421" spans="1:9" x14ac:dyDescent="0.25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88">
        <f t="shared" si="12"/>
        <v>1</v>
      </c>
    </row>
    <row r="422" spans="1:9" x14ac:dyDescent="0.25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88">
        <f t="shared" si="12"/>
        <v>1</v>
      </c>
    </row>
    <row r="423" spans="1:9" x14ac:dyDescent="0.25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88">
        <f t="shared" si="12"/>
        <v>0</v>
      </c>
    </row>
    <row r="424" spans="1:9" x14ac:dyDescent="0.25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88">
        <f t="shared" si="12"/>
        <v>0</v>
      </c>
    </row>
    <row r="425" spans="1:9" x14ac:dyDescent="0.25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88">
        <f t="shared" si="12"/>
        <v>1</v>
      </c>
    </row>
    <row r="426" spans="1:9" x14ac:dyDescent="0.25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88">
        <f t="shared" si="12"/>
        <v>0</v>
      </c>
    </row>
    <row r="427" spans="1:9" x14ac:dyDescent="0.25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88">
        <f t="shared" si="12"/>
        <v>0</v>
      </c>
    </row>
    <row r="428" spans="1:9" x14ac:dyDescent="0.25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88">
        <f t="shared" si="12"/>
        <v>0</v>
      </c>
    </row>
    <row r="429" spans="1:9" x14ac:dyDescent="0.25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88">
        <f t="shared" si="12"/>
        <v>0</v>
      </c>
    </row>
    <row r="430" spans="1:9" x14ac:dyDescent="0.25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88">
        <f t="shared" si="12"/>
        <v>0</v>
      </c>
    </row>
    <row r="431" spans="1:9" x14ac:dyDescent="0.25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88">
        <f t="shared" si="12"/>
        <v>0</v>
      </c>
    </row>
    <row r="432" spans="1:9" x14ac:dyDescent="0.25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88">
        <f t="shared" si="12"/>
        <v>0</v>
      </c>
    </row>
    <row r="433" spans="1:9" x14ac:dyDescent="0.25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88">
        <f t="shared" si="12"/>
        <v>0</v>
      </c>
    </row>
    <row r="434" spans="1:9" x14ac:dyDescent="0.25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88">
        <f t="shared" si="12"/>
        <v>0</v>
      </c>
    </row>
    <row r="435" spans="1:9" x14ac:dyDescent="0.25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88">
        <f t="shared" si="12"/>
        <v>0</v>
      </c>
    </row>
    <row r="436" spans="1:9" x14ac:dyDescent="0.25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88">
        <f t="shared" si="12"/>
        <v>0</v>
      </c>
    </row>
    <row r="437" spans="1:9" x14ac:dyDescent="0.25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88">
        <f t="shared" si="12"/>
        <v>1</v>
      </c>
    </row>
    <row r="438" spans="1:9" x14ac:dyDescent="0.25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88">
        <f t="shared" si="12"/>
        <v>1</v>
      </c>
    </row>
    <row r="439" spans="1:9" x14ac:dyDescent="0.25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88">
        <f t="shared" si="12"/>
        <v>0</v>
      </c>
    </row>
    <row r="440" spans="1:9" x14ac:dyDescent="0.25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88">
        <f t="shared" si="12"/>
        <v>0</v>
      </c>
    </row>
    <row r="441" spans="1:9" x14ac:dyDescent="0.25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88">
        <f t="shared" si="12"/>
        <v>0</v>
      </c>
    </row>
    <row r="442" spans="1:9" x14ac:dyDescent="0.25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88">
        <f t="shared" si="12"/>
        <v>0</v>
      </c>
    </row>
    <row r="443" spans="1:9" x14ac:dyDescent="0.25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88">
        <f t="shared" si="12"/>
        <v>0</v>
      </c>
    </row>
    <row r="444" spans="1:9" x14ac:dyDescent="0.25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88">
        <f t="shared" si="12"/>
        <v>0</v>
      </c>
    </row>
    <row r="445" spans="1:9" x14ac:dyDescent="0.25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88">
        <f t="shared" si="12"/>
        <v>0</v>
      </c>
    </row>
    <row r="446" spans="1:9" x14ac:dyDescent="0.25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88">
        <f t="shared" si="12"/>
        <v>0</v>
      </c>
    </row>
    <row r="447" spans="1:9" x14ac:dyDescent="0.25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88">
        <f t="shared" si="12"/>
        <v>0</v>
      </c>
    </row>
    <row r="448" spans="1:9" x14ac:dyDescent="0.25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88">
        <f t="shared" si="12"/>
        <v>0</v>
      </c>
    </row>
    <row r="449" spans="1:9" x14ac:dyDescent="0.25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88">
        <f t="shared" si="12"/>
        <v>0</v>
      </c>
    </row>
    <row r="450" spans="1:9" x14ac:dyDescent="0.25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88">
        <f t="shared" si="12"/>
        <v>0</v>
      </c>
    </row>
    <row r="451" spans="1:9" x14ac:dyDescent="0.25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88">
        <f t="shared" si="12"/>
        <v>0</v>
      </c>
    </row>
    <row r="452" spans="1:9" x14ac:dyDescent="0.25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88">
        <f t="shared" ref="I452:I515" si="14">IF(B452=D452,1,0)</f>
        <v>0</v>
      </c>
    </row>
    <row r="453" spans="1:9" x14ac:dyDescent="0.25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88">
        <f t="shared" si="14"/>
        <v>0</v>
      </c>
    </row>
    <row r="454" spans="1:9" x14ac:dyDescent="0.25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88">
        <f t="shared" si="14"/>
        <v>0</v>
      </c>
    </row>
    <row r="455" spans="1:9" x14ac:dyDescent="0.25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88">
        <f t="shared" si="14"/>
        <v>0</v>
      </c>
    </row>
    <row r="456" spans="1:9" x14ac:dyDescent="0.25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88">
        <f t="shared" si="14"/>
        <v>0</v>
      </c>
    </row>
    <row r="457" spans="1:9" x14ac:dyDescent="0.25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88">
        <f t="shared" si="14"/>
        <v>0</v>
      </c>
    </row>
    <row r="458" spans="1:9" x14ac:dyDescent="0.25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88">
        <f t="shared" si="14"/>
        <v>0</v>
      </c>
    </row>
    <row r="459" spans="1:9" x14ac:dyDescent="0.25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88">
        <f t="shared" si="14"/>
        <v>0</v>
      </c>
    </row>
    <row r="460" spans="1:9" x14ac:dyDescent="0.25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88">
        <f t="shared" si="14"/>
        <v>0</v>
      </c>
    </row>
    <row r="461" spans="1:9" x14ac:dyDescent="0.25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88">
        <f t="shared" si="14"/>
        <v>0</v>
      </c>
    </row>
    <row r="462" spans="1:9" x14ac:dyDescent="0.25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88">
        <f t="shared" si="14"/>
        <v>0</v>
      </c>
    </row>
    <row r="463" spans="1:9" x14ac:dyDescent="0.25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88">
        <f t="shared" si="14"/>
        <v>0</v>
      </c>
    </row>
    <row r="464" spans="1:9" x14ac:dyDescent="0.25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88">
        <f t="shared" si="14"/>
        <v>0</v>
      </c>
    </row>
    <row r="465" spans="1:9" x14ac:dyDescent="0.25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88">
        <f t="shared" si="14"/>
        <v>0</v>
      </c>
    </row>
    <row r="466" spans="1:9" x14ac:dyDescent="0.25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88">
        <f t="shared" si="14"/>
        <v>0</v>
      </c>
    </row>
    <row r="467" spans="1:9" x14ac:dyDescent="0.25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88">
        <f t="shared" si="14"/>
        <v>0</v>
      </c>
    </row>
    <row r="468" spans="1:9" x14ac:dyDescent="0.25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88">
        <f t="shared" si="14"/>
        <v>0</v>
      </c>
    </row>
    <row r="469" spans="1:9" x14ac:dyDescent="0.25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88">
        <f t="shared" si="14"/>
        <v>0</v>
      </c>
    </row>
    <row r="470" spans="1:9" x14ac:dyDescent="0.25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88">
        <f t="shared" si="14"/>
        <v>1</v>
      </c>
    </row>
    <row r="471" spans="1:9" x14ac:dyDescent="0.25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88">
        <f t="shared" si="14"/>
        <v>0</v>
      </c>
    </row>
    <row r="472" spans="1:9" x14ac:dyDescent="0.25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88">
        <f t="shared" si="14"/>
        <v>0</v>
      </c>
    </row>
    <row r="473" spans="1:9" x14ac:dyDescent="0.25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88">
        <f t="shared" si="14"/>
        <v>0</v>
      </c>
    </row>
    <row r="474" spans="1:9" x14ac:dyDescent="0.25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88">
        <f t="shared" si="14"/>
        <v>0</v>
      </c>
    </row>
    <row r="475" spans="1:9" x14ac:dyDescent="0.25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88">
        <f t="shared" si="14"/>
        <v>0</v>
      </c>
    </row>
    <row r="476" spans="1:9" x14ac:dyDescent="0.25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88">
        <f t="shared" si="14"/>
        <v>0</v>
      </c>
    </row>
    <row r="477" spans="1:9" x14ac:dyDescent="0.25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88">
        <f t="shared" si="14"/>
        <v>0</v>
      </c>
    </row>
    <row r="478" spans="1:9" x14ac:dyDescent="0.25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88">
        <f t="shared" si="14"/>
        <v>0</v>
      </c>
    </row>
    <row r="479" spans="1:9" x14ac:dyDescent="0.25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88">
        <f t="shared" si="14"/>
        <v>0</v>
      </c>
    </row>
    <row r="480" spans="1:9" x14ac:dyDescent="0.25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88">
        <f t="shared" si="14"/>
        <v>0</v>
      </c>
    </row>
    <row r="481" spans="1:9" x14ac:dyDescent="0.25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88">
        <f t="shared" si="14"/>
        <v>0</v>
      </c>
    </row>
    <row r="482" spans="1:9" x14ac:dyDescent="0.25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88">
        <f t="shared" si="14"/>
        <v>0</v>
      </c>
    </row>
    <row r="483" spans="1:9" x14ac:dyDescent="0.25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88">
        <f t="shared" si="14"/>
        <v>0</v>
      </c>
    </row>
    <row r="484" spans="1:9" x14ac:dyDescent="0.25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88">
        <f t="shared" si="14"/>
        <v>0</v>
      </c>
    </row>
    <row r="485" spans="1:9" x14ac:dyDescent="0.25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88">
        <f t="shared" si="14"/>
        <v>0</v>
      </c>
    </row>
    <row r="486" spans="1:9" x14ac:dyDescent="0.25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88">
        <f t="shared" si="14"/>
        <v>1</v>
      </c>
    </row>
    <row r="487" spans="1:9" x14ac:dyDescent="0.25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88">
        <f t="shared" si="14"/>
        <v>1</v>
      </c>
    </row>
    <row r="488" spans="1:9" x14ac:dyDescent="0.25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88">
        <f t="shared" si="14"/>
        <v>0</v>
      </c>
    </row>
    <row r="489" spans="1:9" x14ac:dyDescent="0.25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88">
        <f t="shared" si="14"/>
        <v>0</v>
      </c>
    </row>
    <row r="490" spans="1:9" x14ac:dyDescent="0.25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88">
        <f t="shared" si="14"/>
        <v>0</v>
      </c>
    </row>
    <row r="491" spans="1:9" x14ac:dyDescent="0.25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88">
        <f t="shared" si="14"/>
        <v>0</v>
      </c>
    </row>
    <row r="492" spans="1:9" x14ac:dyDescent="0.25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88">
        <f t="shared" si="14"/>
        <v>0</v>
      </c>
    </row>
    <row r="493" spans="1:9" x14ac:dyDescent="0.25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88">
        <f t="shared" si="14"/>
        <v>0</v>
      </c>
    </row>
    <row r="494" spans="1:9" x14ac:dyDescent="0.25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88">
        <f t="shared" si="14"/>
        <v>0</v>
      </c>
    </row>
    <row r="495" spans="1:9" x14ac:dyDescent="0.25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88">
        <f t="shared" si="14"/>
        <v>0</v>
      </c>
    </row>
    <row r="496" spans="1:9" x14ac:dyDescent="0.25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88">
        <f t="shared" si="14"/>
        <v>0</v>
      </c>
    </row>
    <row r="497" spans="1:9" x14ac:dyDescent="0.25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88">
        <f t="shared" si="14"/>
        <v>0</v>
      </c>
    </row>
    <row r="498" spans="1:9" x14ac:dyDescent="0.25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88">
        <f t="shared" si="14"/>
        <v>0</v>
      </c>
    </row>
    <row r="499" spans="1:9" x14ac:dyDescent="0.25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88">
        <f t="shared" si="14"/>
        <v>0</v>
      </c>
    </row>
    <row r="500" spans="1:9" x14ac:dyDescent="0.25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88">
        <f t="shared" si="14"/>
        <v>0</v>
      </c>
    </row>
    <row r="501" spans="1:9" x14ac:dyDescent="0.25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88">
        <f t="shared" si="14"/>
        <v>0</v>
      </c>
    </row>
    <row r="502" spans="1:9" x14ac:dyDescent="0.25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88">
        <f t="shared" si="14"/>
        <v>0</v>
      </c>
    </row>
    <row r="503" spans="1:9" x14ac:dyDescent="0.25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88">
        <f t="shared" si="14"/>
        <v>0</v>
      </c>
    </row>
    <row r="504" spans="1:9" x14ac:dyDescent="0.25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88">
        <f t="shared" si="14"/>
        <v>0</v>
      </c>
    </row>
    <row r="505" spans="1:9" x14ac:dyDescent="0.25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88">
        <f t="shared" si="14"/>
        <v>0</v>
      </c>
    </row>
    <row r="506" spans="1:9" x14ac:dyDescent="0.25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88">
        <f t="shared" si="14"/>
        <v>0</v>
      </c>
    </row>
    <row r="507" spans="1:9" x14ac:dyDescent="0.25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88">
        <f t="shared" si="14"/>
        <v>0</v>
      </c>
    </row>
    <row r="508" spans="1:9" x14ac:dyDescent="0.25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88">
        <f t="shared" si="14"/>
        <v>0</v>
      </c>
    </row>
    <row r="509" spans="1:9" x14ac:dyDescent="0.25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88">
        <f t="shared" si="14"/>
        <v>0</v>
      </c>
    </row>
    <row r="510" spans="1:9" x14ac:dyDescent="0.25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88">
        <f t="shared" si="14"/>
        <v>0</v>
      </c>
    </row>
    <row r="511" spans="1:9" x14ac:dyDescent="0.25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88">
        <f t="shared" si="14"/>
        <v>0</v>
      </c>
    </row>
    <row r="512" spans="1:9" x14ac:dyDescent="0.25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88">
        <f t="shared" si="14"/>
        <v>0</v>
      </c>
    </row>
    <row r="513" spans="1:9" x14ac:dyDescent="0.25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88">
        <f t="shared" si="14"/>
        <v>1</v>
      </c>
    </row>
    <row r="514" spans="1:9" x14ac:dyDescent="0.25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88">
        <f t="shared" si="14"/>
        <v>0</v>
      </c>
    </row>
    <row r="515" spans="1:9" x14ac:dyDescent="0.25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88">
        <f t="shared" si="14"/>
        <v>0</v>
      </c>
    </row>
    <row r="516" spans="1:9" x14ac:dyDescent="0.25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88">
        <f t="shared" ref="I516:I579" si="16">IF(B516=D516,1,0)</f>
        <v>1</v>
      </c>
    </row>
    <row r="517" spans="1:9" x14ac:dyDescent="0.25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88">
        <f t="shared" si="16"/>
        <v>0</v>
      </c>
    </row>
    <row r="518" spans="1:9" x14ac:dyDescent="0.25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88">
        <f t="shared" si="16"/>
        <v>0</v>
      </c>
    </row>
    <row r="519" spans="1:9" x14ac:dyDescent="0.25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88">
        <f t="shared" si="16"/>
        <v>0</v>
      </c>
    </row>
    <row r="520" spans="1:9" x14ac:dyDescent="0.25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88">
        <f t="shared" si="16"/>
        <v>1</v>
      </c>
    </row>
    <row r="521" spans="1:9" x14ac:dyDescent="0.25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88">
        <f t="shared" si="16"/>
        <v>0</v>
      </c>
    </row>
    <row r="522" spans="1:9" x14ac:dyDescent="0.25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88">
        <f t="shared" si="16"/>
        <v>0</v>
      </c>
    </row>
    <row r="523" spans="1:9" x14ac:dyDescent="0.25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88">
        <f t="shared" si="16"/>
        <v>0</v>
      </c>
    </row>
    <row r="524" spans="1:9" x14ac:dyDescent="0.25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88">
        <f t="shared" si="16"/>
        <v>0</v>
      </c>
    </row>
    <row r="525" spans="1:9" x14ac:dyDescent="0.25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88">
        <f t="shared" si="16"/>
        <v>0</v>
      </c>
    </row>
    <row r="526" spans="1:9" x14ac:dyDescent="0.25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88">
        <f t="shared" si="16"/>
        <v>0</v>
      </c>
    </row>
    <row r="527" spans="1:9" x14ac:dyDescent="0.25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88">
        <f t="shared" si="16"/>
        <v>0</v>
      </c>
    </row>
    <row r="528" spans="1:9" x14ac:dyDescent="0.25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88">
        <f t="shared" si="16"/>
        <v>0</v>
      </c>
    </row>
    <row r="529" spans="1:9" x14ac:dyDescent="0.25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88">
        <f t="shared" si="16"/>
        <v>0</v>
      </c>
    </row>
    <row r="530" spans="1:9" x14ac:dyDescent="0.25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88">
        <f t="shared" si="16"/>
        <v>0</v>
      </c>
    </row>
    <row r="531" spans="1:9" x14ac:dyDescent="0.25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88">
        <f t="shared" si="16"/>
        <v>0</v>
      </c>
    </row>
    <row r="532" spans="1:9" x14ac:dyDescent="0.25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88">
        <f t="shared" si="16"/>
        <v>0</v>
      </c>
    </row>
    <row r="533" spans="1:9" x14ac:dyDescent="0.25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88">
        <f t="shared" si="16"/>
        <v>0</v>
      </c>
    </row>
    <row r="534" spans="1:9" x14ac:dyDescent="0.25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88">
        <f t="shared" si="16"/>
        <v>0</v>
      </c>
    </row>
    <row r="535" spans="1:9" x14ac:dyDescent="0.25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88">
        <f t="shared" si="16"/>
        <v>1</v>
      </c>
    </row>
    <row r="536" spans="1:9" x14ac:dyDescent="0.25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88">
        <f t="shared" si="16"/>
        <v>0</v>
      </c>
    </row>
    <row r="537" spans="1:9" x14ac:dyDescent="0.25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88">
        <f t="shared" si="16"/>
        <v>0</v>
      </c>
    </row>
    <row r="538" spans="1:9" x14ac:dyDescent="0.25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88">
        <f t="shared" si="16"/>
        <v>0</v>
      </c>
    </row>
    <row r="539" spans="1:9" x14ac:dyDescent="0.25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88">
        <f t="shared" si="16"/>
        <v>0</v>
      </c>
    </row>
    <row r="540" spans="1:9" x14ac:dyDescent="0.25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88">
        <f t="shared" si="16"/>
        <v>0</v>
      </c>
    </row>
    <row r="541" spans="1:9" x14ac:dyDescent="0.25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88">
        <f t="shared" si="16"/>
        <v>0</v>
      </c>
    </row>
    <row r="542" spans="1:9" x14ac:dyDescent="0.25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88">
        <f t="shared" si="16"/>
        <v>0</v>
      </c>
    </row>
    <row r="543" spans="1:9" x14ac:dyDescent="0.25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88">
        <f t="shared" si="16"/>
        <v>0</v>
      </c>
    </row>
    <row r="544" spans="1:9" x14ac:dyDescent="0.25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88">
        <f t="shared" si="16"/>
        <v>0</v>
      </c>
    </row>
    <row r="545" spans="1:9" x14ac:dyDescent="0.25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88">
        <f t="shared" si="16"/>
        <v>0</v>
      </c>
    </row>
    <row r="546" spans="1:9" x14ac:dyDescent="0.25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88">
        <f t="shared" si="16"/>
        <v>0</v>
      </c>
    </row>
    <row r="547" spans="1:9" x14ac:dyDescent="0.25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88">
        <f t="shared" si="16"/>
        <v>0</v>
      </c>
    </row>
    <row r="548" spans="1:9" x14ac:dyDescent="0.25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88">
        <f t="shared" si="16"/>
        <v>1</v>
      </c>
    </row>
    <row r="549" spans="1:9" x14ac:dyDescent="0.25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88">
        <f t="shared" si="16"/>
        <v>0</v>
      </c>
    </row>
    <row r="550" spans="1:9" x14ac:dyDescent="0.25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88">
        <f t="shared" si="16"/>
        <v>0</v>
      </c>
    </row>
    <row r="551" spans="1:9" x14ac:dyDescent="0.25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88">
        <f t="shared" si="16"/>
        <v>0</v>
      </c>
    </row>
    <row r="552" spans="1:9" x14ac:dyDescent="0.25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88">
        <f t="shared" si="16"/>
        <v>1</v>
      </c>
    </row>
    <row r="553" spans="1:9" x14ac:dyDescent="0.25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88">
        <f t="shared" si="16"/>
        <v>1</v>
      </c>
    </row>
    <row r="554" spans="1:9" x14ac:dyDescent="0.25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88">
        <f t="shared" si="16"/>
        <v>0</v>
      </c>
    </row>
    <row r="555" spans="1:9" x14ac:dyDescent="0.25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88">
        <f t="shared" si="16"/>
        <v>0</v>
      </c>
    </row>
    <row r="556" spans="1:9" x14ac:dyDescent="0.25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88">
        <f t="shared" si="16"/>
        <v>0</v>
      </c>
    </row>
    <row r="557" spans="1:9" x14ac:dyDescent="0.25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88">
        <f t="shared" si="16"/>
        <v>0</v>
      </c>
    </row>
    <row r="558" spans="1:9" x14ac:dyDescent="0.25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88">
        <f t="shared" si="16"/>
        <v>0</v>
      </c>
    </row>
    <row r="559" spans="1:9" x14ac:dyDescent="0.25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88">
        <f t="shared" si="16"/>
        <v>0</v>
      </c>
    </row>
    <row r="560" spans="1:9" x14ac:dyDescent="0.25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88">
        <f t="shared" si="16"/>
        <v>0</v>
      </c>
    </row>
    <row r="561" spans="1:9" x14ac:dyDescent="0.25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88">
        <f t="shared" si="16"/>
        <v>0</v>
      </c>
    </row>
    <row r="562" spans="1:9" x14ac:dyDescent="0.25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88">
        <f t="shared" si="16"/>
        <v>0</v>
      </c>
    </row>
    <row r="563" spans="1:9" x14ac:dyDescent="0.25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88">
        <f t="shared" si="16"/>
        <v>1</v>
      </c>
    </row>
    <row r="564" spans="1:9" x14ac:dyDescent="0.25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88">
        <f t="shared" si="16"/>
        <v>1</v>
      </c>
    </row>
    <row r="565" spans="1:9" x14ac:dyDescent="0.25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88">
        <f t="shared" si="16"/>
        <v>0</v>
      </c>
    </row>
    <row r="566" spans="1:9" x14ac:dyDescent="0.25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88">
        <f t="shared" si="16"/>
        <v>1</v>
      </c>
    </row>
    <row r="567" spans="1:9" x14ac:dyDescent="0.25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88">
        <f t="shared" si="16"/>
        <v>1</v>
      </c>
    </row>
    <row r="568" spans="1:9" x14ac:dyDescent="0.25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88">
        <f t="shared" si="16"/>
        <v>0</v>
      </c>
    </row>
    <row r="569" spans="1:9" x14ac:dyDescent="0.25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88">
        <f t="shared" si="16"/>
        <v>0</v>
      </c>
    </row>
    <row r="570" spans="1:9" x14ac:dyDescent="0.25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88">
        <f t="shared" si="16"/>
        <v>0</v>
      </c>
    </row>
    <row r="571" spans="1:9" x14ac:dyDescent="0.25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88">
        <f t="shared" si="16"/>
        <v>1</v>
      </c>
    </row>
    <row r="572" spans="1:9" x14ac:dyDescent="0.25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88">
        <f t="shared" si="16"/>
        <v>0</v>
      </c>
    </row>
    <row r="573" spans="1:9" x14ac:dyDescent="0.25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88">
        <f t="shared" si="16"/>
        <v>0</v>
      </c>
    </row>
    <row r="574" spans="1:9" x14ac:dyDescent="0.25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88">
        <f t="shared" si="16"/>
        <v>0</v>
      </c>
    </row>
    <row r="575" spans="1:9" x14ac:dyDescent="0.25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88">
        <f t="shared" si="16"/>
        <v>0</v>
      </c>
    </row>
    <row r="576" spans="1:9" x14ac:dyDescent="0.25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88">
        <f t="shared" si="16"/>
        <v>0</v>
      </c>
    </row>
    <row r="577" spans="1:9" x14ac:dyDescent="0.25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88">
        <f t="shared" si="16"/>
        <v>1</v>
      </c>
    </row>
    <row r="578" spans="1:9" x14ac:dyDescent="0.25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88">
        <f t="shared" si="16"/>
        <v>0</v>
      </c>
    </row>
    <row r="579" spans="1:9" x14ac:dyDescent="0.25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88">
        <f t="shared" si="16"/>
        <v>0</v>
      </c>
    </row>
    <row r="580" spans="1:9" x14ac:dyDescent="0.25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88">
        <f t="shared" ref="I580:I643" si="18">IF(B580=D580,1,0)</f>
        <v>0</v>
      </c>
    </row>
    <row r="581" spans="1:9" x14ac:dyDescent="0.25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88">
        <f t="shared" si="18"/>
        <v>0</v>
      </c>
    </row>
    <row r="582" spans="1:9" x14ac:dyDescent="0.25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88">
        <f t="shared" si="18"/>
        <v>0</v>
      </c>
    </row>
    <row r="583" spans="1:9" x14ac:dyDescent="0.25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88">
        <f t="shared" si="18"/>
        <v>0</v>
      </c>
    </row>
    <row r="584" spans="1:9" x14ac:dyDescent="0.25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88">
        <f t="shared" si="18"/>
        <v>0</v>
      </c>
    </row>
    <row r="585" spans="1:9" x14ac:dyDescent="0.25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88">
        <f t="shared" si="18"/>
        <v>1</v>
      </c>
    </row>
    <row r="586" spans="1:9" x14ac:dyDescent="0.25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88">
        <f t="shared" si="18"/>
        <v>0</v>
      </c>
    </row>
    <row r="587" spans="1:9" x14ac:dyDescent="0.25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88">
        <f t="shared" si="18"/>
        <v>0</v>
      </c>
    </row>
    <row r="588" spans="1:9" x14ac:dyDescent="0.25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88">
        <f t="shared" si="18"/>
        <v>0</v>
      </c>
    </row>
    <row r="589" spans="1:9" x14ac:dyDescent="0.25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88">
        <f t="shared" si="18"/>
        <v>1</v>
      </c>
    </row>
    <row r="590" spans="1:9" x14ac:dyDescent="0.25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88">
        <f t="shared" si="18"/>
        <v>0</v>
      </c>
    </row>
    <row r="591" spans="1:9" x14ac:dyDescent="0.25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88">
        <f t="shared" si="18"/>
        <v>1</v>
      </c>
    </row>
    <row r="592" spans="1:9" x14ac:dyDescent="0.25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88">
        <f t="shared" si="18"/>
        <v>0</v>
      </c>
    </row>
    <row r="593" spans="1:9" x14ac:dyDescent="0.25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88">
        <f t="shared" si="18"/>
        <v>0</v>
      </c>
    </row>
    <row r="594" spans="1:9" x14ac:dyDescent="0.25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88">
        <f t="shared" si="18"/>
        <v>0</v>
      </c>
    </row>
    <row r="595" spans="1:9" x14ac:dyDescent="0.25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88">
        <f t="shared" si="18"/>
        <v>1</v>
      </c>
    </row>
    <row r="596" spans="1:9" x14ac:dyDescent="0.25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88">
        <f t="shared" si="18"/>
        <v>0</v>
      </c>
    </row>
    <row r="597" spans="1:9" x14ac:dyDescent="0.25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88">
        <f t="shared" si="18"/>
        <v>0</v>
      </c>
    </row>
    <row r="598" spans="1:9" x14ac:dyDescent="0.25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88">
        <f t="shared" si="18"/>
        <v>0</v>
      </c>
    </row>
    <row r="599" spans="1:9" x14ac:dyDescent="0.25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88">
        <f t="shared" si="18"/>
        <v>0</v>
      </c>
    </row>
    <row r="600" spans="1:9" x14ac:dyDescent="0.25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88">
        <f t="shared" si="18"/>
        <v>0</v>
      </c>
    </row>
    <row r="601" spans="1:9" x14ac:dyDescent="0.25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88">
        <f t="shared" si="18"/>
        <v>1</v>
      </c>
    </row>
    <row r="602" spans="1:9" x14ac:dyDescent="0.25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88">
        <f t="shared" si="18"/>
        <v>1</v>
      </c>
    </row>
    <row r="603" spans="1:9" x14ac:dyDescent="0.25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88">
        <f t="shared" si="18"/>
        <v>0</v>
      </c>
    </row>
    <row r="604" spans="1:9" x14ac:dyDescent="0.25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88">
        <f t="shared" si="18"/>
        <v>0</v>
      </c>
    </row>
    <row r="605" spans="1:9" x14ac:dyDescent="0.25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88">
        <f t="shared" si="18"/>
        <v>0</v>
      </c>
    </row>
    <row r="606" spans="1:9" x14ac:dyDescent="0.25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88">
        <f t="shared" si="18"/>
        <v>0</v>
      </c>
    </row>
    <row r="607" spans="1:9" x14ac:dyDescent="0.25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88">
        <f t="shared" si="18"/>
        <v>1</v>
      </c>
    </row>
    <row r="608" spans="1:9" x14ac:dyDescent="0.25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88">
        <f t="shared" si="18"/>
        <v>0</v>
      </c>
    </row>
    <row r="609" spans="1:9" x14ac:dyDescent="0.25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88">
        <f t="shared" si="18"/>
        <v>0</v>
      </c>
    </row>
    <row r="610" spans="1:9" x14ac:dyDescent="0.25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88">
        <f t="shared" si="18"/>
        <v>0</v>
      </c>
    </row>
    <row r="611" spans="1:9" x14ac:dyDescent="0.25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88">
        <f t="shared" si="18"/>
        <v>0</v>
      </c>
    </row>
    <row r="612" spans="1:9" x14ac:dyDescent="0.25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88">
        <f t="shared" si="18"/>
        <v>0</v>
      </c>
    </row>
    <row r="613" spans="1:9" x14ac:dyDescent="0.25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88">
        <f t="shared" si="18"/>
        <v>0</v>
      </c>
    </row>
    <row r="614" spans="1:9" x14ac:dyDescent="0.25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88">
        <f t="shared" si="18"/>
        <v>0</v>
      </c>
    </row>
    <row r="615" spans="1:9" x14ac:dyDescent="0.25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88">
        <f t="shared" si="18"/>
        <v>0</v>
      </c>
    </row>
    <row r="616" spans="1:9" x14ac:dyDescent="0.25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88">
        <f t="shared" si="18"/>
        <v>0</v>
      </c>
    </row>
    <row r="617" spans="1:9" x14ac:dyDescent="0.25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88">
        <f t="shared" si="18"/>
        <v>0</v>
      </c>
    </row>
    <row r="618" spans="1:9" x14ac:dyDescent="0.25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88">
        <f t="shared" si="18"/>
        <v>0</v>
      </c>
    </row>
    <row r="619" spans="1:9" x14ac:dyDescent="0.25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88">
        <f t="shared" si="18"/>
        <v>0</v>
      </c>
    </row>
    <row r="620" spans="1:9" x14ac:dyDescent="0.25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88">
        <f t="shared" si="18"/>
        <v>1</v>
      </c>
    </row>
    <row r="621" spans="1:9" x14ac:dyDescent="0.25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88">
        <f t="shared" si="18"/>
        <v>1</v>
      </c>
    </row>
    <row r="622" spans="1:9" x14ac:dyDescent="0.25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88">
        <f t="shared" si="18"/>
        <v>0</v>
      </c>
    </row>
    <row r="623" spans="1:9" x14ac:dyDescent="0.25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88">
        <f t="shared" si="18"/>
        <v>0</v>
      </c>
    </row>
    <row r="624" spans="1:9" x14ac:dyDescent="0.25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88">
        <f t="shared" si="18"/>
        <v>0</v>
      </c>
    </row>
    <row r="625" spans="1:9" x14ac:dyDescent="0.25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88">
        <f t="shared" si="18"/>
        <v>0</v>
      </c>
    </row>
    <row r="626" spans="1:9" x14ac:dyDescent="0.25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88">
        <f t="shared" si="18"/>
        <v>0</v>
      </c>
    </row>
    <row r="627" spans="1:9" x14ac:dyDescent="0.25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88">
        <f t="shared" si="18"/>
        <v>0</v>
      </c>
    </row>
    <row r="628" spans="1:9" x14ac:dyDescent="0.25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88">
        <f t="shared" si="18"/>
        <v>0</v>
      </c>
    </row>
    <row r="629" spans="1:9" x14ac:dyDescent="0.25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88">
        <f t="shared" si="18"/>
        <v>1</v>
      </c>
    </row>
    <row r="630" spans="1:9" x14ac:dyDescent="0.25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88">
        <f t="shared" si="18"/>
        <v>0</v>
      </c>
    </row>
    <row r="631" spans="1:9" x14ac:dyDescent="0.25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88">
        <f t="shared" si="18"/>
        <v>0</v>
      </c>
    </row>
    <row r="632" spans="1:9" x14ac:dyDescent="0.25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88">
        <f t="shared" si="18"/>
        <v>0</v>
      </c>
    </row>
    <row r="633" spans="1:9" x14ac:dyDescent="0.25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88">
        <f t="shared" si="18"/>
        <v>0</v>
      </c>
    </row>
    <row r="634" spans="1:9" x14ac:dyDescent="0.25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88">
        <f t="shared" si="18"/>
        <v>0</v>
      </c>
    </row>
    <row r="635" spans="1:9" x14ac:dyDescent="0.25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88">
        <f t="shared" si="18"/>
        <v>0</v>
      </c>
    </row>
    <row r="636" spans="1:9" x14ac:dyDescent="0.25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88">
        <f t="shared" si="18"/>
        <v>0</v>
      </c>
    </row>
    <row r="637" spans="1:9" x14ac:dyDescent="0.25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88">
        <f t="shared" si="18"/>
        <v>0</v>
      </c>
    </row>
    <row r="638" spans="1:9" x14ac:dyDescent="0.25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88">
        <f t="shared" si="18"/>
        <v>0</v>
      </c>
    </row>
    <row r="639" spans="1:9" x14ac:dyDescent="0.25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88">
        <f t="shared" si="18"/>
        <v>0</v>
      </c>
    </row>
    <row r="640" spans="1:9" x14ac:dyDescent="0.25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88">
        <f t="shared" si="18"/>
        <v>0</v>
      </c>
    </row>
    <row r="641" spans="1:9" x14ac:dyDescent="0.25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88">
        <f t="shared" si="18"/>
        <v>0</v>
      </c>
    </row>
    <row r="642" spans="1:9" x14ac:dyDescent="0.25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88">
        <f t="shared" si="18"/>
        <v>0</v>
      </c>
    </row>
    <row r="643" spans="1:9" x14ac:dyDescent="0.25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88">
        <f t="shared" si="18"/>
        <v>0</v>
      </c>
    </row>
    <row r="644" spans="1:9" x14ac:dyDescent="0.25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88">
        <f t="shared" ref="I644:I668" si="20">IF(B644=D644,1,0)</f>
        <v>0</v>
      </c>
    </row>
    <row r="645" spans="1:9" x14ac:dyDescent="0.25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88">
        <f t="shared" si="20"/>
        <v>0</v>
      </c>
    </row>
    <row r="646" spans="1:9" x14ac:dyDescent="0.25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88">
        <f t="shared" si="20"/>
        <v>0</v>
      </c>
    </row>
    <row r="647" spans="1:9" x14ac:dyDescent="0.25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88">
        <f t="shared" si="20"/>
        <v>0</v>
      </c>
    </row>
    <row r="648" spans="1:9" x14ac:dyDescent="0.25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88">
        <f t="shared" si="20"/>
        <v>0</v>
      </c>
    </row>
    <row r="649" spans="1:9" x14ac:dyDescent="0.25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88">
        <f t="shared" si="20"/>
        <v>1</v>
      </c>
    </row>
    <row r="650" spans="1:9" x14ac:dyDescent="0.25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88">
        <f t="shared" si="20"/>
        <v>0</v>
      </c>
    </row>
    <row r="651" spans="1:9" x14ac:dyDescent="0.25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88">
        <f t="shared" si="20"/>
        <v>0</v>
      </c>
    </row>
    <row r="652" spans="1:9" x14ac:dyDescent="0.25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88">
        <f t="shared" si="20"/>
        <v>0</v>
      </c>
    </row>
    <row r="653" spans="1:9" x14ac:dyDescent="0.25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88">
        <f t="shared" si="20"/>
        <v>0</v>
      </c>
    </row>
    <row r="654" spans="1:9" x14ac:dyDescent="0.25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88">
        <f t="shared" si="20"/>
        <v>0</v>
      </c>
    </row>
    <row r="655" spans="1:9" x14ac:dyDescent="0.25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88">
        <f t="shared" si="20"/>
        <v>0</v>
      </c>
    </row>
    <row r="656" spans="1:9" x14ac:dyDescent="0.25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88">
        <f t="shared" si="20"/>
        <v>0</v>
      </c>
    </row>
    <row r="657" spans="1:9" x14ac:dyDescent="0.25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88">
        <f t="shared" si="20"/>
        <v>0</v>
      </c>
    </row>
    <row r="658" spans="1:9" x14ac:dyDescent="0.25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88">
        <f t="shared" si="20"/>
        <v>0</v>
      </c>
    </row>
    <row r="659" spans="1:9" x14ac:dyDescent="0.25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88">
        <f t="shared" si="20"/>
        <v>1</v>
      </c>
    </row>
    <row r="660" spans="1:9" x14ac:dyDescent="0.25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88">
        <f t="shared" si="20"/>
        <v>0</v>
      </c>
    </row>
    <row r="661" spans="1:9" x14ac:dyDescent="0.25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88">
        <f t="shared" si="20"/>
        <v>0</v>
      </c>
    </row>
    <row r="662" spans="1:9" x14ac:dyDescent="0.25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88">
        <f t="shared" si="20"/>
        <v>1</v>
      </c>
    </row>
    <row r="663" spans="1:9" x14ac:dyDescent="0.25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88">
        <f t="shared" si="20"/>
        <v>0</v>
      </c>
    </row>
    <row r="664" spans="1:9" x14ac:dyDescent="0.25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88">
        <f t="shared" si="20"/>
        <v>0</v>
      </c>
    </row>
    <row r="665" spans="1:9" x14ac:dyDescent="0.25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88">
        <f t="shared" si="20"/>
        <v>0</v>
      </c>
    </row>
    <row r="666" spans="1:9" x14ac:dyDescent="0.25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88">
        <f t="shared" si="20"/>
        <v>1</v>
      </c>
    </row>
    <row r="667" spans="1:9" x14ac:dyDescent="0.25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88">
        <f t="shared" si="20"/>
        <v>1</v>
      </c>
    </row>
    <row r="668" spans="1:9" x14ac:dyDescent="0.25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88">
        <f t="shared" si="20"/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workbookViewId="0">
      <selection activeCell="N4" sqref="N4:N8"/>
    </sheetView>
  </sheetViews>
  <sheetFormatPr defaultRowHeight="15" x14ac:dyDescent="0.25"/>
  <cols>
    <col min="4" max="4" width="10.5703125" customWidth="1"/>
    <col min="6" max="6" width="8.85546875" customWidth="1"/>
    <col min="7" max="7" width="10.7109375" customWidth="1"/>
    <col min="8" max="8" width="12.42578125" customWidth="1"/>
    <col min="260" max="260" width="10.5703125" customWidth="1"/>
    <col min="262" max="262" width="8.85546875" customWidth="1"/>
    <col min="263" max="263" width="10.7109375" customWidth="1"/>
    <col min="264" max="264" width="12.42578125" customWidth="1"/>
    <col min="516" max="516" width="10.5703125" customWidth="1"/>
    <col min="518" max="518" width="8.85546875" customWidth="1"/>
    <col min="519" max="519" width="10.7109375" customWidth="1"/>
    <col min="520" max="520" width="12.42578125" customWidth="1"/>
    <col min="772" max="772" width="10.5703125" customWidth="1"/>
    <col min="774" max="774" width="8.85546875" customWidth="1"/>
    <col min="775" max="775" width="10.7109375" customWidth="1"/>
    <col min="776" max="776" width="12.42578125" customWidth="1"/>
    <col min="1028" max="1028" width="10.5703125" customWidth="1"/>
    <col min="1030" max="1030" width="8.85546875" customWidth="1"/>
    <col min="1031" max="1031" width="10.7109375" customWidth="1"/>
    <col min="1032" max="1032" width="12.42578125" customWidth="1"/>
    <col min="1284" max="1284" width="10.5703125" customWidth="1"/>
    <col min="1286" max="1286" width="8.85546875" customWidth="1"/>
    <col min="1287" max="1287" width="10.7109375" customWidth="1"/>
    <col min="1288" max="1288" width="12.42578125" customWidth="1"/>
    <col min="1540" max="1540" width="10.5703125" customWidth="1"/>
    <col min="1542" max="1542" width="8.85546875" customWidth="1"/>
    <col min="1543" max="1543" width="10.7109375" customWidth="1"/>
    <col min="1544" max="1544" width="12.42578125" customWidth="1"/>
    <col min="1796" max="1796" width="10.5703125" customWidth="1"/>
    <col min="1798" max="1798" width="8.85546875" customWidth="1"/>
    <col min="1799" max="1799" width="10.7109375" customWidth="1"/>
    <col min="1800" max="1800" width="12.42578125" customWidth="1"/>
    <col min="2052" max="2052" width="10.5703125" customWidth="1"/>
    <col min="2054" max="2054" width="8.85546875" customWidth="1"/>
    <col min="2055" max="2055" width="10.7109375" customWidth="1"/>
    <col min="2056" max="2056" width="12.42578125" customWidth="1"/>
    <col min="2308" max="2308" width="10.5703125" customWidth="1"/>
    <col min="2310" max="2310" width="8.85546875" customWidth="1"/>
    <col min="2311" max="2311" width="10.7109375" customWidth="1"/>
    <col min="2312" max="2312" width="12.42578125" customWidth="1"/>
    <col min="2564" max="2564" width="10.5703125" customWidth="1"/>
    <col min="2566" max="2566" width="8.85546875" customWidth="1"/>
    <col min="2567" max="2567" width="10.7109375" customWidth="1"/>
    <col min="2568" max="2568" width="12.42578125" customWidth="1"/>
    <col min="2820" max="2820" width="10.5703125" customWidth="1"/>
    <col min="2822" max="2822" width="8.85546875" customWidth="1"/>
    <col min="2823" max="2823" width="10.7109375" customWidth="1"/>
    <col min="2824" max="2824" width="12.42578125" customWidth="1"/>
    <col min="3076" max="3076" width="10.5703125" customWidth="1"/>
    <col min="3078" max="3078" width="8.85546875" customWidth="1"/>
    <col min="3079" max="3079" width="10.7109375" customWidth="1"/>
    <col min="3080" max="3080" width="12.42578125" customWidth="1"/>
    <col min="3332" max="3332" width="10.5703125" customWidth="1"/>
    <col min="3334" max="3334" width="8.85546875" customWidth="1"/>
    <col min="3335" max="3335" width="10.7109375" customWidth="1"/>
    <col min="3336" max="3336" width="12.42578125" customWidth="1"/>
    <col min="3588" max="3588" width="10.5703125" customWidth="1"/>
    <col min="3590" max="3590" width="8.85546875" customWidth="1"/>
    <col min="3591" max="3591" width="10.7109375" customWidth="1"/>
    <col min="3592" max="3592" width="12.42578125" customWidth="1"/>
    <col min="3844" max="3844" width="10.5703125" customWidth="1"/>
    <col min="3846" max="3846" width="8.85546875" customWidth="1"/>
    <col min="3847" max="3847" width="10.7109375" customWidth="1"/>
    <col min="3848" max="3848" width="12.42578125" customWidth="1"/>
    <col min="4100" max="4100" width="10.5703125" customWidth="1"/>
    <col min="4102" max="4102" width="8.85546875" customWidth="1"/>
    <col min="4103" max="4103" width="10.7109375" customWidth="1"/>
    <col min="4104" max="4104" width="12.42578125" customWidth="1"/>
    <col min="4356" max="4356" width="10.5703125" customWidth="1"/>
    <col min="4358" max="4358" width="8.85546875" customWidth="1"/>
    <col min="4359" max="4359" width="10.7109375" customWidth="1"/>
    <col min="4360" max="4360" width="12.42578125" customWidth="1"/>
    <col min="4612" max="4612" width="10.5703125" customWidth="1"/>
    <col min="4614" max="4614" width="8.85546875" customWidth="1"/>
    <col min="4615" max="4615" width="10.7109375" customWidth="1"/>
    <col min="4616" max="4616" width="12.42578125" customWidth="1"/>
    <col min="4868" max="4868" width="10.5703125" customWidth="1"/>
    <col min="4870" max="4870" width="8.85546875" customWidth="1"/>
    <col min="4871" max="4871" width="10.7109375" customWidth="1"/>
    <col min="4872" max="4872" width="12.42578125" customWidth="1"/>
    <col min="5124" max="5124" width="10.5703125" customWidth="1"/>
    <col min="5126" max="5126" width="8.85546875" customWidth="1"/>
    <col min="5127" max="5127" width="10.7109375" customWidth="1"/>
    <col min="5128" max="5128" width="12.42578125" customWidth="1"/>
    <col min="5380" max="5380" width="10.5703125" customWidth="1"/>
    <col min="5382" max="5382" width="8.85546875" customWidth="1"/>
    <col min="5383" max="5383" width="10.7109375" customWidth="1"/>
    <col min="5384" max="5384" width="12.42578125" customWidth="1"/>
    <col min="5636" max="5636" width="10.5703125" customWidth="1"/>
    <col min="5638" max="5638" width="8.85546875" customWidth="1"/>
    <col min="5639" max="5639" width="10.7109375" customWidth="1"/>
    <col min="5640" max="5640" width="12.42578125" customWidth="1"/>
    <col min="5892" max="5892" width="10.5703125" customWidth="1"/>
    <col min="5894" max="5894" width="8.85546875" customWidth="1"/>
    <col min="5895" max="5895" width="10.7109375" customWidth="1"/>
    <col min="5896" max="5896" width="12.42578125" customWidth="1"/>
    <col min="6148" max="6148" width="10.5703125" customWidth="1"/>
    <col min="6150" max="6150" width="8.85546875" customWidth="1"/>
    <col min="6151" max="6151" width="10.7109375" customWidth="1"/>
    <col min="6152" max="6152" width="12.42578125" customWidth="1"/>
    <col min="6404" max="6404" width="10.5703125" customWidth="1"/>
    <col min="6406" max="6406" width="8.85546875" customWidth="1"/>
    <col min="6407" max="6407" width="10.7109375" customWidth="1"/>
    <col min="6408" max="6408" width="12.42578125" customWidth="1"/>
    <col min="6660" max="6660" width="10.5703125" customWidth="1"/>
    <col min="6662" max="6662" width="8.85546875" customWidth="1"/>
    <col min="6663" max="6663" width="10.7109375" customWidth="1"/>
    <col min="6664" max="6664" width="12.42578125" customWidth="1"/>
    <col min="6916" max="6916" width="10.5703125" customWidth="1"/>
    <col min="6918" max="6918" width="8.85546875" customWidth="1"/>
    <col min="6919" max="6919" width="10.7109375" customWidth="1"/>
    <col min="6920" max="6920" width="12.42578125" customWidth="1"/>
    <col min="7172" max="7172" width="10.5703125" customWidth="1"/>
    <col min="7174" max="7174" width="8.85546875" customWidth="1"/>
    <col min="7175" max="7175" width="10.7109375" customWidth="1"/>
    <col min="7176" max="7176" width="12.42578125" customWidth="1"/>
    <col min="7428" max="7428" width="10.5703125" customWidth="1"/>
    <col min="7430" max="7430" width="8.85546875" customWidth="1"/>
    <col min="7431" max="7431" width="10.7109375" customWidth="1"/>
    <col min="7432" max="7432" width="12.42578125" customWidth="1"/>
    <col min="7684" max="7684" width="10.5703125" customWidth="1"/>
    <col min="7686" max="7686" width="8.85546875" customWidth="1"/>
    <col min="7687" max="7687" width="10.7109375" customWidth="1"/>
    <col min="7688" max="7688" width="12.42578125" customWidth="1"/>
    <col min="7940" max="7940" width="10.5703125" customWidth="1"/>
    <col min="7942" max="7942" width="8.85546875" customWidth="1"/>
    <col min="7943" max="7943" width="10.7109375" customWidth="1"/>
    <col min="7944" max="7944" width="12.42578125" customWidth="1"/>
    <col min="8196" max="8196" width="10.5703125" customWidth="1"/>
    <col min="8198" max="8198" width="8.85546875" customWidth="1"/>
    <col min="8199" max="8199" width="10.7109375" customWidth="1"/>
    <col min="8200" max="8200" width="12.42578125" customWidth="1"/>
    <col min="8452" max="8452" width="10.5703125" customWidth="1"/>
    <col min="8454" max="8454" width="8.85546875" customWidth="1"/>
    <col min="8455" max="8455" width="10.7109375" customWidth="1"/>
    <col min="8456" max="8456" width="12.42578125" customWidth="1"/>
    <col min="8708" max="8708" width="10.5703125" customWidth="1"/>
    <col min="8710" max="8710" width="8.85546875" customWidth="1"/>
    <col min="8711" max="8711" width="10.7109375" customWidth="1"/>
    <col min="8712" max="8712" width="12.42578125" customWidth="1"/>
    <col min="8964" max="8964" width="10.5703125" customWidth="1"/>
    <col min="8966" max="8966" width="8.85546875" customWidth="1"/>
    <col min="8967" max="8967" width="10.7109375" customWidth="1"/>
    <col min="8968" max="8968" width="12.42578125" customWidth="1"/>
    <col min="9220" max="9220" width="10.5703125" customWidth="1"/>
    <col min="9222" max="9222" width="8.85546875" customWidth="1"/>
    <col min="9223" max="9223" width="10.7109375" customWidth="1"/>
    <col min="9224" max="9224" width="12.42578125" customWidth="1"/>
    <col min="9476" max="9476" width="10.5703125" customWidth="1"/>
    <col min="9478" max="9478" width="8.85546875" customWidth="1"/>
    <col min="9479" max="9479" width="10.7109375" customWidth="1"/>
    <col min="9480" max="9480" width="12.42578125" customWidth="1"/>
    <col min="9732" max="9732" width="10.5703125" customWidth="1"/>
    <col min="9734" max="9734" width="8.85546875" customWidth="1"/>
    <col min="9735" max="9735" width="10.7109375" customWidth="1"/>
    <col min="9736" max="9736" width="12.42578125" customWidth="1"/>
    <col min="9988" max="9988" width="10.5703125" customWidth="1"/>
    <col min="9990" max="9990" width="8.85546875" customWidth="1"/>
    <col min="9991" max="9991" width="10.7109375" customWidth="1"/>
    <col min="9992" max="9992" width="12.42578125" customWidth="1"/>
    <col min="10244" max="10244" width="10.5703125" customWidth="1"/>
    <col min="10246" max="10246" width="8.85546875" customWidth="1"/>
    <col min="10247" max="10247" width="10.7109375" customWidth="1"/>
    <col min="10248" max="10248" width="12.42578125" customWidth="1"/>
    <col min="10500" max="10500" width="10.5703125" customWidth="1"/>
    <col min="10502" max="10502" width="8.85546875" customWidth="1"/>
    <col min="10503" max="10503" width="10.7109375" customWidth="1"/>
    <col min="10504" max="10504" width="12.42578125" customWidth="1"/>
    <col min="10756" max="10756" width="10.5703125" customWidth="1"/>
    <col min="10758" max="10758" width="8.85546875" customWidth="1"/>
    <col min="10759" max="10759" width="10.7109375" customWidth="1"/>
    <col min="10760" max="10760" width="12.42578125" customWidth="1"/>
    <col min="11012" max="11012" width="10.5703125" customWidth="1"/>
    <col min="11014" max="11014" width="8.85546875" customWidth="1"/>
    <col min="11015" max="11015" width="10.7109375" customWidth="1"/>
    <col min="11016" max="11016" width="12.42578125" customWidth="1"/>
    <col min="11268" max="11268" width="10.5703125" customWidth="1"/>
    <col min="11270" max="11270" width="8.85546875" customWidth="1"/>
    <col min="11271" max="11271" width="10.7109375" customWidth="1"/>
    <col min="11272" max="11272" width="12.42578125" customWidth="1"/>
    <col min="11524" max="11524" width="10.5703125" customWidth="1"/>
    <col min="11526" max="11526" width="8.85546875" customWidth="1"/>
    <col min="11527" max="11527" width="10.7109375" customWidth="1"/>
    <col min="11528" max="11528" width="12.42578125" customWidth="1"/>
    <col min="11780" max="11780" width="10.5703125" customWidth="1"/>
    <col min="11782" max="11782" width="8.85546875" customWidth="1"/>
    <col min="11783" max="11783" width="10.7109375" customWidth="1"/>
    <col min="11784" max="11784" width="12.42578125" customWidth="1"/>
    <col min="12036" max="12036" width="10.5703125" customWidth="1"/>
    <col min="12038" max="12038" width="8.85546875" customWidth="1"/>
    <col min="12039" max="12039" width="10.7109375" customWidth="1"/>
    <col min="12040" max="12040" width="12.42578125" customWidth="1"/>
    <col min="12292" max="12292" width="10.5703125" customWidth="1"/>
    <col min="12294" max="12294" width="8.85546875" customWidth="1"/>
    <col min="12295" max="12295" width="10.7109375" customWidth="1"/>
    <col min="12296" max="12296" width="12.42578125" customWidth="1"/>
    <col min="12548" max="12548" width="10.5703125" customWidth="1"/>
    <col min="12550" max="12550" width="8.85546875" customWidth="1"/>
    <col min="12551" max="12551" width="10.7109375" customWidth="1"/>
    <col min="12552" max="12552" width="12.42578125" customWidth="1"/>
    <col min="12804" max="12804" width="10.5703125" customWidth="1"/>
    <col min="12806" max="12806" width="8.85546875" customWidth="1"/>
    <col min="12807" max="12807" width="10.7109375" customWidth="1"/>
    <col min="12808" max="12808" width="12.42578125" customWidth="1"/>
    <col min="13060" max="13060" width="10.5703125" customWidth="1"/>
    <col min="13062" max="13062" width="8.85546875" customWidth="1"/>
    <col min="13063" max="13063" width="10.7109375" customWidth="1"/>
    <col min="13064" max="13064" width="12.42578125" customWidth="1"/>
    <col min="13316" max="13316" width="10.5703125" customWidth="1"/>
    <col min="13318" max="13318" width="8.85546875" customWidth="1"/>
    <col min="13319" max="13319" width="10.7109375" customWidth="1"/>
    <col min="13320" max="13320" width="12.42578125" customWidth="1"/>
    <col min="13572" max="13572" width="10.5703125" customWidth="1"/>
    <col min="13574" max="13574" width="8.85546875" customWidth="1"/>
    <col min="13575" max="13575" width="10.7109375" customWidth="1"/>
    <col min="13576" max="13576" width="12.42578125" customWidth="1"/>
    <col min="13828" max="13828" width="10.5703125" customWidth="1"/>
    <col min="13830" max="13830" width="8.85546875" customWidth="1"/>
    <col min="13831" max="13831" width="10.7109375" customWidth="1"/>
    <col min="13832" max="13832" width="12.42578125" customWidth="1"/>
    <col min="14084" max="14084" width="10.5703125" customWidth="1"/>
    <col min="14086" max="14086" width="8.85546875" customWidth="1"/>
    <col min="14087" max="14087" width="10.7109375" customWidth="1"/>
    <col min="14088" max="14088" width="12.42578125" customWidth="1"/>
    <col min="14340" max="14340" width="10.5703125" customWidth="1"/>
    <col min="14342" max="14342" width="8.85546875" customWidth="1"/>
    <col min="14343" max="14343" width="10.7109375" customWidth="1"/>
    <col min="14344" max="14344" width="12.42578125" customWidth="1"/>
    <col min="14596" max="14596" width="10.5703125" customWidth="1"/>
    <col min="14598" max="14598" width="8.85546875" customWidth="1"/>
    <col min="14599" max="14599" width="10.7109375" customWidth="1"/>
    <col min="14600" max="14600" width="12.42578125" customWidth="1"/>
    <col min="14852" max="14852" width="10.5703125" customWidth="1"/>
    <col min="14854" max="14854" width="8.85546875" customWidth="1"/>
    <col min="14855" max="14855" width="10.7109375" customWidth="1"/>
    <col min="14856" max="14856" width="12.42578125" customWidth="1"/>
    <col min="15108" max="15108" width="10.5703125" customWidth="1"/>
    <col min="15110" max="15110" width="8.85546875" customWidth="1"/>
    <col min="15111" max="15111" width="10.7109375" customWidth="1"/>
    <col min="15112" max="15112" width="12.42578125" customWidth="1"/>
    <col min="15364" max="15364" width="10.5703125" customWidth="1"/>
    <col min="15366" max="15366" width="8.85546875" customWidth="1"/>
    <col min="15367" max="15367" width="10.7109375" customWidth="1"/>
    <col min="15368" max="15368" width="12.42578125" customWidth="1"/>
    <col min="15620" max="15620" width="10.5703125" customWidth="1"/>
    <col min="15622" max="15622" width="8.85546875" customWidth="1"/>
    <col min="15623" max="15623" width="10.7109375" customWidth="1"/>
    <col min="15624" max="15624" width="12.42578125" customWidth="1"/>
    <col min="15876" max="15876" width="10.5703125" customWidth="1"/>
    <col min="15878" max="15878" width="8.85546875" customWidth="1"/>
    <col min="15879" max="15879" width="10.7109375" customWidth="1"/>
    <col min="15880" max="15880" width="12.42578125" customWidth="1"/>
    <col min="16132" max="16132" width="10.5703125" customWidth="1"/>
    <col min="16134" max="16134" width="8.85546875" customWidth="1"/>
    <col min="16135" max="16135" width="10.7109375" customWidth="1"/>
    <col min="16136" max="16136" width="12.42578125" customWidth="1"/>
  </cols>
  <sheetData>
    <row r="1" spans="1:14" ht="16.5" x14ac:dyDescent="0.25">
      <c r="A1" s="95" t="s">
        <v>31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</row>
    <row r="2" spans="1:14" x14ac:dyDescent="0.25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 x14ac:dyDescent="0.25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 x14ac:dyDescent="0.25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101" t="str">
        <f>IF(D4&gt;30, "Yes","No")</f>
        <v>No</v>
      </c>
      <c r="G4" s="69" t="str">
        <f>IF(AND(A4&gt;DATE(2011,1,1),A4&lt;=DATE(2011,3,31)),"Yes","No")</f>
        <v>Yes</v>
      </c>
      <c r="H4" s="70" t="str">
        <f>IF(AND(F4="Yes",G4="No"),"Yes","No")</f>
        <v>No</v>
      </c>
      <c r="I4" s="27"/>
      <c r="J4" s="32">
        <v>1</v>
      </c>
      <c r="K4" s="32">
        <f>SUMIF($E$4:$E$40,J4,$D$4:$D$40)</f>
        <v>0</v>
      </c>
      <c r="L4" s="33"/>
      <c r="M4" s="32">
        <v>1</v>
      </c>
      <c r="N4" s="32" t="s">
        <v>698</v>
      </c>
    </row>
    <row r="5" spans="1:14" x14ac:dyDescent="0.25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101" t="str">
        <f t="shared" ref="F5:F40" si="1">IF(D5&gt;30, "Yes","No")</f>
        <v>Yes</v>
      </c>
      <c r="G5" s="69" t="str">
        <f t="shared" ref="G5:G40" si="2">IF(AND(A5&gt;DATE(2011,1,1),A5&lt;=DATE(2011,3,31)),"Yes","No")</f>
        <v>Yes</v>
      </c>
      <c r="H5" s="70" t="str">
        <f t="shared" ref="H5:H40" si="3">IF(AND(F5="Yes",G5="No"),"Yes","No")</f>
        <v>No</v>
      </c>
      <c r="I5" s="27"/>
      <c r="J5" s="32">
        <v>2</v>
      </c>
      <c r="K5" s="32">
        <f t="shared" ref="K5:K30" si="4">SUMIF($E$4:$E$40,J5,$D$4:$D$40)</f>
        <v>47</v>
      </c>
      <c r="L5" s="33"/>
      <c r="M5" s="32">
        <v>2</v>
      </c>
      <c r="N5" s="32">
        <f t="shared" ref="N5:N8" si="5">SUMIF($B$4:$B$40,M5,$D$4:$D$40)</f>
        <v>106</v>
      </c>
    </row>
    <row r="6" spans="1:14" x14ac:dyDescent="0.25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101" t="str">
        <f t="shared" si="1"/>
        <v>No</v>
      </c>
      <c r="G6" s="69" t="str">
        <f t="shared" si="2"/>
        <v>Yes</v>
      </c>
      <c r="H6" s="70" t="str">
        <f t="shared" si="3"/>
        <v>No</v>
      </c>
      <c r="I6" s="27"/>
      <c r="J6" s="32">
        <v>3</v>
      </c>
      <c r="K6" s="32">
        <f t="shared" si="4"/>
        <v>26</v>
      </c>
      <c r="L6" s="33"/>
      <c r="M6" s="32">
        <v>3</v>
      </c>
      <c r="N6" s="32">
        <f t="shared" si="5"/>
        <v>262</v>
      </c>
    </row>
    <row r="7" spans="1:14" x14ac:dyDescent="0.25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101" t="str">
        <f t="shared" si="1"/>
        <v>Yes</v>
      </c>
      <c r="G7" s="69" t="str">
        <f t="shared" si="2"/>
        <v>Yes</v>
      </c>
      <c r="H7" s="70" t="str">
        <f t="shared" si="3"/>
        <v>No</v>
      </c>
      <c r="I7" s="27"/>
      <c r="J7" s="32">
        <v>4</v>
      </c>
      <c r="K7" s="32">
        <f t="shared" si="4"/>
        <v>37</v>
      </c>
      <c r="L7" s="33"/>
      <c r="M7" s="32">
        <v>4</v>
      </c>
      <c r="N7" s="32">
        <f t="shared" si="5"/>
        <v>182</v>
      </c>
    </row>
    <row r="8" spans="1:14" x14ac:dyDescent="0.25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101" t="str">
        <f t="shared" si="1"/>
        <v>No</v>
      </c>
      <c r="G8" s="69" t="str">
        <f t="shared" si="2"/>
        <v>Yes</v>
      </c>
      <c r="H8" s="70" t="str">
        <f t="shared" si="3"/>
        <v>No</v>
      </c>
      <c r="I8" s="27"/>
      <c r="J8" s="32">
        <v>5</v>
      </c>
      <c r="K8" s="32">
        <f t="shared" si="4"/>
        <v>52</v>
      </c>
      <c r="L8" s="33"/>
      <c r="M8" s="32">
        <v>5</v>
      </c>
      <c r="N8" s="32">
        <f t="shared" si="5"/>
        <v>299</v>
      </c>
    </row>
    <row r="9" spans="1:14" x14ac:dyDescent="0.25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101" t="str">
        <f t="shared" si="1"/>
        <v>Yes</v>
      </c>
      <c r="G9" s="69" t="str">
        <f t="shared" si="2"/>
        <v>Yes</v>
      </c>
      <c r="H9" s="70" t="str">
        <f t="shared" si="3"/>
        <v>No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 x14ac:dyDescent="0.25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101" t="str">
        <f t="shared" si="1"/>
        <v>No</v>
      </c>
      <c r="G10" s="69" t="str">
        <f t="shared" si="2"/>
        <v>Yes</v>
      </c>
      <c r="H10" s="70" t="str">
        <f t="shared" si="3"/>
        <v>No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 x14ac:dyDescent="0.25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101" t="str">
        <f t="shared" si="1"/>
        <v>Yes</v>
      </c>
      <c r="G11" s="69" t="str">
        <f t="shared" si="2"/>
        <v>Yes</v>
      </c>
      <c r="H11" s="70" t="str">
        <f t="shared" si="3"/>
        <v>No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 x14ac:dyDescent="0.25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101" t="str">
        <f t="shared" si="1"/>
        <v>Yes</v>
      </c>
      <c r="G12" s="69" t="str">
        <f t="shared" si="2"/>
        <v>Yes</v>
      </c>
      <c r="H12" s="70" t="str">
        <f t="shared" si="3"/>
        <v>No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 x14ac:dyDescent="0.25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101" t="str">
        <f t="shared" si="1"/>
        <v>No</v>
      </c>
      <c r="G13" s="69" t="str">
        <f t="shared" si="2"/>
        <v>Yes</v>
      </c>
      <c r="H13" s="70" t="str">
        <f t="shared" si="3"/>
        <v>No</v>
      </c>
      <c r="I13" s="27"/>
      <c r="J13" s="32">
        <v>10</v>
      </c>
      <c r="K13" s="32">
        <f t="shared" si="4"/>
        <v>35</v>
      </c>
      <c r="L13" s="33"/>
      <c r="M13" s="33"/>
      <c r="N13" s="30"/>
    </row>
    <row r="14" spans="1:14" x14ac:dyDescent="0.25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101" t="str">
        <f t="shared" si="1"/>
        <v>Yes</v>
      </c>
      <c r="G14" s="69" t="str">
        <f t="shared" si="2"/>
        <v>Yes</v>
      </c>
      <c r="H14" s="70" t="str">
        <f t="shared" si="3"/>
        <v>No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 x14ac:dyDescent="0.25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101" t="str">
        <f t="shared" si="1"/>
        <v>No</v>
      </c>
      <c r="G15" s="69" t="str">
        <f t="shared" si="2"/>
        <v>Yes</v>
      </c>
      <c r="H15" s="70" t="str">
        <f t="shared" si="3"/>
        <v>No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 x14ac:dyDescent="0.25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101" t="str">
        <f t="shared" si="1"/>
        <v>No</v>
      </c>
      <c r="G16" s="69" t="str">
        <f t="shared" si="2"/>
        <v>Yes</v>
      </c>
      <c r="H16" s="70" t="str">
        <f t="shared" si="3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 x14ac:dyDescent="0.25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101" t="str">
        <f t="shared" si="1"/>
        <v>No</v>
      </c>
      <c r="G17" s="69" t="str">
        <f t="shared" si="2"/>
        <v>Yes</v>
      </c>
      <c r="H17" s="70" t="str">
        <f t="shared" si="3"/>
        <v>No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 x14ac:dyDescent="0.25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101" t="str">
        <f t="shared" si="1"/>
        <v>Yes</v>
      </c>
      <c r="G18" s="69" t="str">
        <f t="shared" si="2"/>
        <v>Yes</v>
      </c>
      <c r="H18" s="70" t="str">
        <f t="shared" si="3"/>
        <v>No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 x14ac:dyDescent="0.25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101" t="str">
        <f t="shared" si="1"/>
        <v>No</v>
      </c>
      <c r="G19" s="69" t="str">
        <f t="shared" si="2"/>
        <v>Yes</v>
      </c>
      <c r="H19" s="70" t="str">
        <f t="shared" si="3"/>
        <v>No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 x14ac:dyDescent="0.25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101" t="str">
        <f t="shared" si="1"/>
        <v>Yes</v>
      </c>
      <c r="G20" s="69" t="str">
        <f t="shared" si="2"/>
        <v>Yes</v>
      </c>
      <c r="H20" s="70" t="str">
        <f t="shared" si="3"/>
        <v>No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 x14ac:dyDescent="0.25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101" t="str">
        <f t="shared" si="1"/>
        <v>Yes</v>
      </c>
      <c r="G21" s="69" t="str">
        <f t="shared" si="2"/>
        <v>No</v>
      </c>
      <c r="H21" s="70" t="str">
        <f t="shared" si="3"/>
        <v>Yes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 x14ac:dyDescent="0.25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101" t="str">
        <f t="shared" si="1"/>
        <v>No</v>
      </c>
      <c r="G22" s="69" t="str">
        <f t="shared" si="2"/>
        <v>No</v>
      </c>
      <c r="H22" s="70" t="str">
        <f t="shared" si="3"/>
        <v>No</v>
      </c>
      <c r="I22" s="27"/>
      <c r="J22" s="32">
        <v>19</v>
      </c>
      <c r="K22" s="32">
        <f t="shared" si="4"/>
        <v>42</v>
      </c>
      <c r="L22" s="33"/>
      <c r="M22" s="33"/>
      <c r="N22" s="30"/>
    </row>
    <row r="23" spans="1:14" x14ac:dyDescent="0.25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101" t="str">
        <f t="shared" si="1"/>
        <v>Yes</v>
      </c>
      <c r="G23" s="69" t="str">
        <f t="shared" si="2"/>
        <v>No</v>
      </c>
      <c r="H23" s="70" t="str">
        <f t="shared" si="3"/>
        <v>Yes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 x14ac:dyDescent="0.25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101" t="str">
        <f t="shared" si="1"/>
        <v>Yes</v>
      </c>
      <c r="G24" s="69" t="str">
        <f t="shared" si="2"/>
        <v>No</v>
      </c>
      <c r="H24" s="70" t="str">
        <f t="shared" si="3"/>
        <v>Yes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 x14ac:dyDescent="0.25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101" t="str">
        <f t="shared" si="1"/>
        <v>No</v>
      </c>
      <c r="G25" s="69" t="str">
        <f t="shared" si="2"/>
        <v>No</v>
      </c>
      <c r="H25" s="70" t="str">
        <f t="shared" si="3"/>
        <v>No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 x14ac:dyDescent="0.25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101" t="str">
        <f t="shared" si="1"/>
        <v>No</v>
      </c>
      <c r="G26" s="69" t="str">
        <f t="shared" si="2"/>
        <v>No</v>
      </c>
      <c r="H26" s="70" t="str">
        <f t="shared" si="3"/>
        <v>No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 x14ac:dyDescent="0.25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101" t="str">
        <f t="shared" si="1"/>
        <v>No</v>
      </c>
      <c r="G27" s="69" t="str">
        <f t="shared" si="2"/>
        <v>No</v>
      </c>
      <c r="H27" s="70" t="str">
        <f t="shared" si="3"/>
        <v>No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 x14ac:dyDescent="0.25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101" t="str">
        <f t="shared" si="1"/>
        <v>Yes</v>
      </c>
      <c r="G28" s="69" t="str">
        <f t="shared" si="2"/>
        <v>No</v>
      </c>
      <c r="H28" s="70" t="str">
        <f t="shared" si="3"/>
        <v>Yes</v>
      </c>
      <c r="I28" s="27"/>
      <c r="J28" s="32">
        <v>25</v>
      </c>
      <c r="K28" s="32">
        <f t="shared" si="4"/>
        <v>25</v>
      </c>
      <c r="L28" s="33"/>
      <c r="M28" s="33"/>
      <c r="N28" s="30"/>
    </row>
    <row r="29" spans="1:14" x14ac:dyDescent="0.25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101" t="str">
        <f t="shared" si="1"/>
        <v>No</v>
      </c>
      <c r="G29" s="69" t="str">
        <f t="shared" si="2"/>
        <v>No</v>
      </c>
      <c r="H29" s="70" t="str">
        <f t="shared" si="3"/>
        <v>No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 x14ac:dyDescent="0.25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101" t="str">
        <f t="shared" si="1"/>
        <v>No</v>
      </c>
      <c r="G30" s="69" t="str">
        <f t="shared" si="2"/>
        <v>No</v>
      </c>
      <c r="H30" s="70" t="str">
        <f t="shared" si="3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 x14ac:dyDescent="0.25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101" t="str">
        <f t="shared" si="1"/>
        <v>Yes</v>
      </c>
      <c r="G31" s="69" t="str">
        <f t="shared" si="2"/>
        <v>No</v>
      </c>
      <c r="H31" s="70" t="str">
        <f t="shared" si="3"/>
        <v>Yes</v>
      </c>
      <c r="I31" s="27"/>
      <c r="J31" s="33"/>
      <c r="K31" s="33"/>
      <c r="L31" s="30"/>
    </row>
    <row r="32" spans="1:14" x14ac:dyDescent="0.25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101" t="str">
        <f t="shared" si="1"/>
        <v>Yes</v>
      </c>
      <c r="G32" s="69" t="str">
        <f t="shared" si="2"/>
        <v>No</v>
      </c>
      <c r="H32" s="70" t="str">
        <f t="shared" si="3"/>
        <v>Yes</v>
      </c>
      <c r="I32" s="27"/>
      <c r="J32" s="33"/>
      <c r="K32" s="33"/>
      <c r="L32" s="30"/>
    </row>
    <row r="33" spans="1:14" x14ac:dyDescent="0.25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101" t="str">
        <f t="shared" si="1"/>
        <v>No</v>
      </c>
      <c r="G33" s="69" t="str">
        <f t="shared" si="2"/>
        <v>No</v>
      </c>
      <c r="H33" s="70" t="str">
        <f t="shared" si="3"/>
        <v>No</v>
      </c>
      <c r="I33" s="27"/>
      <c r="J33" s="33"/>
      <c r="K33" s="33"/>
      <c r="L33" s="30"/>
    </row>
    <row r="34" spans="1:14" x14ac:dyDescent="0.25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101" t="str">
        <f t="shared" si="1"/>
        <v>Yes</v>
      </c>
      <c r="G34" s="69" t="str">
        <f t="shared" si="2"/>
        <v>No</v>
      </c>
      <c r="H34" s="70" t="str">
        <f t="shared" si="3"/>
        <v>Yes</v>
      </c>
      <c r="I34" s="27"/>
      <c r="J34" s="33"/>
      <c r="K34" s="33"/>
      <c r="L34" s="30"/>
    </row>
    <row r="35" spans="1:14" x14ac:dyDescent="0.25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101" t="str">
        <f t="shared" si="1"/>
        <v>No</v>
      </c>
      <c r="G35" s="69" t="str">
        <f t="shared" si="2"/>
        <v>No</v>
      </c>
      <c r="H35" s="70" t="str">
        <f t="shared" si="3"/>
        <v>No</v>
      </c>
      <c r="I35" s="27"/>
      <c r="J35" s="33"/>
      <c r="K35" s="33"/>
      <c r="L35" s="30"/>
    </row>
    <row r="36" spans="1:14" x14ac:dyDescent="0.25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101" t="str">
        <f t="shared" si="1"/>
        <v>No</v>
      </c>
      <c r="G36" s="69" t="str">
        <f t="shared" si="2"/>
        <v>No</v>
      </c>
      <c r="H36" s="70" t="str">
        <f t="shared" si="3"/>
        <v>No</v>
      </c>
      <c r="I36" s="27"/>
      <c r="J36" s="33"/>
      <c r="K36" s="33"/>
      <c r="L36" s="30"/>
    </row>
    <row r="37" spans="1:14" x14ac:dyDescent="0.25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101" t="str">
        <f t="shared" si="1"/>
        <v>No</v>
      </c>
      <c r="G37" s="69" t="str">
        <f t="shared" si="2"/>
        <v>No</v>
      </c>
      <c r="H37" s="70" t="str">
        <f t="shared" si="3"/>
        <v>No</v>
      </c>
      <c r="I37" s="27"/>
      <c r="J37" s="33"/>
      <c r="K37" s="33"/>
      <c r="L37" s="30"/>
    </row>
    <row r="38" spans="1:14" x14ac:dyDescent="0.25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101" t="str">
        <f t="shared" si="1"/>
        <v>No</v>
      </c>
      <c r="G38" s="69" t="str">
        <f t="shared" si="2"/>
        <v>No</v>
      </c>
      <c r="H38" s="70" t="str">
        <f t="shared" si="3"/>
        <v>No</v>
      </c>
      <c r="I38" s="27"/>
      <c r="J38" s="33"/>
      <c r="K38" s="33"/>
      <c r="L38" s="30"/>
    </row>
    <row r="39" spans="1:14" x14ac:dyDescent="0.25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101" t="str">
        <f t="shared" si="1"/>
        <v>No</v>
      </c>
      <c r="G39" s="69" t="str">
        <f t="shared" si="2"/>
        <v>No</v>
      </c>
      <c r="H39" s="70" t="str">
        <f t="shared" si="3"/>
        <v>No</v>
      </c>
      <c r="I39" s="27"/>
      <c r="J39" s="27"/>
      <c r="M39" s="27"/>
      <c r="N39" s="27"/>
    </row>
    <row r="40" spans="1:14" x14ac:dyDescent="0.25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101" t="str">
        <f t="shared" si="1"/>
        <v>No</v>
      </c>
      <c r="G40" s="69" t="str">
        <f t="shared" si="2"/>
        <v>No</v>
      </c>
      <c r="H40" s="70" t="str">
        <f t="shared" si="3"/>
        <v>No</v>
      </c>
      <c r="I40" s="27"/>
      <c r="J40" s="27"/>
      <c r="K40" s="27"/>
      <c r="L40" s="27"/>
      <c r="M40" s="27"/>
      <c r="N40" s="27"/>
    </row>
    <row r="41" spans="1:14" x14ac:dyDescent="0.25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 x14ac:dyDescent="0.25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 x14ac:dyDescent="0.25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 x14ac:dyDescent="0.25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 x14ac:dyDescent="0.25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 x14ac:dyDescent="0.25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 x14ac:dyDescent="0.25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 x14ac:dyDescent="0.25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 x14ac:dyDescent="0.25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 x14ac:dyDescent="0.25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 x14ac:dyDescent="0.25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 x14ac:dyDescent="0.25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 x14ac:dyDescent="0.25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 x14ac:dyDescent="0.25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 x14ac:dyDescent="0.25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 x14ac:dyDescent="0.25">
      <c r="A62" s="34"/>
    </row>
    <row r="63" spans="1:14" x14ac:dyDescent="0.25">
      <c r="A63" s="34"/>
    </row>
    <row r="64" spans="1:14" x14ac:dyDescent="0.25">
      <c r="A64" s="34"/>
    </row>
    <row r="65" spans="1:1" x14ac:dyDescent="0.25">
      <c r="A65" s="34"/>
    </row>
    <row r="66" spans="1:1" x14ac:dyDescent="0.25">
      <c r="A66" s="34"/>
    </row>
    <row r="67" spans="1:1" x14ac:dyDescent="0.25">
      <c r="A67" s="34"/>
    </row>
    <row r="68" spans="1:1" x14ac:dyDescent="0.25">
      <c r="A68" s="34"/>
    </row>
    <row r="69" spans="1:1" x14ac:dyDescent="0.25">
      <c r="A69" s="34"/>
    </row>
    <row r="70" spans="1:1" x14ac:dyDescent="0.25">
      <c r="A70" s="34"/>
    </row>
    <row r="71" spans="1:1" x14ac:dyDescent="0.25">
      <c r="A71" s="34"/>
    </row>
    <row r="72" spans="1:1" x14ac:dyDescent="0.25">
      <c r="A72" s="34"/>
    </row>
    <row r="73" spans="1:1" x14ac:dyDescent="0.25">
      <c r="A73" s="34"/>
    </row>
    <row r="74" spans="1:1" x14ac:dyDescent="0.25">
      <c r="A74" s="34"/>
    </row>
    <row r="75" spans="1:1" x14ac:dyDescent="0.25">
      <c r="A75" s="34"/>
    </row>
    <row r="76" spans="1:1" x14ac:dyDescent="0.25">
      <c r="A76" s="34"/>
    </row>
    <row r="77" spans="1:1" x14ac:dyDescent="0.25">
      <c r="A77" s="34"/>
    </row>
    <row r="78" spans="1:1" x14ac:dyDescent="0.25">
      <c r="A78" s="34"/>
    </row>
    <row r="79" spans="1:1" x14ac:dyDescent="0.25">
      <c r="A79" s="34"/>
    </row>
    <row r="80" spans="1:1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topLeftCell="A4" workbookViewId="0">
      <selection activeCell="J9" sqref="J9"/>
    </sheetView>
  </sheetViews>
  <sheetFormatPr defaultRowHeight="15" x14ac:dyDescent="0.25"/>
  <cols>
    <col min="1" max="1" width="14.7109375" customWidth="1"/>
    <col min="2" max="2" width="10.140625" customWidth="1"/>
    <col min="3" max="7" width="16.5703125" customWidth="1"/>
    <col min="8" max="8" width="16.7109375" customWidth="1"/>
    <col min="9" max="9" width="12.7109375" bestFit="1" customWidth="1"/>
    <col min="10" max="10" width="16.42578125" customWidth="1"/>
    <col min="11" max="12" width="12.7109375" customWidth="1"/>
    <col min="13" max="13" width="9.140625" style="27"/>
    <col min="261" max="261" width="14.7109375" customWidth="1"/>
    <col min="262" max="262" width="10.140625" customWidth="1"/>
    <col min="263" max="263" width="16.5703125" customWidth="1"/>
    <col min="264" max="264" width="16.7109375" customWidth="1"/>
    <col min="265" max="265" width="1.5703125" customWidth="1"/>
    <col min="266" max="266" width="16.42578125" customWidth="1"/>
    <col min="267" max="268" width="12.7109375" customWidth="1"/>
    <col min="517" max="517" width="14.7109375" customWidth="1"/>
    <col min="518" max="518" width="10.140625" customWidth="1"/>
    <col min="519" max="519" width="16.5703125" customWidth="1"/>
    <col min="520" max="520" width="16.7109375" customWidth="1"/>
    <col min="521" max="521" width="1.5703125" customWidth="1"/>
    <col min="522" max="522" width="16.42578125" customWidth="1"/>
    <col min="523" max="524" width="12.7109375" customWidth="1"/>
    <col min="773" max="773" width="14.7109375" customWidth="1"/>
    <col min="774" max="774" width="10.140625" customWidth="1"/>
    <col min="775" max="775" width="16.5703125" customWidth="1"/>
    <col min="776" max="776" width="16.7109375" customWidth="1"/>
    <col min="777" max="777" width="1.5703125" customWidth="1"/>
    <col min="778" max="778" width="16.42578125" customWidth="1"/>
    <col min="779" max="780" width="12.7109375" customWidth="1"/>
    <col min="1029" max="1029" width="14.7109375" customWidth="1"/>
    <col min="1030" max="1030" width="10.140625" customWidth="1"/>
    <col min="1031" max="1031" width="16.5703125" customWidth="1"/>
    <col min="1032" max="1032" width="16.7109375" customWidth="1"/>
    <col min="1033" max="1033" width="1.5703125" customWidth="1"/>
    <col min="1034" max="1034" width="16.42578125" customWidth="1"/>
    <col min="1035" max="1036" width="12.7109375" customWidth="1"/>
    <col min="1285" max="1285" width="14.7109375" customWidth="1"/>
    <col min="1286" max="1286" width="10.140625" customWidth="1"/>
    <col min="1287" max="1287" width="16.5703125" customWidth="1"/>
    <col min="1288" max="1288" width="16.7109375" customWidth="1"/>
    <col min="1289" max="1289" width="1.5703125" customWidth="1"/>
    <col min="1290" max="1290" width="16.42578125" customWidth="1"/>
    <col min="1291" max="1292" width="12.7109375" customWidth="1"/>
    <col min="1541" max="1541" width="14.7109375" customWidth="1"/>
    <col min="1542" max="1542" width="10.140625" customWidth="1"/>
    <col min="1543" max="1543" width="16.5703125" customWidth="1"/>
    <col min="1544" max="1544" width="16.7109375" customWidth="1"/>
    <col min="1545" max="1545" width="1.5703125" customWidth="1"/>
    <col min="1546" max="1546" width="16.42578125" customWidth="1"/>
    <col min="1547" max="1548" width="12.7109375" customWidth="1"/>
    <col min="1797" max="1797" width="14.7109375" customWidth="1"/>
    <col min="1798" max="1798" width="10.140625" customWidth="1"/>
    <col min="1799" max="1799" width="16.5703125" customWidth="1"/>
    <col min="1800" max="1800" width="16.7109375" customWidth="1"/>
    <col min="1801" max="1801" width="1.5703125" customWidth="1"/>
    <col min="1802" max="1802" width="16.42578125" customWidth="1"/>
    <col min="1803" max="1804" width="12.7109375" customWidth="1"/>
    <col min="2053" max="2053" width="14.7109375" customWidth="1"/>
    <col min="2054" max="2054" width="10.140625" customWidth="1"/>
    <col min="2055" max="2055" width="16.5703125" customWidth="1"/>
    <col min="2056" max="2056" width="16.7109375" customWidth="1"/>
    <col min="2057" max="2057" width="1.5703125" customWidth="1"/>
    <col min="2058" max="2058" width="16.42578125" customWidth="1"/>
    <col min="2059" max="2060" width="12.7109375" customWidth="1"/>
    <col min="2309" max="2309" width="14.7109375" customWidth="1"/>
    <col min="2310" max="2310" width="10.140625" customWidth="1"/>
    <col min="2311" max="2311" width="16.5703125" customWidth="1"/>
    <col min="2312" max="2312" width="16.7109375" customWidth="1"/>
    <col min="2313" max="2313" width="1.5703125" customWidth="1"/>
    <col min="2314" max="2314" width="16.42578125" customWidth="1"/>
    <col min="2315" max="2316" width="12.7109375" customWidth="1"/>
    <col min="2565" max="2565" width="14.7109375" customWidth="1"/>
    <col min="2566" max="2566" width="10.140625" customWidth="1"/>
    <col min="2567" max="2567" width="16.5703125" customWidth="1"/>
    <col min="2568" max="2568" width="16.7109375" customWidth="1"/>
    <col min="2569" max="2569" width="1.5703125" customWidth="1"/>
    <col min="2570" max="2570" width="16.42578125" customWidth="1"/>
    <col min="2571" max="2572" width="12.7109375" customWidth="1"/>
    <col min="2821" max="2821" width="14.7109375" customWidth="1"/>
    <col min="2822" max="2822" width="10.140625" customWidth="1"/>
    <col min="2823" max="2823" width="16.5703125" customWidth="1"/>
    <col min="2824" max="2824" width="16.7109375" customWidth="1"/>
    <col min="2825" max="2825" width="1.5703125" customWidth="1"/>
    <col min="2826" max="2826" width="16.42578125" customWidth="1"/>
    <col min="2827" max="2828" width="12.7109375" customWidth="1"/>
    <col min="3077" max="3077" width="14.7109375" customWidth="1"/>
    <col min="3078" max="3078" width="10.140625" customWidth="1"/>
    <col min="3079" max="3079" width="16.5703125" customWidth="1"/>
    <col min="3080" max="3080" width="16.7109375" customWidth="1"/>
    <col min="3081" max="3081" width="1.5703125" customWidth="1"/>
    <col min="3082" max="3082" width="16.42578125" customWidth="1"/>
    <col min="3083" max="3084" width="12.7109375" customWidth="1"/>
    <col min="3333" max="3333" width="14.7109375" customWidth="1"/>
    <col min="3334" max="3334" width="10.140625" customWidth="1"/>
    <col min="3335" max="3335" width="16.5703125" customWidth="1"/>
    <col min="3336" max="3336" width="16.7109375" customWidth="1"/>
    <col min="3337" max="3337" width="1.5703125" customWidth="1"/>
    <col min="3338" max="3338" width="16.42578125" customWidth="1"/>
    <col min="3339" max="3340" width="12.7109375" customWidth="1"/>
    <col min="3589" max="3589" width="14.7109375" customWidth="1"/>
    <col min="3590" max="3590" width="10.140625" customWidth="1"/>
    <col min="3591" max="3591" width="16.5703125" customWidth="1"/>
    <col min="3592" max="3592" width="16.7109375" customWidth="1"/>
    <col min="3593" max="3593" width="1.5703125" customWidth="1"/>
    <col min="3594" max="3594" width="16.42578125" customWidth="1"/>
    <col min="3595" max="3596" width="12.7109375" customWidth="1"/>
    <col min="3845" max="3845" width="14.7109375" customWidth="1"/>
    <col min="3846" max="3846" width="10.140625" customWidth="1"/>
    <col min="3847" max="3847" width="16.5703125" customWidth="1"/>
    <col min="3848" max="3848" width="16.7109375" customWidth="1"/>
    <col min="3849" max="3849" width="1.5703125" customWidth="1"/>
    <col min="3850" max="3850" width="16.42578125" customWidth="1"/>
    <col min="3851" max="3852" width="12.7109375" customWidth="1"/>
    <col min="4101" max="4101" width="14.7109375" customWidth="1"/>
    <col min="4102" max="4102" width="10.140625" customWidth="1"/>
    <col min="4103" max="4103" width="16.5703125" customWidth="1"/>
    <col min="4104" max="4104" width="16.7109375" customWidth="1"/>
    <col min="4105" max="4105" width="1.5703125" customWidth="1"/>
    <col min="4106" max="4106" width="16.42578125" customWidth="1"/>
    <col min="4107" max="4108" width="12.7109375" customWidth="1"/>
    <col min="4357" max="4357" width="14.7109375" customWidth="1"/>
    <col min="4358" max="4358" width="10.140625" customWidth="1"/>
    <col min="4359" max="4359" width="16.5703125" customWidth="1"/>
    <col min="4360" max="4360" width="16.7109375" customWidth="1"/>
    <col min="4361" max="4361" width="1.5703125" customWidth="1"/>
    <col min="4362" max="4362" width="16.42578125" customWidth="1"/>
    <col min="4363" max="4364" width="12.7109375" customWidth="1"/>
    <col min="4613" max="4613" width="14.7109375" customWidth="1"/>
    <col min="4614" max="4614" width="10.140625" customWidth="1"/>
    <col min="4615" max="4615" width="16.5703125" customWidth="1"/>
    <col min="4616" max="4616" width="16.7109375" customWidth="1"/>
    <col min="4617" max="4617" width="1.5703125" customWidth="1"/>
    <col min="4618" max="4618" width="16.42578125" customWidth="1"/>
    <col min="4619" max="4620" width="12.7109375" customWidth="1"/>
    <col min="4869" max="4869" width="14.7109375" customWidth="1"/>
    <col min="4870" max="4870" width="10.140625" customWidth="1"/>
    <col min="4871" max="4871" width="16.5703125" customWidth="1"/>
    <col min="4872" max="4872" width="16.7109375" customWidth="1"/>
    <col min="4873" max="4873" width="1.5703125" customWidth="1"/>
    <col min="4874" max="4874" width="16.42578125" customWidth="1"/>
    <col min="4875" max="4876" width="12.7109375" customWidth="1"/>
    <col min="5125" max="5125" width="14.7109375" customWidth="1"/>
    <col min="5126" max="5126" width="10.140625" customWidth="1"/>
    <col min="5127" max="5127" width="16.5703125" customWidth="1"/>
    <col min="5128" max="5128" width="16.7109375" customWidth="1"/>
    <col min="5129" max="5129" width="1.5703125" customWidth="1"/>
    <col min="5130" max="5130" width="16.42578125" customWidth="1"/>
    <col min="5131" max="5132" width="12.7109375" customWidth="1"/>
    <col min="5381" max="5381" width="14.7109375" customWidth="1"/>
    <col min="5382" max="5382" width="10.140625" customWidth="1"/>
    <col min="5383" max="5383" width="16.5703125" customWidth="1"/>
    <col min="5384" max="5384" width="16.7109375" customWidth="1"/>
    <col min="5385" max="5385" width="1.5703125" customWidth="1"/>
    <col min="5386" max="5386" width="16.42578125" customWidth="1"/>
    <col min="5387" max="5388" width="12.7109375" customWidth="1"/>
    <col min="5637" max="5637" width="14.7109375" customWidth="1"/>
    <col min="5638" max="5638" width="10.140625" customWidth="1"/>
    <col min="5639" max="5639" width="16.5703125" customWidth="1"/>
    <col min="5640" max="5640" width="16.7109375" customWidth="1"/>
    <col min="5641" max="5641" width="1.5703125" customWidth="1"/>
    <col min="5642" max="5642" width="16.42578125" customWidth="1"/>
    <col min="5643" max="5644" width="12.7109375" customWidth="1"/>
    <col min="5893" max="5893" width="14.7109375" customWidth="1"/>
    <col min="5894" max="5894" width="10.140625" customWidth="1"/>
    <col min="5895" max="5895" width="16.5703125" customWidth="1"/>
    <col min="5896" max="5896" width="16.7109375" customWidth="1"/>
    <col min="5897" max="5897" width="1.5703125" customWidth="1"/>
    <col min="5898" max="5898" width="16.42578125" customWidth="1"/>
    <col min="5899" max="5900" width="12.7109375" customWidth="1"/>
    <col min="6149" max="6149" width="14.7109375" customWidth="1"/>
    <col min="6150" max="6150" width="10.140625" customWidth="1"/>
    <col min="6151" max="6151" width="16.5703125" customWidth="1"/>
    <col min="6152" max="6152" width="16.7109375" customWidth="1"/>
    <col min="6153" max="6153" width="1.5703125" customWidth="1"/>
    <col min="6154" max="6154" width="16.42578125" customWidth="1"/>
    <col min="6155" max="6156" width="12.7109375" customWidth="1"/>
    <col min="6405" max="6405" width="14.7109375" customWidth="1"/>
    <col min="6406" max="6406" width="10.140625" customWidth="1"/>
    <col min="6407" max="6407" width="16.5703125" customWidth="1"/>
    <col min="6408" max="6408" width="16.7109375" customWidth="1"/>
    <col min="6409" max="6409" width="1.5703125" customWidth="1"/>
    <col min="6410" max="6410" width="16.42578125" customWidth="1"/>
    <col min="6411" max="6412" width="12.7109375" customWidth="1"/>
    <col min="6661" max="6661" width="14.7109375" customWidth="1"/>
    <col min="6662" max="6662" width="10.140625" customWidth="1"/>
    <col min="6663" max="6663" width="16.5703125" customWidth="1"/>
    <col min="6664" max="6664" width="16.7109375" customWidth="1"/>
    <col min="6665" max="6665" width="1.5703125" customWidth="1"/>
    <col min="6666" max="6666" width="16.42578125" customWidth="1"/>
    <col min="6667" max="6668" width="12.7109375" customWidth="1"/>
    <col min="6917" max="6917" width="14.7109375" customWidth="1"/>
    <col min="6918" max="6918" width="10.140625" customWidth="1"/>
    <col min="6919" max="6919" width="16.5703125" customWidth="1"/>
    <col min="6920" max="6920" width="16.7109375" customWidth="1"/>
    <col min="6921" max="6921" width="1.5703125" customWidth="1"/>
    <col min="6922" max="6922" width="16.42578125" customWidth="1"/>
    <col min="6923" max="6924" width="12.7109375" customWidth="1"/>
    <col min="7173" max="7173" width="14.7109375" customWidth="1"/>
    <col min="7174" max="7174" width="10.140625" customWidth="1"/>
    <col min="7175" max="7175" width="16.5703125" customWidth="1"/>
    <col min="7176" max="7176" width="16.7109375" customWidth="1"/>
    <col min="7177" max="7177" width="1.5703125" customWidth="1"/>
    <col min="7178" max="7178" width="16.42578125" customWidth="1"/>
    <col min="7179" max="7180" width="12.7109375" customWidth="1"/>
    <col min="7429" max="7429" width="14.7109375" customWidth="1"/>
    <col min="7430" max="7430" width="10.140625" customWidth="1"/>
    <col min="7431" max="7431" width="16.5703125" customWidth="1"/>
    <col min="7432" max="7432" width="16.7109375" customWidth="1"/>
    <col min="7433" max="7433" width="1.5703125" customWidth="1"/>
    <col min="7434" max="7434" width="16.42578125" customWidth="1"/>
    <col min="7435" max="7436" width="12.7109375" customWidth="1"/>
    <col min="7685" max="7685" width="14.7109375" customWidth="1"/>
    <col min="7686" max="7686" width="10.140625" customWidth="1"/>
    <col min="7687" max="7687" width="16.5703125" customWidth="1"/>
    <col min="7688" max="7688" width="16.7109375" customWidth="1"/>
    <col min="7689" max="7689" width="1.5703125" customWidth="1"/>
    <col min="7690" max="7690" width="16.42578125" customWidth="1"/>
    <col min="7691" max="7692" width="12.7109375" customWidth="1"/>
    <col min="7941" max="7941" width="14.7109375" customWidth="1"/>
    <col min="7942" max="7942" width="10.140625" customWidth="1"/>
    <col min="7943" max="7943" width="16.5703125" customWidth="1"/>
    <col min="7944" max="7944" width="16.7109375" customWidth="1"/>
    <col min="7945" max="7945" width="1.5703125" customWidth="1"/>
    <col min="7946" max="7946" width="16.42578125" customWidth="1"/>
    <col min="7947" max="7948" width="12.7109375" customWidth="1"/>
    <col min="8197" max="8197" width="14.7109375" customWidth="1"/>
    <col min="8198" max="8198" width="10.140625" customWidth="1"/>
    <col min="8199" max="8199" width="16.5703125" customWidth="1"/>
    <col min="8200" max="8200" width="16.7109375" customWidth="1"/>
    <col min="8201" max="8201" width="1.5703125" customWidth="1"/>
    <col min="8202" max="8202" width="16.42578125" customWidth="1"/>
    <col min="8203" max="8204" width="12.7109375" customWidth="1"/>
    <col min="8453" max="8453" width="14.7109375" customWidth="1"/>
    <col min="8454" max="8454" width="10.140625" customWidth="1"/>
    <col min="8455" max="8455" width="16.5703125" customWidth="1"/>
    <col min="8456" max="8456" width="16.7109375" customWidth="1"/>
    <col min="8457" max="8457" width="1.5703125" customWidth="1"/>
    <col min="8458" max="8458" width="16.42578125" customWidth="1"/>
    <col min="8459" max="8460" width="12.7109375" customWidth="1"/>
    <col min="8709" max="8709" width="14.7109375" customWidth="1"/>
    <col min="8710" max="8710" width="10.140625" customWidth="1"/>
    <col min="8711" max="8711" width="16.5703125" customWidth="1"/>
    <col min="8712" max="8712" width="16.7109375" customWidth="1"/>
    <col min="8713" max="8713" width="1.5703125" customWidth="1"/>
    <col min="8714" max="8714" width="16.42578125" customWidth="1"/>
    <col min="8715" max="8716" width="12.7109375" customWidth="1"/>
    <col min="8965" max="8965" width="14.7109375" customWidth="1"/>
    <col min="8966" max="8966" width="10.140625" customWidth="1"/>
    <col min="8967" max="8967" width="16.5703125" customWidth="1"/>
    <col min="8968" max="8968" width="16.7109375" customWidth="1"/>
    <col min="8969" max="8969" width="1.5703125" customWidth="1"/>
    <col min="8970" max="8970" width="16.42578125" customWidth="1"/>
    <col min="8971" max="8972" width="12.7109375" customWidth="1"/>
    <col min="9221" max="9221" width="14.7109375" customWidth="1"/>
    <col min="9222" max="9222" width="10.140625" customWidth="1"/>
    <col min="9223" max="9223" width="16.5703125" customWidth="1"/>
    <col min="9224" max="9224" width="16.7109375" customWidth="1"/>
    <col min="9225" max="9225" width="1.5703125" customWidth="1"/>
    <col min="9226" max="9226" width="16.42578125" customWidth="1"/>
    <col min="9227" max="9228" width="12.7109375" customWidth="1"/>
    <col min="9477" max="9477" width="14.7109375" customWidth="1"/>
    <col min="9478" max="9478" width="10.140625" customWidth="1"/>
    <col min="9479" max="9479" width="16.5703125" customWidth="1"/>
    <col min="9480" max="9480" width="16.7109375" customWidth="1"/>
    <col min="9481" max="9481" width="1.5703125" customWidth="1"/>
    <col min="9482" max="9482" width="16.42578125" customWidth="1"/>
    <col min="9483" max="9484" width="12.7109375" customWidth="1"/>
    <col min="9733" max="9733" width="14.7109375" customWidth="1"/>
    <col min="9734" max="9734" width="10.140625" customWidth="1"/>
    <col min="9735" max="9735" width="16.5703125" customWidth="1"/>
    <col min="9736" max="9736" width="16.7109375" customWidth="1"/>
    <col min="9737" max="9737" width="1.5703125" customWidth="1"/>
    <col min="9738" max="9738" width="16.42578125" customWidth="1"/>
    <col min="9739" max="9740" width="12.7109375" customWidth="1"/>
    <col min="9989" max="9989" width="14.7109375" customWidth="1"/>
    <col min="9990" max="9990" width="10.140625" customWidth="1"/>
    <col min="9991" max="9991" width="16.5703125" customWidth="1"/>
    <col min="9992" max="9992" width="16.7109375" customWidth="1"/>
    <col min="9993" max="9993" width="1.5703125" customWidth="1"/>
    <col min="9994" max="9994" width="16.42578125" customWidth="1"/>
    <col min="9995" max="9996" width="12.7109375" customWidth="1"/>
    <col min="10245" max="10245" width="14.7109375" customWidth="1"/>
    <col min="10246" max="10246" width="10.140625" customWidth="1"/>
    <col min="10247" max="10247" width="16.5703125" customWidth="1"/>
    <col min="10248" max="10248" width="16.7109375" customWidth="1"/>
    <col min="10249" max="10249" width="1.5703125" customWidth="1"/>
    <col min="10250" max="10250" width="16.42578125" customWidth="1"/>
    <col min="10251" max="10252" width="12.7109375" customWidth="1"/>
    <col min="10501" max="10501" width="14.7109375" customWidth="1"/>
    <col min="10502" max="10502" width="10.140625" customWidth="1"/>
    <col min="10503" max="10503" width="16.5703125" customWidth="1"/>
    <col min="10504" max="10504" width="16.7109375" customWidth="1"/>
    <col min="10505" max="10505" width="1.5703125" customWidth="1"/>
    <col min="10506" max="10506" width="16.42578125" customWidth="1"/>
    <col min="10507" max="10508" width="12.7109375" customWidth="1"/>
    <col min="10757" max="10757" width="14.7109375" customWidth="1"/>
    <col min="10758" max="10758" width="10.140625" customWidth="1"/>
    <col min="10759" max="10759" width="16.5703125" customWidth="1"/>
    <col min="10760" max="10760" width="16.7109375" customWidth="1"/>
    <col min="10761" max="10761" width="1.5703125" customWidth="1"/>
    <col min="10762" max="10762" width="16.42578125" customWidth="1"/>
    <col min="10763" max="10764" width="12.7109375" customWidth="1"/>
    <col min="11013" max="11013" width="14.7109375" customWidth="1"/>
    <col min="11014" max="11014" width="10.140625" customWidth="1"/>
    <col min="11015" max="11015" width="16.5703125" customWidth="1"/>
    <col min="11016" max="11016" width="16.7109375" customWidth="1"/>
    <col min="11017" max="11017" width="1.5703125" customWidth="1"/>
    <col min="11018" max="11018" width="16.42578125" customWidth="1"/>
    <col min="11019" max="11020" width="12.7109375" customWidth="1"/>
    <col min="11269" max="11269" width="14.7109375" customWidth="1"/>
    <col min="11270" max="11270" width="10.140625" customWidth="1"/>
    <col min="11271" max="11271" width="16.5703125" customWidth="1"/>
    <col min="11272" max="11272" width="16.7109375" customWidth="1"/>
    <col min="11273" max="11273" width="1.5703125" customWidth="1"/>
    <col min="11274" max="11274" width="16.42578125" customWidth="1"/>
    <col min="11275" max="11276" width="12.7109375" customWidth="1"/>
    <col min="11525" max="11525" width="14.7109375" customWidth="1"/>
    <col min="11526" max="11526" width="10.140625" customWidth="1"/>
    <col min="11527" max="11527" width="16.5703125" customWidth="1"/>
    <col min="11528" max="11528" width="16.7109375" customWidth="1"/>
    <col min="11529" max="11529" width="1.5703125" customWidth="1"/>
    <col min="11530" max="11530" width="16.42578125" customWidth="1"/>
    <col min="11531" max="11532" width="12.7109375" customWidth="1"/>
    <col min="11781" max="11781" width="14.7109375" customWidth="1"/>
    <col min="11782" max="11782" width="10.140625" customWidth="1"/>
    <col min="11783" max="11783" width="16.5703125" customWidth="1"/>
    <col min="11784" max="11784" width="16.7109375" customWidth="1"/>
    <col min="11785" max="11785" width="1.5703125" customWidth="1"/>
    <col min="11786" max="11786" width="16.42578125" customWidth="1"/>
    <col min="11787" max="11788" width="12.7109375" customWidth="1"/>
    <col min="12037" max="12037" width="14.7109375" customWidth="1"/>
    <col min="12038" max="12038" width="10.140625" customWidth="1"/>
    <col min="12039" max="12039" width="16.5703125" customWidth="1"/>
    <col min="12040" max="12040" width="16.7109375" customWidth="1"/>
    <col min="12041" max="12041" width="1.5703125" customWidth="1"/>
    <col min="12042" max="12042" width="16.42578125" customWidth="1"/>
    <col min="12043" max="12044" width="12.7109375" customWidth="1"/>
    <col min="12293" max="12293" width="14.7109375" customWidth="1"/>
    <col min="12294" max="12294" width="10.140625" customWidth="1"/>
    <col min="12295" max="12295" width="16.5703125" customWidth="1"/>
    <col min="12296" max="12296" width="16.7109375" customWidth="1"/>
    <col min="12297" max="12297" width="1.5703125" customWidth="1"/>
    <col min="12298" max="12298" width="16.42578125" customWidth="1"/>
    <col min="12299" max="12300" width="12.7109375" customWidth="1"/>
    <col min="12549" max="12549" width="14.7109375" customWidth="1"/>
    <col min="12550" max="12550" width="10.140625" customWidth="1"/>
    <col min="12551" max="12551" width="16.5703125" customWidth="1"/>
    <col min="12552" max="12552" width="16.7109375" customWidth="1"/>
    <col min="12553" max="12553" width="1.5703125" customWidth="1"/>
    <col min="12554" max="12554" width="16.42578125" customWidth="1"/>
    <col min="12555" max="12556" width="12.7109375" customWidth="1"/>
    <col min="12805" max="12805" width="14.7109375" customWidth="1"/>
    <col min="12806" max="12806" width="10.140625" customWidth="1"/>
    <col min="12807" max="12807" width="16.5703125" customWidth="1"/>
    <col min="12808" max="12808" width="16.7109375" customWidth="1"/>
    <col min="12809" max="12809" width="1.5703125" customWidth="1"/>
    <col min="12810" max="12810" width="16.42578125" customWidth="1"/>
    <col min="12811" max="12812" width="12.7109375" customWidth="1"/>
    <col min="13061" max="13061" width="14.7109375" customWidth="1"/>
    <col min="13062" max="13062" width="10.140625" customWidth="1"/>
    <col min="13063" max="13063" width="16.5703125" customWidth="1"/>
    <col min="13064" max="13064" width="16.7109375" customWidth="1"/>
    <col min="13065" max="13065" width="1.5703125" customWidth="1"/>
    <col min="13066" max="13066" width="16.42578125" customWidth="1"/>
    <col min="13067" max="13068" width="12.7109375" customWidth="1"/>
    <col min="13317" max="13317" width="14.7109375" customWidth="1"/>
    <col min="13318" max="13318" width="10.140625" customWidth="1"/>
    <col min="13319" max="13319" width="16.5703125" customWidth="1"/>
    <col min="13320" max="13320" width="16.7109375" customWidth="1"/>
    <col min="13321" max="13321" width="1.5703125" customWidth="1"/>
    <col min="13322" max="13322" width="16.42578125" customWidth="1"/>
    <col min="13323" max="13324" width="12.7109375" customWidth="1"/>
    <col min="13573" max="13573" width="14.7109375" customWidth="1"/>
    <col min="13574" max="13574" width="10.140625" customWidth="1"/>
    <col min="13575" max="13575" width="16.5703125" customWidth="1"/>
    <col min="13576" max="13576" width="16.7109375" customWidth="1"/>
    <col min="13577" max="13577" width="1.5703125" customWidth="1"/>
    <col min="13578" max="13578" width="16.42578125" customWidth="1"/>
    <col min="13579" max="13580" width="12.7109375" customWidth="1"/>
    <col min="13829" max="13829" width="14.7109375" customWidth="1"/>
    <col min="13830" max="13830" width="10.140625" customWidth="1"/>
    <col min="13831" max="13831" width="16.5703125" customWidth="1"/>
    <col min="13832" max="13832" width="16.7109375" customWidth="1"/>
    <col min="13833" max="13833" width="1.5703125" customWidth="1"/>
    <col min="13834" max="13834" width="16.42578125" customWidth="1"/>
    <col min="13835" max="13836" width="12.7109375" customWidth="1"/>
    <col min="14085" max="14085" width="14.7109375" customWidth="1"/>
    <col min="14086" max="14086" width="10.140625" customWidth="1"/>
    <col min="14087" max="14087" width="16.5703125" customWidth="1"/>
    <col min="14088" max="14088" width="16.7109375" customWidth="1"/>
    <col min="14089" max="14089" width="1.5703125" customWidth="1"/>
    <col min="14090" max="14090" width="16.42578125" customWidth="1"/>
    <col min="14091" max="14092" width="12.7109375" customWidth="1"/>
    <col min="14341" max="14341" width="14.7109375" customWidth="1"/>
    <col min="14342" max="14342" width="10.140625" customWidth="1"/>
    <col min="14343" max="14343" width="16.5703125" customWidth="1"/>
    <col min="14344" max="14344" width="16.7109375" customWidth="1"/>
    <col min="14345" max="14345" width="1.5703125" customWidth="1"/>
    <col min="14346" max="14346" width="16.42578125" customWidth="1"/>
    <col min="14347" max="14348" width="12.7109375" customWidth="1"/>
    <col min="14597" max="14597" width="14.7109375" customWidth="1"/>
    <col min="14598" max="14598" width="10.140625" customWidth="1"/>
    <col min="14599" max="14599" width="16.5703125" customWidth="1"/>
    <col min="14600" max="14600" width="16.7109375" customWidth="1"/>
    <col min="14601" max="14601" width="1.5703125" customWidth="1"/>
    <col min="14602" max="14602" width="16.42578125" customWidth="1"/>
    <col min="14603" max="14604" width="12.7109375" customWidth="1"/>
    <col min="14853" max="14853" width="14.7109375" customWidth="1"/>
    <col min="14854" max="14854" width="10.140625" customWidth="1"/>
    <col min="14855" max="14855" width="16.5703125" customWidth="1"/>
    <col min="14856" max="14856" width="16.7109375" customWidth="1"/>
    <col min="14857" max="14857" width="1.5703125" customWidth="1"/>
    <col min="14858" max="14858" width="16.42578125" customWidth="1"/>
    <col min="14859" max="14860" width="12.7109375" customWidth="1"/>
    <col min="15109" max="15109" width="14.7109375" customWidth="1"/>
    <col min="15110" max="15110" width="10.140625" customWidth="1"/>
    <col min="15111" max="15111" width="16.5703125" customWidth="1"/>
    <col min="15112" max="15112" width="16.7109375" customWidth="1"/>
    <col min="15113" max="15113" width="1.5703125" customWidth="1"/>
    <col min="15114" max="15114" width="16.42578125" customWidth="1"/>
    <col min="15115" max="15116" width="12.7109375" customWidth="1"/>
    <col min="15365" max="15365" width="14.7109375" customWidth="1"/>
    <col min="15366" max="15366" width="10.140625" customWidth="1"/>
    <col min="15367" max="15367" width="16.5703125" customWidth="1"/>
    <col min="15368" max="15368" width="16.7109375" customWidth="1"/>
    <col min="15369" max="15369" width="1.5703125" customWidth="1"/>
    <col min="15370" max="15370" width="16.42578125" customWidth="1"/>
    <col min="15371" max="15372" width="12.7109375" customWidth="1"/>
    <col min="15621" max="15621" width="14.7109375" customWidth="1"/>
    <col min="15622" max="15622" width="10.140625" customWidth="1"/>
    <col min="15623" max="15623" width="16.5703125" customWidth="1"/>
    <col min="15624" max="15624" width="16.7109375" customWidth="1"/>
    <col min="15625" max="15625" width="1.5703125" customWidth="1"/>
    <col min="15626" max="15626" width="16.42578125" customWidth="1"/>
    <col min="15627" max="15628" width="12.7109375" customWidth="1"/>
    <col min="15877" max="15877" width="14.7109375" customWidth="1"/>
    <col min="15878" max="15878" width="10.140625" customWidth="1"/>
    <col min="15879" max="15879" width="16.5703125" customWidth="1"/>
    <col min="15880" max="15880" width="16.7109375" customWidth="1"/>
    <col min="15881" max="15881" width="1.5703125" customWidth="1"/>
    <col min="15882" max="15882" width="16.42578125" customWidth="1"/>
    <col min="15883" max="15884" width="12.7109375" customWidth="1"/>
    <col min="16133" max="16133" width="14.7109375" customWidth="1"/>
    <col min="16134" max="16134" width="10.140625" customWidth="1"/>
    <col min="16135" max="16135" width="16.5703125" customWidth="1"/>
    <col min="16136" max="16136" width="16.7109375" customWidth="1"/>
    <col min="16137" max="16137" width="1.5703125" customWidth="1"/>
    <col min="16138" max="16138" width="16.42578125" customWidth="1"/>
    <col min="16139" max="16140" width="12.7109375" customWidth="1"/>
  </cols>
  <sheetData>
    <row r="1" spans="1:17" ht="16.5" x14ac:dyDescent="0.25">
      <c r="A1" s="95" t="s">
        <v>40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35"/>
      <c r="O1" s="35"/>
      <c r="P1" s="35"/>
      <c r="Q1" s="35"/>
    </row>
    <row r="2" spans="1:17" ht="4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 x14ac:dyDescent="0.25">
      <c r="A3" s="96" t="s">
        <v>41</v>
      </c>
      <c r="B3" s="96" t="s">
        <v>42</v>
      </c>
      <c r="C3" s="96" t="s">
        <v>43</v>
      </c>
      <c r="D3" s="96" t="s">
        <v>695</v>
      </c>
      <c r="E3" s="96" t="s">
        <v>696</v>
      </c>
      <c r="F3" s="96" t="s">
        <v>697</v>
      </c>
      <c r="G3" s="27"/>
      <c r="H3" s="97" t="s">
        <v>42</v>
      </c>
      <c r="I3" s="97" t="s">
        <v>44</v>
      </c>
      <c r="J3" s="97" t="s">
        <v>43</v>
      </c>
      <c r="K3" s="27"/>
      <c r="M3"/>
    </row>
    <row r="4" spans="1:17" ht="17.25" customHeight="1" x14ac:dyDescent="0.25">
      <c r="A4" s="96"/>
      <c r="B4" s="96"/>
      <c r="C4" s="96"/>
      <c r="D4" s="96"/>
      <c r="E4" s="96"/>
      <c r="F4" s="96"/>
      <c r="G4" s="27"/>
      <c r="H4" s="97"/>
      <c r="I4" s="97"/>
      <c r="J4" s="97"/>
      <c r="K4" s="27"/>
      <c r="M4"/>
    </row>
    <row r="5" spans="1:17" x14ac:dyDescent="0.25">
      <c r="A5" s="37">
        <v>1</v>
      </c>
      <c r="B5" s="38">
        <v>1</v>
      </c>
      <c r="C5" s="38" t="s">
        <v>45</v>
      </c>
      <c r="D5" s="38" t="str">
        <f>LEFT(C5,LEN(C5)-3)</f>
        <v>6.90</v>
      </c>
      <c r="E5" s="38" t="str">
        <f>RIGHT(C5,3)</f>
        <v>crs</v>
      </c>
      <c r="F5" s="71">
        <f>IF(E5="crs",D5*100,D5)</f>
        <v>690</v>
      </c>
      <c r="G5" s="38"/>
      <c r="H5" s="40">
        <v>1</v>
      </c>
      <c r="I5" s="40" t="s">
        <v>46</v>
      </c>
      <c r="J5" s="72">
        <f>AVERAGEIF($B$5:$B$104,H5,$F$5:$F$104)</f>
        <v>616</v>
      </c>
      <c r="K5" s="39"/>
      <c r="M5"/>
    </row>
    <row r="6" spans="1:17" x14ac:dyDescent="0.25">
      <c r="A6" s="37">
        <v>2</v>
      </c>
      <c r="B6" s="38">
        <v>7</v>
      </c>
      <c r="C6" s="38" t="s">
        <v>47</v>
      </c>
      <c r="D6" s="38" t="str">
        <f t="shared" ref="D6:D69" si="0">LEFT(C6,LEN(C6)-3)</f>
        <v>8.83</v>
      </c>
      <c r="E6" s="38" t="str">
        <f t="shared" ref="E6:E69" si="1">RIGHT(C6,3)</f>
        <v>crs</v>
      </c>
      <c r="F6" s="71">
        <f t="shared" ref="F6:F69" si="2">IF(E6="crs",D6*100,D6)</f>
        <v>883</v>
      </c>
      <c r="G6" s="38"/>
      <c r="H6" s="40">
        <v>2</v>
      </c>
      <c r="I6" s="40" t="s">
        <v>48</v>
      </c>
      <c r="J6" s="72">
        <f t="shared" ref="J6:J10" si="3">AVERAGEIF($B$5:$B$104,H6,$F$5:$F$104)</f>
        <v>558.23076923076928</v>
      </c>
      <c r="K6" s="27"/>
      <c r="M6"/>
    </row>
    <row r="7" spans="1:17" x14ac:dyDescent="0.25">
      <c r="A7" s="37">
        <v>3</v>
      </c>
      <c r="B7" s="38">
        <v>5</v>
      </c>
      <c r="C7" s="38" t="s">
        <v>49</v>
      </c>
      <c r="D7" s="38" t="str">
        <f t="shared" si="0"/>
        <v>801.93</v>
      </c>
      <c r="E7" s="38" t="str">
        <f t="shared" si="1"/>
        <v>lks</v>
      </c>
      <c r="F7" s="71" t="str">
        <f t="shared" si="2"/>
        <v>801.93</v>
      </c>
      <c r="G7" s="38"/>
      <c r="H7" s="40">
        <v>3</v>
      </c>
      <c r="I7" s="40" t="s">
        <v>50</v>
      </c>
      <c r="J7" s="72">
        <f t="shared" si="3"/>
        <v>612</v>
      </c>
      <c r="K7" s="27"/>
      <c r="M7"/>
    </row>
    <row r="8" spans="1:17" x14ac:dyDescent="0.25">
      <c r="A8" s="37">
        <v>4</v>
      </c>
      <c r="B8" s="38">
        <v>5</v>
      </c>
      <c r="C8" s="38" t="s">
        <v>51</v>
      </c>
      <c r="D8" s="38" t="str">
        <f t="shared" si="0"/>
        <v>6.1</v>
      </c>
      <c r="E8" s="38" t="str">
        <f t="shared" si="1"/>
        <v>crs</v>
      </c>
      <c r="F8" s="71">
        <f t="shared" si="2"/>
        <v>610</v>
      </c>
      <c r="G8" s="38"/>
      <c r="H8" s="40">
        <v>4</v>
      </c>
      <c r="I8" s="40" t="s">
        <v>52</v>
      </c>
      <c r="J8" s="72">
        <f t="shared" si="3"/>
        <v>627.85714285714289</v>
      </c>
      <c r="K8" s="27"/>
      <c r="M8"/>
    </row>
    <row r="9" spans="1:17" x14ac:dyDescent="0.25">
      <c r="A9" s="37">
        <v>5</v>
      </c>
      <c r="B9" s="38">
        <v>3</v>
      </c>
      <c r="C9" s="38" t="s">
        <v>53</v>
      </c>
      <c r="D9" s="38" t="str">
        <f t="shared" si="0"/>
        <v>788.86</v>
      </c>
      <c r="E9" s="38" t="str">
        <f t="shared" si="1"/>
        <v>lks</v>
      </c>
      <c r="F9" s="71" t="str">
        <f t="shared" si="2"/>
        <v>788.86</v>
      </c>
      <c r="G9" s="38"/>
      <c r="H9" s="40">
        <v>5</v>
      </c>
      <c r="I9" s="40" t="s">
        <v>54</v>
      </c>
      <c r="J9" s="72">
        <f t="shared" si="3"/>
        <v>714.16666666666663</v>
      </c>
      <c r="K9" s="27"/>
      <c r="M9"/>
    </row>
    <row r="10" spans="1:17" x14ac:dyDescent="0.25">
      <c r="A10" s="37">
        <v>6</v>
      </c>
      <c r="B10" s="38">
        <v>1</v>
      </c>
      <c r="C10" s="38" t="s">
        <v>55</v>
      </c>
      <c r="D10" s="38" t="str">
        <f t="shared" si="0"/>
        <v>566.1</v>
      </c>
      <c r="E10" s="38" t="str">
        <f t="shared" si="1"/>
        <v>lks</v>
      </c>
      <c r="F10" s="71" t="str">
        <f t="shared" si="2"/>
        <v>566.1</v>
      </c>
      <c r="G10" s="38"/>
      <c r="H10" s="40">
        <v>6</v>
      </c>
      <c r="I10" s="40" t="s">
        <v>56</v>
      </c>
      <c r="J10" s="72">
        <f t="shared" si="3"/>
        <v>631.83333333333337</v>
      </c>
      <c r="K10" s="27"/>
      <c r="M10"/>
    </row>
    <row r="11" spans="1:17" x14ac:dyDescent="0.25">
      <c r="A11" s="37">
        <v>7</v>
      </c>
      <c r="B11" s="38">
        <v>1</v>
      </c>
      <c r="C11" s="38" t="s">
        <v>57</v>
      </c>
      <c r="D11" s="38" t="str">
        <f t="shared" si="0"/>
        <v>6.4</v>
      </c>
      <c r="E11" s="38" t="str">
        <f t="shared" si="1"/>
        <v>crs</v>
      </c>
      <c r="F11" s="71">
        <f t="shared" si="2"/>
        <v>640</v>
      </c>
      <c r="G11" s="38"/>
      <c r="H11" s="40">
        <v>7</v>
      </c>
      <c r="I11" s="40" t="s">
        <v>58</v>
      </c>
      <c r="J11" s="72">
        <f t="shared" ref="J11" si="4">AVERAGEIF($B$5:$B$104,H11,$F$5:$F$104)</f>
        <v>569.14285714285711</v>
      </c>
      <c r="K11" s="27"/>
      <c r="M11"/>
    </row>
    <row r="12" spans="1:17" x14ac:dyDescent="0.25">
      <c r="A12" s="37">
        <v>8</v>
      </c>
      <c r="B12" s="38">
        <v>2</v>
      </c>
      <c r="C12" s="38" t="s">
        <v>59</v>
      </c>
      <c r="D12" s="38" t="str">
        <f t="shared" si="0"/>
        <v>598.29</v>
      </c>
      <c r="E12" s="38" t="str">
        <f t="shared" si="1"/>
        <v>lks</v>
      </c>
      <c r="F12" s="71" t="str">
        <f t="shared" si="2"/>
        <v>598.29</v>
      </c>
      <c r="G12" s="38"/>
      <c r="H12" s="27"/>
      <c r="I12" s="27"/>
      <c r="J12" s="27"/>
      <c r="K12" s="27"/>
      <c r="M12"/>
    </row>
    <row r="13" spans="1:17" x14ac:dyDescent="0.25">
      <c r="A13" s="37">
        <v>9</v>
      </c>
      <c r="B13" s="38">
        <v>1</v>
      </c>
      <c r="C13" s="38" t="s">
        <v>60</v>
      </c>
      <c r="D13" s="38" t="str">
        <f t="shared" si="0"/>
        <v>736.47</v>
      </c>
      <c r="E13" s="38" t="str">
        <f t="shared" si="1"/>
        <v>lks</v>
      </c>
      <c r="F13" s="71" t="str">
        <f t="shared" si="2"/>
        <v>736.47</v>
      </c>
      <c r="G13" s="27"/>
      <c r="H13" s="27"/>
      <c r="I13" s="27"/>
      <c r="J13" s="27"/>
      <c r="M13"/>
    </row>
    <row r="14" spans="1:17" x14ac:dyDescent="0.25">
      <c r="A14" s="37">
        <v>10</v>
      </c>
      <c r="B14" s="38">
        <v>4</v>
      </c>
      <c r="C14" s="38" t="s">
        <v>62</v>
      </c>
      <c r="D14" s="38" t="str">
        <f t="shared" si="0"/>
        <v>7.03</v>
      </c>
      <c r="E14" s="38" t="str">
        <f t="shared" si="1"/>
        <v>crs</v>
      </c>
      <c r="F14" s="71">
        <f t="shared" si="2"/>
        <v>703</v>
      </c>
      <c r="G14" s="27"/>
      <c r="H14" s="27"/>
      <c r="I14" s="27"/>
      <c r="J14" s="27"/>
      <c r="K14" s="27"/>
      <c r="M14"/>
    </row>
    <row r="15" spans="1:17" x14ac:dyDescent="0.25">
      <c r="A15" s="37">
        <v>11</v>
      </c>
      <c r="B15" s="38">
        <v>6</v>
      </c>
      <c r="C15" s="38" t="s">
        <v>63</v>
      </c>
      <c r="D15" s="38" t="str">
        <f t="shared" si="0"/>
        <v>6.72</v>
      </c>
      <c r="E15" s="38" t="str">
        <f t="shared" si="1"/>
        <v>crs</v>
      </c>
      <c r="F15" s="71">
        <f t="shared" si="2"/>
        <v>672</v>
      </c>
      <c r="G15" s="27"/>
      <c r="H15" s="27"/>
      <c r="I15" s="27"/>
      <c r="J15" s="27"/>
      <c r="M15"/>
    </row>
    <row r="16" spans="1:17" x14ac:dyDescent="0.25">
      <c r="A16" s="37">
        <v>12</v>
      </c>
      <c r="B16" s="38">
        <v>1</v>
      </c>
      <c r="C16" s="38" t="s">
        <v>64</v>
      </c>
      <c r="D16" s="38" t="str">
        <f t="shared" si="0"/>
        <v>6.49</v>
      </c>
      <c r="E16" s="38" t="str">
        <f t="shared" si="1"/>
        <v>crs</v>
      </c>
      <c r="F16" s="71">
        <f t="shared" si="2"/>
        <v>649</v>
      </c>
      <c r="G16" s="38"/>
      <c r="H16" s="27"/>
      <c r="I16" s="27"/>
      <c r="J16" s="27"/>
      <c r="K16" s="27"/>
      <c r="M16"/>
    </row>
    <row r="17" spans="1:13" x14ac:dyDescent="0.25">
      <c r="A17" s="37">
        <v>13</v>
      </c>
      <c r="B17" s="38">
        <v>5</v>
      </c>
      <c r="C17" s="38" t="s">
        <v>65</v>
      </c>
      <c r="D17" s="38" t="str">
        <f t="shared" si="0"/>
        <v>731.06</v>
      </c>
      <c r="E17" s="38" t="str">
        <f t="shared" si="1"/>
        <v>lks</v>
      </c>
      <c r="F17" s="71" t="str">
        <f t="shared" si="2"/>
        <v>731.06</v>
      </c>
      <c r="G17" s="38"/>
      <c r="H17" s="41"/>
      <c r="I17" s="42"/>
      <c r="J17" s="27"/>
      <c r="K17" s="27"/>
      <c r="M17"/>
    </row>
    <row r="18" spans="1:13" x14ac:dyDescent="0.25">
      <c r="A18" s="37">
        <v>14</v>
      </c>
      <c r="B18" s="38">
        <v>3</v>
      </c>
      <c r="C18" s="38" t="s">
        <v>66</v>
      </c>
      <c r="D18" s="38" t="str">
        <f t="shared" si="0"/>
        <v>865.21</v>
      </c>
      <c r="E18" s="38" t="str">
        <f t="shared" si="1"/>
        <v>lks</v>
      </c>
      <c r="F18" s="71" t="str">
        <f t="shared" si="2"/>
        <v>865.21</v>
      </c>
      <c r="G18" s="38"/>
      <c r="H18" s="27"/>
      <c r="I18" s="27"/>
      <c r="J18" s="27"/>
      <c r="K18" s="27"/>
      <c r="M18"/>
    </row>
    <row r="19" spans="1:13" x14ac:dyDescent="0.25">
      <c r="A19" s="37">
        <v>15</v>
      </c>
      <c r="B19" s="38">
        <v>5</v>
      </c>
      <c r="C19" s="38" t="s">
        <v>67</v>
      </c>
      <c r="D19" s="38" t="str">
        <f t="shared" si="0"/>
        <v>722.16</v>
      </c>
      <c r="E19" s="38" t="str">
        <f t="shared" si="1"/>
        <v>lks</v>
      </c>
      <c r="F19" s="71" t="str">
        <f t="shared" si="2"/>
        <v>722.16</v>
      </c>
      <c r="G19" s="38"/>
      <c r="H19" s="27"/>
      <c r="I19" s="27"/>
      <c r="J19" s="27"/>
      <c r="K19" s="27"/>
      <c r="M19"/>
    </row>
    <row r="20" spans="1:13" x14ac:dyDescent="0.25">
      <c r="A20" s="37">
        <v>16</v>
      </c>
      <c r="B20" s="38">
        <v>7</v>
      </c>
      <c r="C20" s="38" t="s">
        <v>68</v>
      </c>
      <c r="D20" s="38" t="str">
        <f t="shared" si="0"/>
        <v>874.15</v>
      </c>
      <c r="E20" s="38" t="str">
        <f t="shared" si="1"/>
        <v>lks</v>
      </c>
      <c r="F20" s="71" t="str">
        <f t="shared" si="2"/>
        <v>874.15</v>
      </c>
      <c r="G20" s="38"/>
      <c r="H20" s="27"/>
      <c r="I20" s="27"/>
      <c r="J20" s="27"/>
      <c r="K20" s="27"/>
      <c r="M20"/>
    </row>
    <row r="21" spans="1:13" x14ac:dyDescent="0.25">
      <c r="A21" s="37">
        <v>17</v>
      </c>
      <c r="B21" s="38">
        <v>2</v>
      </c>
      <c r="C21" s="38" t="s">
        <v>69</v>
      </c>
      <c r="D21" s="38" t="str">
        <f t="shared" si="0"/>
        <v>9.46</v>
      </c>
      <c r="E21" s="38" t="str">
        <f t="shared" si="1"/>
        <v>crs</v>
      </c>
      <c r="F21" s="71">
        <f t="shared" si="2"/>
        <v>946.00000000000011</v>
      </c>
      <c r="G21" s="38"/>
      <c r="H21" s="27"/>
      <c r="I21" s="27"/>
      <c r="J21" s="27"/>
      <c r="K21" s="27"/>
      <c r="M21"/>
    </row>
    <row r="22" spans="1:13" x14ac:dyDescent="0.25">
      <c r="A22" s="37">
        <v>18</v>
      </c>
      <c r="B22" s="38">
        <v>5</v>
      </c>
      <c r="C22" s="38" t="s">
        <v>70</v>
      </c>
      <c r="D22" s="38" t="str">
        <f t="shared" si="0"/>
        <v>9.84</v>
      </c>
      <c r="E22" s="38" t="str">
        <f t="shared" si="1"/>
        <v>crs</v>
      </c>
      <c r="F22" s="71">
        <f t="shared" si="2"/>
        <v>984</v>
      </c>
      <c r="G22" s="27"/>
      <c r="H22" s="27"/>
      <c r="I22" s="27"/>
      <c r="J22" s="27"/>
      <c r="K22" s="27"/>
      <c r="M22"/>
    </row>
    <row r="23" spans="1:13" x14ac:dyDescent="0.25">
      <c r="A23" s="37">
        <v>19</v>
      </c>
      <c r="B23" s="38">
        <v>3</v>
      </c>
      <c r="C23" s="38" t="s">
        <v>71</v>
      </c>
      <c r="D23" s="38" t="str">
        <f t="shared" si="0"/>
        <v>6.82</v>
      </c>
      <c r="E23" s="38" t="str">
        <f t="shared" si="1"/>
        <v>crs</v>
      </c>
      <c r="F23" s="71">
        <f t="shared" si="2"/>
        <v>682</v>
      </c>
      <c r="G23" s="27"/>
      <c r="H23" s="27"/>
      <c r="I23" s="27"/>
      <c r="J23" s="27"/>
      <c r="K23" s="27"/>
      <c r="M23"/>
    </row>
    <row r="24" spans="1:13" x14ac:dyDescent="0.25">
      <c r="A24" s="37">
        <v>20</v>
      </c>
      <c r="B24" s="38">
        <v>3</v>
      </c>
      <c r="C24" s="38" t="s">
        <v>72</v>
      </c>
      <c r="D24" s="38" t="str">
        <f t="shared" si="0"/>
        <v>786.32</v>
      </c>
      <c r="E24" s="38" t="str">
        <f t="shared" si="1"/>
        <v>lks</v>
      </c>
      <c r="F24" s="71" t="str">
        <f t="shared" si="2"/>
        <v>786.32</v>
      </c>
      <c r="G24" s="27"/>
      <c r="H24" s="27"/>
      <c r="I24" s="27"/>
      <c r="J24" s="27"/>
      <c r="K24" s="27"/>
      <c r="M24"/>
    </row>
    <row r="25" spans="1:13" x14ac:dyDescent="0.25">
      <c r="A25" s="37">
        <v>21</v>
      </c>
      <c r="B25" s="38">
        <v>2</v>
      </c>
      <c r="C25" s="38" t="s">
        <v>73</v>
      </c>
      <c r="D25" s="38" t="str">
        <f t="shared" si="0"/>
        <v>8.6</v>
      </c>
      <c r="E25" s="38" t="str">
        <f t="shared" si="1"/>
        <v>crs</v>
      </c>
      <c r="F25" s="71">
        <f t="shared" si="2"/>
        <v>860</v>
      </c>
      <c r="G25" s="27"/>
      <c r="H25" s="27"/>
      <c r="I25" s="27"/>
      <c r="J25" s="27"/>
      <c r="K25" s="27"/>
      <c r="M25"/>
    </row>
    <row r="26" spans="1:13" x14ac:dyDescent="0.25">
      <c r="A26" s="37">
        <v>22</v>
      </c>
      <c r="B26" s="38">
        <v>4</v>
      </c>
      <c r="C26" s="38" t="s">
        <v>74</v>
      </c>
      <c r="D26" s="38" t="str">
        <f t="shared" si="0"/>
        <v>6.94</v>
      </c>
      <c r="E26" s="38" t="str">
        <f t="shared" si="1"/>
        <v>crs</v>
      </c>
      <c r="F26" s="71">
        <f t="shared" si="2"/>
        <v>694</v>
      </c>
      <c r="G26" s="27"/>
      <c r="H26" s="27"/>
      <c r="I26" s="27"/>
      <c r="J26" s="27"/>
      <c r="K26" s="27"/>
      <c r="M26"/>
    </row>
    <row r="27" spans="1:13" x14ac:dyDescent="0.25">
      <c r="A27" s="37">
        <v>23</v>
      </c>
      <c r="B27" s="38">
        <v>5</v>
      </c>
      <c r="C27" s="38" t="s">
        <v>75</v>
      </c>
      <c r="D27" s="38" t="str">
        <f t="shared" si="0"/>
        <v>587.96</v>
      </c>
      <c r="E27" s="38" t="str">
        <f t="shared" si="1"/>
        <v>lks</v>
      </c>
      <c r="F27" s="71" t="str">
        <f t="shared" si="2"/>
        <v>587.96</v>
      </c>
      <c r="G27" s="27"/>
      <c r="H27" s="27"/>
      <c r="I27" s="27"/>
      <c r="J27" s="27"/>
      <c r="K27" s="27"/>
      <c r="M27"/>
    </row>
    <row r="28" spans="1:13" x14ac:dyDescent="0.25">
      <c r="A28" s="37">
        <v>24</v>
      </c>
      <c r="B28" s="38">
        <v>7</v>
      </c>
      <c r="C28" s="38" t="s">
        <v>76</v>
      </c>
      <c r="D28" s="38" t="str">
        <f t="shared" si="0"/>
        <v>5.68</v>
      </c>
      <c r="E28" s="38" t="str">
        <f t="shared" si="1"/>
        <v>crs</v>
      </c>
      <c r="F28" s="71">
        <f t="shared" si="2"/>
        <v>568</v>
      </c>
      <c r="G28" s="27"/>
      <c r="H28" s="27"/>
      <c r="I28" s="27"/>
      <c r="J28" s="27"/>
      <c r="K28" s="27"/>
      <c r="M28"/>
    </row>
    <row r="29" spans="1:13" x14ac:dyDescent="0.25">
      <c r="A29" s="37">
        <v>25</v>
      </c>
      <c r="B29" s="38">
        <v>3</v>
      </c>
      <c r="C29" s="38" t="s">
        <v>77</v>
      </c>
      <c r="D29" s="38" t="str">
        <f t="shared" si="0"/>
        <v>7.79</v>
      </c>
      <c r="E29" s="38" t="str">
        <f t="shared" si="1"/>
        <v>crs</v>
      </c>
      <c r="F29" s="71">
        <f t="shared" si="2"/>
        <v>779</v>
      </c>
      <c r="G29" s="27"/>
      <c r="H29" s="27"/>
      <c r="I29" s="27"/>
      <c r="J29" s="27"/>
      <c r="K29" s="27"/>
      <c r="M29"/>
    </row>
    <row r="30" spans="1:13" x14ac:dyDescent="0.25">
      <c r="A30" s="37">
        <v>26</v>
      </c>
      <c r="B30" s="38">
        <v>6</v>
      </c>
      <c r="C30" s="38" t="s">
        <v>78</v>
      </c>
      <c r="D30" s="38" t="str">
        <f t="shared" si="0"/>
        <v>667.62</v>
      </c>
      <c r="E30" s="38" t="str">
        <f t="shared" si="1"/>
        <v>lks</v>
      </c>
      <c r="F30" s="71" t="str">
        <f t="shared" si="2"/>
        <v>667.62</v>
      </c>
      <c r="G30" s="27"/>
      <c r="H30" s="27"/>
      <c r="I30" s="27"/>
      <c r="J30" s="27"/>
      <c r="K30" s="27"/>
      <c r="M30"/>
    </row>
    <row r="31" spans="1:13" x14ac:dyDescent="0.25">
      <c r="A31" s="37">
        <v>27</v>
      </c>
      <c r="B31" s="38">
        <v>6</v>
      </c>
      <c r="C31" s="38" t="s">
        <v>79</v>
      </c>
      <c r="D31" s="38" t="str">
        <f t="shared" si="0"/>
        <v>5.89</v>
      </c>
      <c r="E31" s="38" t="str">
        <f t="shared" si="1"/>
        <v>crs</v>
      </c>
      <c r="F31" s="71">
        <f t="shared" si="2"/>
        <v>589</v>
      </c>
      <c r="G31" s="27"/>
      <c r="H31" s="27"/>
      <c r="I31" s="27"/>
      <c r="J31" s="27"/>
      <c r="K31" s="27"/>
      <c r="M31"/>
    </row>
    <row r="32" spans="1:13" x14ac:dyDescent="0.25">
      <c r="A32" s="37">
        <v>28</v>
      </c>
      <c r="B32" s="38">
        <v>1</v>
      </c>
      <c r="C32" s="38" t="s">
        <v>80</v>
      </c>
      <c r="D32" s="38" t="str">
        <f t="shared" si="0"/>
        <v>532.41</v>
      </c>
      <c r="E32" s="38" t="str">
        <f t="shared" si="1"/>
        <v>lks</v>
      </c>
      <c r="F32" s="71" t="str">
        <f t="shared" si="2"/>
        <v>532.41</v>
      </c>
      <c r="G32" s="27"/>
      <c r="H32" s="27"/>
      <c r="I32" s="27"/>
      <c r="J32" s="27"/>
      <c r="K32" s="27"/>
      <c r="M32"/>
    </row>
    <row r="33" spans="1:13" x14ac:dyDescent="0.25">
      <c r="A33" s="37">
        <v>29</v>
      </c>
      <c r="B33" s="38">
        <v>7</v>
      </c>
      <c r="C33" s="38" t="s">
        <v>81</v>
      </c>
      <c r="D33" s="38" t="str">
        <f t="shared" si="0"/>
        <v>6.44</v>
      </c>
      <c r="E33" s="38" t="str">
        <f t="shared" si="1"/>
        <v>crs</v>
      </c>
      <c r="F33" s="71">
        <f t="shared" si="2"/>
        <v>644</v>
      </c>
      <c r="G33" s="27"/>
      <c r="H33" s="27"/>
      <c r="I33" s="27"/>
      <c r="J33" s="27"/>
      <c r="K33" s="27"/>
      <c r="M33"/>
    </row>
    <row r="34" spans="1:13" x14ac:dyDescent="0.25">
      <c r="A34" s="37">
        <v>30</v>
      </c>
      <c r="B34" s="38">
        <v>1</v>
      </c>
      <c r="C34" s="38" t="s">
        <v>82</v>
      </c>
      <c r="D34" s="38" t="str">
        <f t="shared" si="0"/>
        <v>4.87</v>
      </c>
      <c r="E34" s="38" t="str">
        <f t="shared" si="1"/>
        <v>crs</v>
      </c>
      <c r="F34" s="71">
        <f t="shared" si="2"/>
        <v>487</v>
      </c>
      <c r="G34" s="27"/>
      <c r="H34" s="27"/>
      <c r="I34" s="27"/>
      <c r="J34" s="27"/>
      <c r="K34" s="27"/>
      <c r="M34"/>
    </row>
    <row r="35" spans="1:13" x14ac:dyDescent="0.25">
      <c r="A35" s="37">
        <v>31</v>
      </c>
      <c r="B35" s="38">
        <v>3</v>
      </c>
      <c r="C35" s="38" t="s">
        <v>83</v>
      </c>
      <c r="D35" s="38" t="str">
        <f t="shared" si="0"/>
        <v>541.29</v>
      </c>
      <c r="E35" s="38" t="str">
        <f t="shared" si="1"/>
        <v>lks</v>
      </c>
      <c r="F35" s="71" t="str">
        <f t="shared" si="2"/>
        <v>541.29</v>
      </c>
      <c r="G35" s="27"/>
      <c r="H35" s="27"/>
      <c r="I35" s="27"/>
      <c r="J35" s="27"/>
      <c r="K35" s="27"/>
      <c r="M35"/>
    </row>
    <row r="36" spans="1:13" x14ac:dyDescent="0.25">
      <c r="A36" s="37">
        <v>32</v>
      </c>
      <c r="B36" s="38">
        <v>5</v>
      </c>
      <c r="C36" s="38" t="s">
        <v>84</v>
      </c>
      <c r="D36" s="38" t="str">
        <f t="shared" si="0"/>
        <v>4.5</v>
      </c>
      <c r="E36" s="38" t="str">
        <f t="shared" si="1"/>
        <v>crs</v>
      </c>
      <c r="F36" s="71">
        <f t="shared" si="2"/>
        <v>450</v>
      </c>
      <c r="G36" s="27"/>
      <c r="H36" s="27"/>
      <c r="I36" s="27"/>
      <c r="J36" s="27"/>
      <c r="K36" s="27"/>
      <c r="M36"/>
    </row>
    <row r="37" spans="1:13" x14ac:dyDescent="0.25">
      <c r="A37" s="37">
        <v>33</v>
      </c>
      <c r="B37" s="38">
        <v>5</v>
      </c>
      <c r="C37" s="38" t="s">
        <v>85</v>
      </c>
      <c r="D37" s="38" t="str">
        <f t="shared" si="0"/>
        <v>4.76</v>
      </c>
      <c r="E37" s="38" t="str">
        <f t="shared" si="1"/>
        <v>crs</v>
      </c>
      <c r="F37" s="71">
        <f t="shared" si="2"/>
        <v>476</v>
      </c>
      <c r="G37" s="27"/>
      <c r="H37" s="27"/>
      <c r="I37" s="27"/>
      <c r="J37" s="27"/>
      <c r="K37" s="27"/>
      <c r="M37"/>
    </row>
    <row r="38" spans="1:13" x14ac:dyDescent="0.25">
      <c r="A38" s="37">
        <v>34</v>
      </c>
      <c r="B38" s="38">
        <v>7</v>
      </c>
      <c r="C38" s="38" t="s">
        <v>86</v>
      </c>
      <c r="D38" s="38" t="str">
        <f t="shared" si="0"/>
        <v>4.49</v>
      </c>
      <c r="E38" s="38" t="str">
        <f t="shared" si="1"/>
        <v>crs</v>
      </c>
      <c r="F38" s="71">
        <f t="shared" si="2"/>
        <v>449</v>
      </c>
      <c r="G38" s="27"/>
      <c r="H38" s="27"/>
      <c r="I38" s="27"/>
      <c r="J38" s="27"/>
      <c r="K38" s="27"/>
      <c r="M38"/>
    </row>
    <row r="39" spans="1:13" x14ac:dyDescent="0.25">
      <c r="A39" s="37">
        <v>35</v>
      </c>
      <c r="B39" s="38">
        <v>2</v>
      </c>
      <c r="C39" s="38" t="s">
        <v>87</v>
      </c>
      <c r="D39" s="38" t="str">
        <f t="shared" si="0"/>
        <v>3.27</v>
      </c>
      <c r="E39" s="38" t="str">
        <f t="shared" si="1"/>
        <v>crs</v>
      </c>
      <c r="F39" s="71">
        <f t="shared" si="2"/>
        <v>327</v>
      </c>
      <c r="G39" s="27"/>
      <c r="H39" s="27"/>
      <c r="I39" s="27"/>
      <c r="J39" s="27"/>
      <c r="K39" s="27"/>
      <c r="M39"/>
    </row>
    <row r="40" spans="1:13" x14ac:dyDescent="0.25">
      <c r="A40" s="37">
        <v>36</v>
      </c>
      <c r="B40" s="38">
        <v>7</v>
      </c>
      <c r="C40" s="38" t="s">
        <v>88</v>
      </c>
      <c r="D40" s="38" t="str">
        <f t="shared" si="0"/>
        <v>3.91</v>
      </c>
      <c r="E40" s="38" t="str">
        <f t="shared" si="1"/>
        <v>crs</v>
      </c>
      <c r="F40" s="71">
        <f t="shared" si="2"/>
        <v>391</v>
      </c>
      <c r="G40" s="27"/>
      <c r="H40" s="27"/>
      <c r="I40" s="27"/>
      <c r="J40" s="27"/>
      <c r="K40" s="27"/>
      <c r="M40"/>
    </row>
    <row r="41" spans="1:13" x14ac:dyDescent="0.25">
      <c r="A41" s="37">
        <v>37</v>
      </c>
      <c r="B41" s="38">
        <v>2</v>
      </c>
      <c r="C41" s="38" t="s">
        <v>89</v>
      </c>
      <c r="D41" s="38" t="str">
        <f t="shared" si="0"/>
        <v>3.95</v>
      </c>
      <c r="E41" s="38" t="str">
        <f t="shared" si="1"/>
        <v>crs</v>
      </c>
      <c r="F41" s="71">
        <f t="shared" si="2"/>
        <v>395</v>
      </c>
      <c r="G41" s="27"/>
      <c r="H41" s="27"/>
      <c r="I41" s="27"/>
      <c r="J41" s="27"/>
      <c r="K41" s="27"/>
      <c r="M41"/>
    </row>
    <row r="42" spans="1:13" x14ac:dyDescent="0.25">
      <c r="A42" s="37">
        <v>38</v>
      </c>
      <c r="B42" s="38">
        <v>4</v>
      </c>
      <c r="C42" s="38" t="s">
        <v>90</v>
      </c>
      <c r="D42" s="38" t="str">
        <f t="shared" si="0"/>
        <v>3.64</v>
      </c>
      <c r="E42" s="38" t="str">
        <f t="shared" si="1"/>
        <v>crs</v>
      </c>
      <c r="F42" s="71">
        <f t="shared" si="2"/>
        <v>364</v>
      </c>
      <c r="G42" s="27"/>
      <c r="H42" s="27"/>
      <c r="I42" s="27"/>
      <c r="J42" s="27"/>
      <c r="K42" s="27"/>
      <c r="M42"/>
    </row>
    <row r="43" spans="1:13" x14ac:dyDescent="0.25">
      <c r="A43" s="37">
        <v>39</v>
      </c>
      <c r="B43" s="38">
        <v>5</v>
      </c>
      <c r="C43" s="38" t="s">
        <v>91</v>
      </c>
      <c r="D43" s="38" t="str">
        <f t="shared" si="0"/>
        <v>87.41</v>
      </c>
      <c r="E43" s="38" t="str">
        <f t="shared" si="1"/>
        <v>lks</v>
      </c>
      <c r="F43" s="71" t="str">
        <f t="shared" si="2"/>
        <v>87.41</v>
      </c>
      <c r="G43" s="27"/>
      <c r="H43" s="27"/>
      <c r="I43" s="27"/>
      <c r="J43" s="27"/>
      <c r="K43" s="27"/>
      <c r="M43"/>
    </row>
    <row r="44" spans="1:13" x14ac:dyDescent="0.25">
      <c r="A44" s="37">
        <v>40</v>
      </c>
      <c r="B44" s="38">
        <v>1</v>
      </c>
      <c r="C44" s="38" t="s">
        <v>92</v>
      </c>
      <c r="D44" s="38" t="str">
        <f t="shared" si="0"/>
        <v>5.11</v>
      </c>
      <c r="E44" s="38" t="str">
        <f t="shared" si="1"/>
        <v>crs</v>
      </c>
      <c r="F44" s="71">
        <f t="shared" si="2"/>
        <v>511.00000000000006</v>
      </c>
      <c r="G44" s="27"/>
      <c r="H44" s="27"/>
      <c r="I44" s="27"/>
      <c r="J44" s="27"/>
      <c r="K44" s="27"/>
      <c r="M44"/>
    </row>
    <row r="45" spans="1:13" x14ac:dyDescent="0.25">
      <c r="A45" s="37">
        <v>41</v>
      </c>
      <c r="B45" s="38">
        <v>7</v>
      </c>
      <c r="C45" s="38" t="s">
        <v>93</v>
      </c>
      <c r="D45" s="38" t="str">
        <f t="shared" si="0"/>
        <v>4.93</v>
      </c>
      <c r="E45" s="38" t="str">
        <f t="shared" si="1"/>
        <v>crs</v>
      </c>
      <c r="F45" s="71">
        <f t="shared" si="2"/>
        <v>493</v>
      </c>
      <c r="G45" s="27"/>
      <c r="H45" s="27"/>
      <c r="I45" s="27"/>
      <c r="J45" s="27"/>
      <c r="K45" s="27"/>
      <c r="M45"/>
    </row>
    <row r="46" spans="1:13" x14ac:dyDescent="0.25">
      <c r="A46" s="37">
        <v>42</v>
      </c>
      <c r="B46" s="38">
        <v>3</v>
      </c>
      <c r="C46" s="38" t="s">
        <v>94</v>
      </c>
      <c r="D46" s="38" t="str">
        <f t="shared" si="0"/>
        <v>606.38</v>
      </c>
      <c r="E46" s="38" t="str">
        <f t="shared" si="1"/>
        <v>lks</v>
      </c>
      <c r="F46" s="71" t="str">
        <f t="shared" si="2"/>
        <v>606.38</v>
      </c>
      <c r="G46" s="27"/>
      <c r="H46" s="27"/>
      <c r="I46" s="27"/>
      <c r="J46" s="27"/>
      <c r="K46" s="27"/>
      <c r="M46"/>
    </row>
    <row r="47" spans="1:13" x14ac:dyDescent="0.25">
      <c r="A47" s="37">
        <v>43</v>
      </c>
      <c r="B47" s="38">
        <v>2</v>
      </c>
      <c r="C47" s="38" t="s">
        <v>95</v>
      </c>
      <c r="D47" s="38" t="str">
        <f t="shared" si="0"/>
        <v>6.47</v>
      </c>
      <c r="E47" s="38" t="str">
        <f t="shared" si="1"/>
        <v>crs</v>
      </c>
      <c r="F47" s="71">
        <f t="shared" si="2"/>
        <v>647</v>
      </c>
      <c r="G47" s="27"/>
      <c r="H47" s="27"/>
      <c r="I47" s="27"/>
      <c r="J47" s="27"/>
      <c r="K47" s="27"/>
      <c r="M47"/>
    </row>
    <row r="48" spans="1:13" x14ac:dyDescent="0.25">
      <c r="A48" s="37">
        <v>44</v>
      </c>
      <c r="B48" s="38">
        <v>1</v>
      </c>
      <c r="C48" s="38" t="s">
        <v>96</v>
      </c>
      <c r="D48" s="38" t="str">
        <f t="shared" si="0"/>
        <v>9.01</v>
      </c>
      <c r="E48" s="38" t="str">
        <f t="shared" si="1"/>
        <v>crs</v>
      </c>
      <c r="F48" s="71">
        <f t="shared" si="2"/>
        <v>901</v>
      </c>
      <c r="G48" s="27"/>
      <c r="H48" s="27"/>
      <c r="I48" s="27"/>
      <c r="J48" s="27"/>
      <c r="K48" s="27"/>
      <c r="M48"/>
    </row>
    <row r="49" spans="1:13" x14ac:dyDescent="0.25">
      <c r="A49" s="37">
        <v>45</v>
      </c>
      <c r="B49" s="38">
        <v>5</v>
      </c>
      <c r="C49" s="38" t="s">
        <v>97</v>
      </c>
      <c r="D49" s="38" t="str">
        <f t="shared" si="0"/>
        <v>571.71</v>
      </c>
      <c r="E49" s="38" t="str">
        <f t="shared" si="1"/>
        <v>lks</v>
      </c>
      <c r="F49" s="71" t="str">
        <f t="shared" si="2"/>
        <v>571.71</v>
      </c>
      <c r="G49" s="27"/>
      <c r="H49" s="27"/>
      <c r="I49" s="27"/>
      <c r="J49" s="27"/>
      <c r="K49" s="27"/>
      <c r="M49"/>
    </row>
    <row r="50" spans="1:13" x14ac:dyDescent="0.25">
      <c r="A50" s="37">
        <v>46</v>
      </c>
      <c r="B50" s="38">
        <v>2</v>
      </c>
      <c r="C50" s="38" t="s">
        <v>98</v>
      </c>
      <c r="D50" s="38" t="str">
        <f t="shared" si="0"/>
        <v>5.62</v>
      </c>
      <c r="E50" s="38" t="str">
        <f t="shared" si="1"/>
        <v>crs</v>
      </c>
      <c r="F50" s="71">
        <f t="shared" si="2"/>
        <v>562</v>
      </c>
      <c r="G50" s="27"/>
      <c r="H50" s="27"/>
      <c r="I50" s="27"/>
      <c r="J50" s="27"/>
      <c r="K50" s="27"/>
      <c r="M50"/>
    </row>
    <row r="51" spans="1:13" x14ac:dyDescent="0.25">
      <c r="A51" s="37">
        <v>47</v>
      </c>
      <c r="B51" s="38">
        <v>1</v>
      </c>
      <c r="C51" s="38" t="s">
        <v>99</v>
      </c>
      <c r="D51" s="38" t="str">
        <f t="shared" si="0"/>
        <v>647.9</v>
      </c>
      <c r="E51" s="38" t="str">
        <f t="shared" si="1"/>
        <v>lks</v>
      </c>
      <c r="F51" s="71" t="str">
        <f t="shared" si="2"/>
        <v>647.9</v>
      </c>
      <c r="G51" s="27"/>
      <c r="H51" s="27"/>
      <c r="I51" s="27"/>
      <c r="J51" s="27"/>
      <c r="K51" s="27"/>
      <c r="M51"/>
    </row>
    <row r="52" spans="1:13" x14ac:dyDescent="0.25">
      <c r="A52" s="37">
        <v>48</v>
      </c>
      <c r="B52" s="38">
        <v>6</v>
      </c>
      <c r="C52" s="38" t="s">
        <v>100</v>
      </c>
      <c r="D52" s="38" t="str">
        <f t="shared" si="0"/>
        <v>619.04</v>
      </c>
      <c r="E52" s="38" t="str">
        <f t="shared" si="1"/>
        <v>lks</v>
      </c>
      <c r="F52" s="71" t="str">
        <f t="shared" si="2"/>
        <v>619.04</v>
      </c>
      <c r="G52" s="27"/>
      <c r="H52" s="27"/>
      <c r="I52" s="27"/>
      <c r="J52" s="27"/>
      <c r="K52" s="27"/>
      <c r="M52"/>
    </row>
    <row r="53" spans="1:13" x14ac:dyDescent="0.25">
      <c r="A53" s="37">
        <v>49</v>
      </c>
      <c r="B53" s="38">
        <v>3</v>
      </c>
      <c r="C53" s="38" t="s">
        <v>101</v>
      </c>
      <c r="D53" s="38" t="str">
        <f t="shared" si="0"/>
        <v>6.92</v>
      </c>
      <c r="E53" s="38" t="str">
        <f t="shared" si="1"/>
        <v>crs</v>
      </c>
      <c r="F53" s="71">
        <f t="shared" si="2"/>
        <v>692</v>
      </c>
      <c r="G53" s="27"/>
      <c r="H53" s="27"/>
      <c r="I53" s="27"/>
      <c r="J53" s="27"/>
      <c r="K53" s="27"/>
      <c r="M53"/>
    </row>
    <row r="54" spans="1:13" x14ac:dyDescent="0.25">
      <c r="A54" s="37">
        <v>50</v>
      </c>
      <c r="B54" s="38">
        <v>2</v>
      </c>
      <c r="C54" s="38" t="s">
        <v>102</v>
      </c>
      <c r="D54" s="38" t="str">
        <f t="shared" si="0"/>
        <v>634.2</v>
      </c>
      <c r="E54" s="38" t="str">
        <f t="shared" si="1"/>
        <v>lks</v>
      </c>
      <c r="F54" s="71" t="str">
        <f t="shared" si="2"/>
        <v>634.2</v>
      </c>
      <c r="G54" s="27"/>
      <c r="H54" s="27"/>
      <c r="I54" s="27"/>
      <c r="J54" s="27"/>
      <c r="K54" s="27"/>
      <c r="M54"/>
    </row>
    <row r="55" spans="1:13" x14ac:dyDescent="0.25">
      <c r="A55" s="37">
        <v>51</v>
      </c>
      <c r="B55" s="38">
        <v>1</v>
      </c>
      <c r="C55" s="38" t="s">
        <v>103</v>
      </c>
      <c r="D55" s="38" t="str">
        <f t="shared" si="0"/>
        <v>5.21</v>
      </c>
      <c r="E55" s="38" t="str">
        <f t="shared" si="1"/>
        <v>crs</v>
      </c>
      <c r="F55" s="71">
        <f t="shared" si="2"/>
        <v>521</v>
      </c>
      <c r="G55" s="27"/>
      <c r="H55" s="27"/>
      <c r="I55" s="27"/>
      <c r="J55" s="27"/>
      <c r="K55" s="27"/>
      <c r="M55"/>
    </row>
    <row r="56" spans="1:13" x14ac:dyDescent="0.25">
      <c r="A56" s="37">
        <v>52</v>
      </c>
      <c r="B56" s="38">
        <v>4</v>
      </c>
      <c r="C56" s="38" t="s">
        <v>104</v>
      </c>
      <c r="D56" s="38" t="str">
        <f t="shared" si="0"/>
        <v>495.34</v>
      </c>
      <c r="E56" s="38" t="str">
        <f t="shared" si="1"/>
        <v>lks</v>
      </c>
      <c r="F56" s="71" t="str">
        <f t="shared" si="2"/>
        <v>495.34</v>
      </c>
      <c r="G56" s="27"/>
      <c r="H56" s="27"/>
      <c r="I56" s="27"/>
      <c r="J56" s="27"/>
      <c r="K56" s="27"/>
      <c r="M56"/>
    </row>
    <row r="57" spans="1:13" x14ac:dyDescent="0.25">
      <c r="A57" s="37">
        <v>53</v>
      </c>
      <c r="B57" s="38">
        <v>7</v>
      </c>
      <c r="C57" s="38" t="s">
        <v>82</v>
      </c>
      <c r="D57" s="38" t="str">
        <f t="shared" si="0"/>
        <v>4.87</v>
      </c>
      <c r="E57" s="38" t="str">
        <f t="shared" si="1"/>
        <v>crs</v>
      </c>
      <c r="F57" s="71">
        <f t="shared" si="2"/>
        <v>487</v>
      </c>
      <c r="G57" s="27"/>
      <c r="H57" s="27"/>
      <c r="I57" s="27"/>
      <c r="J57" s="27"/>
      <c r="K57" s="27"/>
      <c r="M57"/>
    </row>
    <row r="58" spans="1:13" x14ac:dyDescent="0.25">
      <c r="A58" s="37">
        <v>54</v>
      </c>
      <c r="B58" s="38">
        <v>2</v>
      </c>
      <c r="C58" s="38" t="s">
        <v>105</v>
      </c>
      <c r="D58" s="38" t="str">
        <f t="shared" si="0"/>
        <v>4.07</v>
      </c>
      <c r="E58" s="38" t="str">
        <f t="shared" si="1"/>
        <v>crs</v>
      </c>
      <c r="F58" s="71">
        <f t="shared" si="2"/>
        <v>407</v>
      </c>
      <c r="G58" s="27"/>
      <c r="H58" s="27"/>
      <c r="I58" s="27"/>
      <c r="J58" s="27"/>
      <c r="K58" s="27"/>
      <c r="M58"/>
    </row>
    <row r="59" spans="1:13" x14ac:dyDescent="0.25">
      <c r="A59" s="37">
        <v>55</v>
      </c>
      <c r="B59" s="38">
        <v>4</v>
      </c>
      <c r="C59" s="38" t="s">
        <v>106</v>
      </c>
      <c r="D59" s="38" t="str">
        <f t="shared" si="0"/>
        <v>4.74</v>
      </c>
      <c r="E59" s="38" t="str">
        <f t="shared" si="1"/>
        <v>crs</v>
      </c>
      <c r="F59" s="71">
        <f t="shared" si="2"/>
        <v>474</v>
      </c>
      <c r="G59" s="27"/>
      <c r="H59" s="27"/>
      <c r="I59" s="27"/>
      <c r="J59" s="27"/>
      <c r="K59" s="27"/>
      <c r="M59"/>
    </row>
    <row r="60" spans="1:13" x14ac:dyDescent="0.25">
      <c r="A60" s="37">
        <v>56</v>
      </c>
      <c r="B60" s="38">
        <v>2</v>
      </c>
      <c r="C60" s="38" t="s">
        <v>107</v>
      </c>
      <c r="D60" s="38" t="str">
        <f t="shared" si="0"/>
        <v>3.88</v>
      </c>
      <c r="E60" s="38" t="str">
        <f t="shared" si="1"/>
        <v>crs</v>
      </c>
      <c r="F60" s="71">
        <f t="shared" si="2"/>
        <v>388</v>
      </c>
      <c r="G60" s="27"/>
      <c r="H60" s="27"/>
      <c r="I60" s="27"/>
      <c r="J60" s="27"/>
      <c r="K60" s="27"/>
      <c r="M60"/>
    </row>
    <row r="61" spans="1:13" x14ac:dyDescent="0.25">
      <c r="A61" s="37">
        <v>57</v>
      </c>
      <c r="B61" s="38">
        <v>4</v>
      </c>
      <c r="C61" s="38" t="s">
        <v>108</v>
      </c>
      <c r="D61" s="38" t="str">
        <f t="shared" si="0"/>
        <v>3.92</v>
      </c>
      <c r="E61" s="38" t="str">
        <f t="shared" si="1"/>
        <v>crs</v>
      </c>
      <c r="F61" s="71">
        <f t="shared" si="2"/>
        <v>392</v>
      </c>
      <c r="G61" s="27"/>
      <c r="H61" s="27"/>
      <c r="I61" s="27"/>
      <c r="J61" s="27"/>
      <c r="K61" s="27"/>
      <c r="M61"/>
    </row>
    <row r="62" spans="1:13" x14ac:dyDescent="0.25">
      <c r="A62" s="37">
        <v>58</v>
      </c>
      <c r="B62" s="38">
        <v>7</v>
      </c>
      <c r="C62" s="38" t="s">
        <v>109</v>
      </c>
      <c r="D62" s="38" t="str">
        <f t="shared" si="0"/>
        <v>404.21</v>
      </c>
      <c r="E62" s="38" t="str">
        <f t="shared" si="1"/>
        <v>lks</v>
      </c>
      <c r="F62" s="71" t="str">
        <f t="shared" si="2"/>
        <v>404.21</v>
      </c>
      <c r="G62" s="27"/>
      <c r="H62" s="27"/>
      <c r="I62" s="27"/>
      <c r="J62" s="27"/>
      <c r="K62" s="27"/>
      <c r="M62"/>
    </row>
    <row r="63" spans="1:13" x14ac:dyDescent="0.25">
      <c r="A63" s="37">
        <v>59</v>
      </c>
      <c r="B63" s="38">
        <v>6</v>
      </c>
      <c r="C63" s="38" t="s">
        <v>110</v>
      </c>
      <c r="D63" s="38" t="str">
        <f t="shared" si="0"/>
        <v>482.36</v>
      </c>
      <c r="E63" s="38" t="str">
        <f t="shared" si="1"/>
        <v>lks</v>
      </c>
      <c r="F63" s="71" t="str">
        <f t="shared" si="2"/>
        <v>482.36</v>
      </c>
      <c r="G63" s="27"/>
      <c r="H63" s="27"/>
      <c r="I63" s="27"/>
      <c r="J63" s="27"/>
      <c r="K63" s="27"/>
      <c r="M63"/>
    </row>
    <row r="64" spans="1:13" x14ac:dyDescent="0.25">
      <c r="A64" s="37">
        <v>60</v>
      </c>
      <c r="B64" s="38">
        <v>2</v>
      </c>
      <c r="C64" s="38" t="s">
        <v>111</v>
      </c>
      <c r="D64" s="38" t="str">
        <f t="shared" si="0"/>
        <v>3.17</v>
      </c>
      <c r="E64" s="38" t="str">
        <f t="shared" si="1"/>
        <v>crs</v>
      </c>
      <c r="F64" s="71">
        <f t="shared" si="2"/>
        <v>317</v>
      </c>
      <c r="G64" s="27"/>
      <c r="H64" s="27"/>
      <c r="I64" s="27"/>
      <c r="J64" s="27"/>
      <c r="K64" s="27"/>
      <c r="M64"/>
    </row>
    <row r="65" spans="1:13" x14ac:dyDescent="0.25">
      <c r="A65" s="37">
        <v>61</v>
      </c>
      <c r="B65" s="38">
        <v>3</v>
      </c>
      <c r="C65" s="38" t="s">
        <v>112</v>
      </c>
      <c r="D65" s="38" t="str">
        <f t="shared" si="0"/>
        <v>279.37</v>
      </c>
      <c r="E65" s="38" t="str">
        <f t="shared" si="1"/>
        <v>lks</v>
      </c>
      <c r="F65" s="71" t="str">
        <f t="shared" si="2"/>
        <v>279.37</v>
      </c>
      <c r="G65" s="27"/>
      <c r="H65" s="27"/>
      <c r="I65" s="27"/>
      <c r="J65" s="27"/>
      <c r="K65" s="27"/>
      <c r="M65"/>
    </row>
    <row r="66" spans="1:13" x14ac:dyDescent="0.25">
      <c r="A66" s="37">
        <v>62</v>
      </c>
      <c r="B66" s="38">
        <v>7</v>
      </c>
      <c r="C66" s="38" t="s">
        <v>113</v>
      </c>
      <c r="D66" s="38" t="str">
        <f t="shared" si="0"/>
        <v>3.44</v>
      </c>
      <c r="E66" s="38" t="str">
        <f t="shared" si="1"/>
        <v>crs</v>
      </c>
      <c r="F66" s="71">
        <f t="shared" si="2"/>
        <v>344</v>
      </c>
      <c r="G66" s="27"/>
      <c r="H66" s="27"/>
      <c r="I66" s="27"/>
      <c r="J66" s="27"/>
      <c r="K66" s="27"/>
      <c r="M66"/>
    </row>
    <row r="67" spans="1:13" x14ac:dyDescent="0.25">
      <c r="A67" s="37">
        <v>63</v>
      </c>
      <c r="B67" s="38">
        <v>3</v>
      </c>
      <c r="C67" s="38" t="s">
        <v>93</v>
      </c>
      <c r="D67" s="38" t="str">
        <f t="shared" si="0"/>
        <v>4.93</v>
      </c>
      <c r="E67" s="38" t="str">
        <f t="shared" si="1"/>
        <v>crs</v>
      </c>
      <c r="F67" s="71">
        <f t="shared" si="2"/>
        <v>493</v>
      </c>
      <c r="G67" s="27"/>
      <c r="H67" s="27"/>
      <c r="I67" s="27"/>
      <c r="J67" s="27"/>
      <c r="K67" s="27"/>
      <c r="M67"/>
    </row>
    <row r="68" spans="1:13" x14ac:dyDescent="0.25">
      <c r="A68" s="37">
        <v>64</v>
      </c>
      <c r="B68" s="38">
        <v>2</v>
      </c>
      <c r="C68" s="38" t="s">
        <v>114</v>
      </c>
      <c r="D68" s="38" t="str">
        <f t="shared" si="0"/>
        <v>4.16</v>
      </c>
      <c r="E68" s="38" t="str">
        <f t="shared" si="1"/>
        <v>crs</v>
      </c>
      <c r="F68" s="71">
        <f t="shared" si="2"/>
        <v>416</v>
      </c>
      <c r="G68" s="27"/>
      <c r="H68" s="27"/>
      <c r="I68" s="27"/>
      <c r="J68" s="27"/>
      <c r="K68" s="27"/>
      <c r="M68"/>
    </row>
    <row r="69" spans="1:13" x14ac:dyDescent="0.25">
      <c r="A69" s="37">
        <v>65</v>
      </c>
      <c r="B69" s="38">
        <v>1</v>
      </c>
      <c r="C69" s="38" t="s">
        <v>115</v>
      </c>
      <c r="D69" s="38" t="str">
        <f t="shared" si="0"/>
        <v>369.74</v>
      </c>
      <c r="E69" s="38" t="str">
        <f t="shared" si="1"/>
        <v>lks</v>
      </c>
      <c r="F69" s="71" t="str">
        <f t="shared" si="2"/>
        <v>369.74</v>
      </c>
      <c r="G69" s="27"/>
      <c r="H69" s="27"/>
      <c r="I69" s="27"/>
      <c r="J69" s="27"/>
      <c r="K69" s="27"/>
      <c r="M69"/>
    </row>
    <row r="70" spans="1:13" x14ac:dyDescent="0.25">
      <c r="A70" s="37">
        <v>66</v>
      </c>
      <c r="B70" s="38">
        <v>2</v>
      </c>
      <c r="C70" s="38" t="s">
        <v>116</v>
      </c>
      <c r="D70" s="38" t="str">
        <f t="shared" ref="D70:D104" si="5">LEFT(C70,LEN(C70)-3)</f>
        <v>4.89</v>
      </c>
      <c r="E70" s="38" t="str">
        <f t="shared" ref="E70:E104" si="6">RIGHT(C70,3)</f>
        <v>crs</v>
      </c>
      <c r="F70" s="71">
        <f t="shared" ref="F70:F104" si="7">IF(E70="crs",D70*100,D70)</f>
        <v>488.99999999999994</v>
      </c>
      <c r="G70" s="27"/>
      <c r="H70" s="27"/>
      <c r="I70" s="27"/>
      <c r="J70" s="27"/>
      <c r="K70" s="27"/>
      <c r="M70"/>
    </row>
    <row r="71" spans="1:13" x14ac:dyDescent="0.25">
      <c r="A71" s="37">
        <v>67</v>
      </c>
      <c r="B71" s="38">
        <v>1</v>
      </c>
      <c r="C71" s="38" t="s">
        <v>117</v>
      </c>
      <c r="D71" s="38" t="str">
        <f t="shared" si="5"/>
        <v>8.23</v>
      </c>
      <c r="E71" s="38" t="str">
        <f t="shared" si="6"/>
        <v>crs</v>
      </c>
      <c r="F71" s="71">
        <f t="shared" si="7"/>
        <v>823</v>
      </c>
      <c r="G71" s="27"/>
      <c r="H71" s="27"/>
      <c r="I71" s="27"/>
      <c r="J71" s="27"/>
      <c r="K71" s="27"/>
      <c r="M71"/>
    </row>
    <row r="72" spans="1:13" x14ac:dyDescent="0.25">
      <c r="A72" s="37">
        <v>68</v>
      </c>
      <c r="B72" s="38">
        <v>6</v>
      </c>
      <c r="C72" s="38" t="s">
        <v>118</v>
      </c>
      <c r="D72" s="38" t="str">
        <f t="shared" si="5"/>
        <v>10.04</v>
      </c>
      <c r="E72" s="38" t="str">
        <f t="shared" si="6"/>
        <v>crs</v>
      </c>
      <c r="F72" s="71">
        <f t="shared" si="7"/>
        <v>1003.9999999999999</v>
      </c>
      <c r="G72" s="27"/>
      <c r="H72" s="27"/>
      <c r="I72" s="27"/>
      <c r="J72" s="27"/>
      <c r="K72" s="27"/>
      <c r="M72"/>
    </row>
    <row r="73" spans="1:13" x14ac:dyDescent="0.25">
      <c r="A73" s="37">
        <v>69</v>
      </c>
      <c r="B73" s="38">
        <v>1</v>
      </c>
      <c r="C73" s="38" t="s">
        <v>119</v>
      </c>
      <c r="D73" s="38" t="str">
        <f t="shared" si="5"/>
        <v>1003.46</v>
      </c>
      <c r="E73" s="38" t="str">
        <f t="shared" si="6"/>
        <v>lks</v>
      </c>
      <c r="F73" s="71" t="str">
        <f t="shared" si="7"/>
        <v>1003.46</v>
      </c>
      <c r="G73" s="27"/>
      <c r="H73" s="27"/>
      <c r="I73" s="27"/>
      <c r="J73" s="27"/>
      <c r="K73" s="27"/>
      <c r="M73"/>
    </row>
    <row r="74" spans="1:13" x14ac:dyDescent="0.25">
      <c r="A74" s="37">
        <v>70</v>
      </c>
      <c r="B74" s="38">
        <v>4</v>
      </c>
      <c r="C74" s="38" t="s">
        <v>120</v>
      </c>
      <c r="D74" s="38" t="str">
        <f t="shared" si="5"/>
        <v>9.04</v>
      </c>
      <c r="E74" s="38" t="str">
        <f t="shared" si="6"/>
        <v>crs</v>
      </c>
      <c r="F74" s="71">
        <f t="shared" si="7"/>
        <v>903.99999999999989</v>
      </c>
      <c r="G74" s="27"/>
      <c r="H74" s="27"/>
      <c r="I74" s="27"/>
      <c r="J74" s="27"/>
      <c r="K74" s="27"/>
      <c r="M74"/>
    </row>
    <row r="75" spans="1:13" x14ac:dyDescent="0.25">
      <c r="A75" s="37">
        <v>71</v>
      </c>
      <c r="B75" s="38">
        <v>7</v>
      </c>
      <c r="C75" s="38" t="s">
        <v>121</v>
      </c>
      <c r="D75" s="38" t="str">
        <f t="shared" si="5"/>
        <v>8.05</v>
      </c>
      <c r="E75" s="38" t="str">
        <f t="shared" si="6"/>
        <v>crs</v>
      </c>
      <c r="F75" s="71">
        <f t="shared" si="7"/>
        <v>805.00000000000011</v>
      </c>
      <c r="G75" s="27"/>
      <c r="H75" s="27"/>
      <c r="I75" s="27"/>
      <c r="J75" s="27"/>
      <c r="K75" s="27"/>
      <c r="M75"/>
    </row>
    <row r="76" spans="1:13" x14ac:dyDescent="0.25">
      <c r="A76" s="37">
        <v>72</v>
      </c>
      <c r="B76" s="38">
        <v>4</v>
      </c>
      <c r="C76" s="38" t="s">
        <v>122</v>
      </c>
      <c r="D76" s="38" t="str">
        <f t="shared" si="5"/>
        <v>8.64</v>
      </c>
      <c r="E76" s="38" t="str">
        <f t="shared" si="6"/>
        <v>crs</v>
      </c>
      <c r="F76" s="71">
        <f t="shared" si="7"/>
        <v>864</v>
      </c>
      <c r="G76" s="27"/>
      <c r="H76" s="27"/>
      <c r="I76" s="27"/>
      <c r="J76" s="27"/>
      <c r="K76" s="27"/>
      <c r="M76"/>
    </row>
    <row r="77" spans="1:13" x14ac:dyDescent="0.25">
      <c r="A77" s="37">
        <v>73</v>
      </c>
      <c r="B77" s="38">
        <v>5</v>
      </c>
      <c r="C77" s="38" t="s">
        <v>123</v>
      </c>
      <c r="D77" s="38" t="str">
        <f t="shared" si="5"/>
        <v>8.57</v>
      </c>
      <c r="E77" s="38" t="str">
        <f t="shared" si="6"/>
        <v>crs</v>
      </c>
      <c r="F77" s="71">
        <f t="shared" si="7"/>
        <v>857</v>
      </c>
      <c r="G77" s="27"/>
      <c r="H77" s="27"/>
      <c r="I77" s="27"/>
      <c r="J77" s="27"/>
      <c r="K77" s="27"/>
      <c r="M77"/>
    </row>
    <row r="78" spans="1:13" x14ac:dyDescent="0.25">
      <c r="A78" s="37">
        <v>74</v>
      </c>
      <c r="B78" s="38">
        <v>6</v>
      </c>
      <c r="C78" s="38" t="s">
        <v>124</v>
      </c>
      <c r="D78" s="38" t="str">
        <f t="shared" si="5"/>
        <v>7.42</v>
      </c>
      <c r="E78" s="38" t="str">
        <f t="shared" si="6"/>
        <v>crs</v>
      </c>
      <c r="F78" s="71">
        <f t="shared" si="7"/>
        <v>742</v>
      </c>
      <c r="G78" s="27"/>
      <c r="H78" s="27"/>
      <c r="I78" s="27"/>
      <c r="J78" s="27"/>
      <c r="K78" s="27"/>
      <c r="M78"/>
    </row>
    <row r="79" spans="1:13" x14ac:dyDescent="0.25">
      <c r="A79" s="37">
        <v>75</v>
      </c>
      <c r="B79" s="38">
        <v>1</v>
      </c>
      <c r="C79" s="38" t="s">
        <v>125</v>
      </c>
      <c r="D79" s="38" t="str">
        <f t="shared" si="5"/>
        <v>5.12</v>
      </c>
      <c r="E79" s="38" t="str">
        <f t="shared" si="6"/>
        <v>crs</v>
      </c>
      <c r="F79" s="71">
        <f t="shared" si="7"/>
        <v>512</v>
      </c>
      <c r="G79" s="27"/>
      <c r="H79" s="27"/>
      <c r="I79" s="27"/>
      <c r="J79" s="27"/>
      <c r="K79" s="27"/>
      <c r="M79"/>
    </row>
    <row r="80" spans="1:13" x14ac:dyDescent="0.25">
      <c r="A80" s="37">
        <v>76</v>
      </c>
      <c r="B80" s="38">
        <v>4</v>
      </c>
      <c r="C80" s="38" t="s">
        <v>126</v>
      </c>
      <c r="D80" s="38" t="str">
        <f t="shared" si="5"/>
        <v>442.18</v>
      </c>
      <c r="E80" s="38" t="str">
        <f t="shared" si="6"/>
        <v>lks</v>
      </c>
      <c r="F80" s="71" t="str">
        <f t="shared" si="7"/>
        <v>442.18</v>
      </c>
      <c r="G80" s="27"/>
      <c r="H80" s="27"/>
      <c r="I80" s="27"/>
      <c r="J80" s="27"/>
      <c r="K80" s="27"/>
      <c r="M80"/>
    </row>
    <row r="81" spans="1:13" x14ac:dyDescent="0.25">
      <c r="A81" s="37">
        <v>77</v>
      </c>
      <c r="B81" s="38">
        <v>3</v>
      </c>
      <c r="C81" s="38" t="s">
        <v>127</v>
      </c>
      <c r="D81" s="38" t="str">
        <f t="shared" si="5"/>
        <v>5.13</v>
      </c>
      <c r="E81" s="38" t="str">
        <f t="shared" si="6"/>
        <v>crs</v>
      </c>
      <c r="F81" s="71">
        <f t="shared" si="7"/>
        <v>513</v>
      </c>
      <c r="G81" s="27"/>
      <c r="H81" s="27"/>
      <c r="I81" s="27"/>
      <c r="J81" s="27"/>
      <c r="K81" s="27"/>
      <c r="M81"/>
    </row>
    <row r="82" spans="1:13" x14ac:dyDescent="0.25">
      <c r="A82" s="37">
        <v>78</v>
      </c>
      <c r="B82" s="38">
        <v>3</v>
      </c>
      <c r="C82" s="38" t="s">
        <v>128</v>
      </c>
      <c r="D82" s="38" t="str">
        <f t="shared" si="5"/>
        <v>4.17</v>
      </c>
      <c r="E82" s="38" t="str">
        <f t="shared" si="6"/>
        <v>crs</v>
      </c>
      <c r="F82" s="71">
        <f t="shared" si="7"/>
        <v>417</v>
      </c>
      <c r="G82" s="27"/>
      <c r="H82" s="27"/>
      <c r="I82" s="27"/>
      <c r="J82" s="27"/>
      <c r="K82" s="27"/>
      <c r="M82"/>
    </row>
    <row r="83" spans="1:13" x14ac:dyDescent="0.25">
      <c r="A83" s="37">
        <v>79</v>
      </c>
      <c r="B83" s="38">
        <v>7</v>
      </c>
      <c r="C83" s="38" t="s">
        <v>51</v>
      </c>
      <c r="D83" s="38" t="str">
        <f t="shared" si="5"/>
        <v>6.1</v>
      </c>
      <c r="E83" s="38" t="str">
        <f t="shared" si="6"/>
        <v>crs</v>
      </c>
      <c r="F83" s="71">
        <f t="shared" si="7"/>
        <v>610</v>
      </c>
      <c r="G83" s="27"/>
      <c r="H83" s="27"/>
      <c r="I83" s="27"/>
      <c r="J83" s="27"/>
      <c r="K83" s="27"/>
      <c r="M83"/>
    </row>
    <row r="84" spans="1:13" x14ac:dyDescent="0.25">
      <c r="A84" s="37">
        <v>80</v>
      </c>
      <c r="B84" s="38">
        <v>3</v>
      </c>
      <c r="C84" s="38" t="s">
        <v>129</v>
      </c>
      <c r="D84" s="38" t="str">
        <f t="shared" si="5"/>
        <v>7.46</v>
      </c>
      <c r="E84" s="38" t="str">
        <f t="shared" si="6"/>
        <v>crs</v>
      </c>
      <c r="F84" s="71">
        <f t="shared" si="7"/>
        <v>746</v>
      </c>
      <c r="G84" s="27"/>
      <c r="H84" s="27"/>
      <c r="I84" s="27"/>
      <c r="J84" s="27"/>
      <c r="K84" s="27"/>
      <c r="M84"/>
    </row>
    <row r="85" spans="1:13" x14ac:dyDescent="0.25">
      <c r="A85" s="37">
        <v>81</v>
      </c>
      <c r="B85" s="38">
        <v>7</v>
      </c>
      <c r="C85" s="38" t="s">
        <v>130</v>
      </c>
      <c r="D85" s="38" t="str">
        <f t="shared" si="5"/>
        <v>5.03</v>
      </c>
      <c r="E85" s="38" t="str">
        <f t="shared" si="6"/>
        <v>crs</v>
      </c>
      <c r="F85" s="71">
        <f t="shared" si="7"/>
        <v>503</v>
      </c>
      <c r="G85" s="27"/>
      <c r="H85" s="27"/>
      <c r="I85" s="27"/>
      <c r="J85" s="27"/>
      <c r="K85" s="27"/>
      <c r="M85"/>
    </row>
    <row r="86" spans="1:13" x14ac:dyDescent="0.25">
      <c r="A86" s="37">
        <v>82</v>
      </c>
      <c r="B86" s="38">
        <v>7</v>
      </c>
      <c r="C86" s="38" t="s">
        <v>131</v>
      </c>
      <c r="D86" s="38" t="str">
        <f t="shared" si="5"/>
        <v>8.32</v>
      </c>
      <c r="E86" s="38" t="str">
        <f t="shared" si="6"/>
        <v>crs</v>
      </c>
      <c r="F86" s="71">
        <f t="shared" si="7"/>
        <v>832</v>
      </c>
      <c r="G86" s="27"/>
      <c r="H86" s="27"/>
      <c r="I86" s="27"/>
      <c r="J86" s="27"/>
      <c r="K86" s="27"/>
      <c r="M86"/>
    </row>
    <row r="87" spans="1:13" x14ac:dyDescent="0.25">
      <c r="A87" s="37">
        <v>83</v>
      </c>
      <c r="B87" s="38">
        <v>3</v>
      </c>
      <c r="C87" s="38" t="s">
        <v>132</v>
      </c>
      <c r="D87" s="38" t="str">
        <f t="shared" si="5"/>
        <v>8.04</v>
      </c>
      <c r="E87" s="38" t="str">
        <f t="shared" si="6"/>
        <v>crs</v>
      </c>
      <c r="F87" s="71">
        <f t="shared" si="7"/>
        <v>803.99999999999989</v>
      </c>
      <c r="G87" s="27"/>
      <c r="H87" s="27"/>
      <c r="I87" s="27"/>
      <c r="J87" s="27"/>
      <c r="K87" s="27"/>
      <c r="M87"/>
    </row>
    <row r="88" spans="1:13" x14ac:dyDescent="0.25">
      <c r="A88" s="37">
        <v>84</v>
      </c>
      <c r="B88" s="38">
        <v>7</v>
      </c>
      <c r="C88" s="38" t="s">
        <v>133</v>
      </c>
      <c r="D88" s="38" t="str">
        <f t="shared" si="5"/>
        <v>1026.68</v>
      </c>
      <c r="E88" s="38" t="str">
        <f t="shared" si="6"/>
        <v>lks</v>
      </c>
      <c r="F88" s="71" t="str">
        <f t="shared" si="7"/>
        <v>1026.68</v>
      </c>
      <c r="G88" s="27"/>
      <c r="H88" s="27"/>
      <c r="I88" s="27"/>
      <c r="J88" s="27"/>
      <c r="K88" s="27"/>
      <c r="M88"/>
    </row>
    <row r="89" spans="1:13" x14ac:dyDescent="0.25">
      <c r="A89" s="37">
        <v>85</v>
      </c>
      <c r="B89" s="38">
        <v>5</v>
      </c>
      <c r="C89" s="38" t="s">
        <v>134</v>
      </c>
      <c r="D89" s="38" t="str">
        <f t="shared" si="5"/>
        <v>9.08</v>
      </c>
      <c r="E89" s="38" t="str">
        <f t="shared" si="6"/>
        <v>crs</v>
      </c>
      <c r="F89" s="71">
        <f t="shared" si="7"/>
        <v>908</v>
      </c>
      <c r="G89" s="27"/>
      <c r="H89" s="27"/>
      <c r="I89" s="27"/>
      <c r="J89" s="27"/>
      <c r="K89" s="27"/>
      <c r="M89"/>
    </row>
    <row r="90" spans="1:13" x14ac:dyDescent="0.25">
      <c r="A90" s="37">
        <v>86</v>
      </c>
      <c r="B90" s="38">
        <v>5</v>
      </c>
      <c r="C90" s="38" t="s">
        <v>135</v>
      </c>
      <c r="D90" s="38" t="str">
        <f t="shared" si="5"/>
        <v>870.84</v>
      </c>
      <c r="E90" s="38" t="str">
        <f t="shared" si="6"/>
        <v>lks</v>
      </c>
      <c r="F90" s="71" t="str">
        <f t="shared" si="7"/>
        <v>870.84</v>
      </c>
      <c r="G90" s="27"/>
      <c r="H90" s="27"/>
      <c r="I90" s="27"/>
      <c r="J90" s="27"/>
      <c r="K90" s="27"/>
      <c r="M90"/>
    </row>
    <row r="91" spans="1:13" x14ac:dyDescent="0.25">
      <c r="A91" s="37">
        <v>87</v>
      </c>
      <c r="B91" s="38">
        <v>7</v>
      </c>
      <c r="C91" s="38" t="s">
        <v>92</v>
      </c>
      <c r="D91" s="38" t="str">
        <f t="shared" si="5"/>
        <v>5.11</v>
      </c>
      <c r="E91" s="38" t="str">
        <f t="shared" si="6"/>
        <v>crs</v>
      </c>
      <c r="F91" s="71">
        <f t="shared" si="7"/>
        <v>511.00000000000006</v>
      </c>
      <c r="G91" s="27"/>
      <c r="H91" s="27"/>
      <c r="I91" s="27"/>
      <c r="J91" s="27"/>
      <c r="K91" s="27"/>
      <c r="M91"/>
    </row>
    <row r="92" spans="1:13" x14ac:dyDescent="0.25">
      <c r="A92" s="37">
        <v>88</v>
      </c>
      <c r="B92" s="38">
        <v>2</v>
      </c>
      <c r="C92" s="38" t="s">
        <v>136</v>
      </c>
      <c r="D92" s="38" t="str">
        <f t="shared" si="5"/>
        <v>9.52</v>
      </c>
      <c r="E92" s="38" t="str">
        <f t="shared" si="6"/>
        <v>crs</v>
      </c>
      <c r="F92" s="71">
        <f t="shared" si="7"/>
        <v>952</v>
      </c>
      <c r="G92" s="27"/>
      <c r="H92" s="27"/>
      <c r="I92" s="27"/>
      <c r="J92" s="27"/>
      <c r="K92" s="27"/>
      <c r="M92"/>
    </row>
    <row r="93" spans="1:13" x14ac:dyDescent="0.25">
      <c r="A93" s="37">
        <v>89</v>
      </c>
      <c r="B93" s="38">
        <v>6</v>
      </c>
      <c r="C93" s="38" t="s">
        <v>137</v>
      </c>
      <c r="D93" s="38" t="str">
        <f t="shared" si="5"/>
        <v>692.15</v>
      </c>
      <c r="E93" s="38" t="str">
        <f t="shared" si="6"/>
        <v>lks</v>
      </c>
      <c r="F93" s="71" t="str">
        <f t="shared" si="7"/>
        <v>692.15</v>
      </c>
      <c r="G93" s="27"/>
      <c r="H93" s="27"/>
      <c r="I93" s="27"/>
      <c r="J93" s="27"/>
      <c r="K93" s="27"/>
      <c r="M93"/>
    </row>
    <row r="94" spans="1:13" x14ac:dyDescent="0.25">
      <c r="A94" s="37">
        <v>90</v>
      </c>
      <c r="B94" s="38">
        <v>1</v>
      </c>
      <c r="C94" s="38" t="s">
        <v>138</v>
      </c>
      <c r="D94" s="38" t="str">
        <f t="shared" si="5"/>
        <v>622.63</v>
      </c>
      <c r="E94" s="38" t="str">
        <f t="shared" si="6"/>
        <v>lks</v>
      </c>
      <c r="F94" s="71" t="str">
        <f t="shared" si="7"/>
        <v>622.63</v>
      </c>
      <c r="G94" s="27"/>
      <c r="H94" s="27"/>
      <c r="I94" s="27"/>
      <c r="J94" s="27"/>
      <c r="K94" s="27"/>
      <c r="M94"/>
    </row>
    <row r="95" spans="1:13" x14ac:dyDescent="0.25">
      <c r="A95" s="37">
        <v>91</v>
      </c>
      <c r="B95" s="38">
        <v>7</v>
      </c>
      <c r="C95" s="38" t="s">
        <v>139</v>
      </c>
      <c r="D95" s="38" t="str">
        <f t="shared" si="5"/>
        <v>532.8</v>
      </c>
      <c r="E95" s="38" t="str">
        <f t="shared" si="6"/>
        <v>lks</v>
      </c>
      <c r="F95" s="71" t="str">
        <f t="shared" si="7"/>
        <v>532.8</v>
      </c>
      <c r="G95" s="27"/>
      <c r="H95" s="27"/>
      <c r="I95" s="27"/>
      <c r="J95" s="27"/>
      <c r="K95" s="27"/>
      <c r="M95"/>
    </row>
    <row r="96" spans="1:13" x14ac:dyDescent="0.25">
      <c r="A96" s="37">
        <v>92</v>
      </c>
      <c r="B96" s="38">
        <v>1</v>
      </c>
      <c r="C96" s="38" t="s">
        <v>140</v>
      </c>
      <c r="D96" s="38" t="str">
        <f t="shared" si="5"/>
        <v>4.26</v>
      </c>
      <c r="E96" s="38" t="str">
        <f t="shared" si="6"/>
        <v>crs</v>
      </c>
      <c r="F96" s="71">
        <f t="shared" si="7"/>
        <v>426</v>
      </c>
      <c r="G96" s="27"/>
      <c r="H96" s="27"/>
      <c r="I96" s="27"/>
      <c r="J96" s="27"/>
      <c r="K96" s="27"/>
      <c r="M96"/>
    </row>
    <row r="97" spans="1:13" x14ac:dyDescent="0.25">
      <c r="A97" s="37">
        <v>93</v>
      </c>
      <c r="B97" s="38">
        <v>6</v>
      </c>
      <c r="C97" s="38" t="s">
        <v>141</v>
      </c>
      <c r="D97" s="38" t="str">
        <f t="shared" si="5"/>
        <v>3.67</v>
      </c>
      <c r="E97" s="38" t="str">
        <f t="shared" si="6"/>
        <v>crs</v>
      </c>
      <c r="F97" s="71">
        <f t="shared" si="7"/>
        <v>367</v>
      </c>
      <c r="G97" s="27"/>
      <c r="H97" s="27"/>
      <c r="I97" s="27"/>
      <c r="J97" s="27"/>
      <c r="K97" s="27"/>
      <c r="M97"/>
    </row>
    <row r="98" spans="1:13" x14ac:dyDescent="0.25">
      <c r="A98" s="37">
        <v>94</v>
      </c>
      <c r="B98" s="38">
        <v>3</v>
      </c>
      <c r="C98" s="38" t="s">
        <v>142</v>
      </c>
      <c r="D98" s="38" t="str">
        <f t="shared" si="5"/>
        <v>3.82</v>
      </c>
      <c r="E98" s="38" t="str">
        <f t="shared" si="6"/>
        <v>crs</v>
      </c>
      <c r="F98" s="71">
        <f t="shared" si="7"/>
        <v>382</v>
      </c>
      <c r="G98" s="27"/>
      <c r="H98" s="27"/>
      <c r="I98" s="27"/>
      <c r="J98" s="27"/>
      <c r="K98" s="27"/>
      <c r="M98"/>
    </row>
    <row r="99" spans="1:13" x14ac:dyDescent="0.25">
      <c r="A99" s="37">
        <v>95</v>
      </c>
      <c r="B99" s="38">
        <v>2</v>
      </c>
      <c r="C99" s="38" t="s">
        <v>143</v>
      </c>
      <c r="D99" s="38" t="str">
        <f t="shared" si="5"/>
        <v>5.51</v>
      </c>
      <c r="E99" s="38" t="str">
        <f t="shared" si="6"/>
        <v>crs</v>
      </c>
      <c r="F99" s="71">
        <f t="shared" si="7"/>
        <v>551</v>
      </c>
      <c r="G99" s="27"/>
      <c r="H99" s="27"/>
      <c r="I99" s="27"/>
      <c r="J99" s="27"/>
      <c r="K99" s="27"/>
      <c r="M99"/>
    </row>
    <row r="100" spans="1:13" x14ac:dyDescent="0.25">
      <c r="A100" s="37">
        <v>96</v>
      </c>
      <c r="B100" s="38">
        <v>7</v>
      </c>
      <c r="C100" s="38" t="s">
        <v>144</v>
      </c>
      <c r="D100" s="38" t="str">
        <f t="shared" si="5"/>
        <v>4.48</v>
      </c>
      <c r="E100" s="38" t="str">
        <f t="shared" si="6"/>
        <v>crs</v>
      </c>
      <c r="F100" s="71">
        <f t="shared" si="7"/>
        <v>448.00000000000006</v>
      </c>
      <c r="G100" s="27"/>
      <c r="H100" s="27"/>
      <c r="I100" s="27"/>
      <c r="J100" s="27"/>
      <c r="K100" s="27"/>
      <c r="M100"/>
    </row>
    <row r="101" spans="1:13" x14ac:dyDescent="0.25">
      <c r="A101" s="37">
        <v>97</v>
      </c>
      <c r="B101" s="38">
        <v>6</v>
      </c>
      <c r="C101" s="38" t="s">
        <v>128</v>
      </c>
      <c r="D101" s="38" t="str">
        <f t="shared" si="5"/>
        <v>4.17</v>
      </c>
      <c r="E101" s="38" t="str">
        <f t="shared" si="6"/>
        <v>crs</v>
      </c>
      <c r="F101" s="71">
        <f t="shared" si="7"/>
        <v>417</v>
      </c>
      <c r="G101" s="27"/>
      <c r="H101" s="27"/>
      <c r="I101" s="27"/>
      <c r="J101" s="27"/>
      <c r="K101" s="27"/>
      <c r="M101"/>
    </row>
    <row r="102" spans="1:13" x14ac:dyDescent="0.25">
      <c r="A102" s="37">
        <v>98</v>
      </c>
      <c r="B102" s="38">
        <v>6</v>
      </c>
      <c r="C102" s="38" t="s">
        <v>145</v>
      </c>
      <c r="D102" s="38" t="str">
        <f t="shared" si="5"/>
        <v>547.42</v>
      </c>
      <c r="E102" s="38" t="str">
        <f t="shared" si="6"/>
        <v>lks</v>
      </c>
      <c r="F102" s="71" t="str">
        <f t="shared" si="7"/>
        <v>547.42</v>
      </c>
      <c r="G102" s="27"/>
      <c r="H102" s="27"/>
      <c r="I102" s="27"/>
      <c r="J102" s="27"/>
      <c r="K102" s="27"/>
      <c r="M102"/>
    </row>
    <row r="103" spans="1:13" x14ac:dyDescent="0.25">
      <c r="A103" s="37">
        <v>99</v>
      </c>
      <c r="B103" s="38">
        <v>6</v>
      </c>
      <c r="C103" s="38" t="s">
        <v>146</v>
      </c>
      <c r="D103" s="38" t="str">
        <f t="shared" si="5"/>
        <v>539.6</v>
      </c>
      <c r="E103" s="38" t="str">
        <f t="shared" si="6"/>
        <v>lks</v>
      </c>
      <c r="F103" s="71" t="str">
        <f t="shared" si="7"/>
        <v>539.6</v>
      </c>
      <c r="G103" s="27"/>
      <c r="H103" s="27"/>
      <c r="I103" s="27"/>
      <c r="J103" s="27"/>
      <c r="K103" s="27"/>
      <c r="M103"/>
    </row>
    <row r="104" spans="1:13" x14ac:dyDescent="0.25">
      <c r="A104" s="37">
        <v>100</v>
      </c>
      <c r="B104" s="38">
        <v>2</v>
      </c>
      <c r="C104" s="38" t="s">
        <v>147</v>
      </c>
      <c r="D104" s="38" t="str">
        <f t="shared" si="5"/>
        <v>499.94</v>
      </c>
      <c r="E104" s="38" t="str">
        <f t="shared" si="6"/>
        <v>lks</v>
      </c>
      <c r="F104" s="71" t="str">
        <f t="shared" si="7"/>
        <v>499.94</v>
      </c>
      <c r="G104" s="27"/>
      <c r="H104" s="27"/>
      <c r="I104" s="27"/>
      <c r="J104" s="27"/>
      <c r="K104" s="27"/>
      <c r="M104"/>
    </row>
    <row r="105" spans="1:13" x14ac:dyDescent="0.25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G14" sqref="G14:L19"/>
    </sheetView>
  </sheetViews>
  <sheetFormatPr defaultRowHeight="15" x14ac:dyDescent="0.25"/>
  <cols>
    <col min="1" max="1" width="23.7109375" customWidth="1"/>
    <col min="2" max="2" width="11.85546875" customWidth="1"/>
    <col min="3" max="3" width="17.42578125" customWidth="1"/>
    <col min="6" max="6" width="12.42578125" bestFit="1" customWidth="1"/>
    <col min="7" max="7" width="9.5703125" bestFit="1" customWidth="1"/>
    <col min="257" max="257" width="23.7109375" customWidth="1"/>
    <col min="258" max="258" width="11.85546875" customWidth="1"/>
    <col min="259" max="259" width="17.42578125" customWidth="1"/>
    <col min="513" max="513" width="23.7109375" customWidth="1"/>
    <col min="514" max="514" width="11.85546875" customWidth="1"/>
    <col min="515" max="515" width="17.42578125" customWidth="1"/>
    <col min="769" max="769" width="23.7109375" customWidth="1"/>
    <col min="770" max="770" width="11.85546875" customWidth="1"/>
    <col min="771" max="771" width="17.42578125" customWidth="1"/>
    <col min="1025" max="1025" width="23.7109375" customWidth="1"/>
    <col min="1026" max="1026" width="11.85546875" customWidth="1"/>
    <col min="1027" max="1027" width="17.42578125" customWidth="1"/>
    <col min="1281" max="1281" width="23.7109375" customWidth="1"/>
    <col min="1282" max="1282" width="11.85546875" customWidth="1"/>
    <col min="1283" max="1283" width="17.42578125" customWidth="1"/>
    <col min="1537" max="1537" width="23.7109375" customWidth="1"/>
    <col min="1538" max="1538" width="11.85546875" customWidth="1"/>
    <col min="1539" max="1539" width="17.42578125" customWidth="1"/>
    <col min="1793" max="1793" width="23.7109375" customWidth="1"/>
    <col min="1794" max="1794" width="11.85546875" customWidth="1"/>
    <col min="1795" max="1795" width="17.42578125" customWidth="1"/>
    <col min="2049" max="2049" width="23.7109375" customWidth="1"/>
    <col min="2050" max="2050" width="11.85546875" customWidth="1"/>
    <col min="2051" max="2051" width="17.42578125" customWidth="1"/>
    <col min="2305" max="2305" width="23.7109375" customWidth="1"/>
    <col min="2306" max="2306" width="11.85546875" customWidth="1"/>
    <col min="2307" max="2307" width="17.42578125" customWidth="1"/>
    <col min="2561" max="2561" width="23.7109375" customWidth="1"/>
    <col min="2562" max="2562" width="11.85546875" customWidth="1"/>
    <col min="2563" max="2563" width="17.42578125" customWidth="1"/>
    <col min="2817" max="2817" width="23.7109375" customWidth="1"/>
    <col min="2818" max="2818" width="11.85546875" customWidth="1"/>
    <col min="2819" max="2819" width="17.42578125" customWidth="1"/>
    <col min="3073" max="3073" width="23.7109375" customWidth="1"/>
    <col min="3074" max="3074" width="11.85546875" customWidth="1"/>
    <col min="3075" max="3075" width="17.42578125" customWidth="1"/>
    <col min="3329" max="3329" width="23.7109375" customWidth="1"/>
    <col min="3330" max="3330" width="11.85546875" customWidth="1"/>
    <col min="3331" max="3331" width="17.42578125" customWidth="1"/>
    <col min="3585" max="3585" width="23.7109375" customWidth="1"/>
    <col min="3586" max="3586" width="11.85546875" customWidth="1"/>
    <col min="3587" max="3587" width="17.42578125" customWidth="1"/>
    <col min="3841" max="3841" width="23.7109375" customWidth="1"/>
    <col min="3842" max="3842" width="11.85546875" customWidth="1"/>
    <col min="3843" max="3843" width="17.42578125" customWidth="1"/>
    <col min="4097" max="4097" width="23.7109375" customWidth="1"/>
    <col min="4098" max="4098" width="11.85546875" customWidth="1"/>
    <col min="4099" max="4099" width="17.42578125" customWidth="1"/>
    <col min="4353" max="4353" width="23.7109375" customWidth="1"/>
    <col min="4354" max="4354" width="11.85546875" customWidth="1"/>
    <col min="4355" max="4355" width="17.42578125" customWidth="1"/>
    <col min="4609" max="4609" width="23.7109375" customWidth="1"/>
    <col min="4610" max="4610" width="11.85546875" customWidth="1"/>
    <col min="4611" max="4611" width="17.42578125" customWidth="1"/>
    <col min="4865" max="4865" width="23.7109375" customWidth="1"/>
    <col min="4866" max="4866" width="11.85546875" customWidth="1"/>
    <col min="4867" max="4867" width="17.42578125" customWidth="1"/>
    <col min="5121" max="5121" width="23.7109375" customWidth="1"/>
    <col min="5122" max="5122" width="11.85546875" customWidth="1"/>
    <col min="5123" max="5123" width="17.42578125" customWidth="1"/>
    <col min="5377" max="5377" width="23.7109375" customWidth="1"/>
    <col min="5378" max="5378" width="11.85546875" customWidth="1"/>
    <col min="5379" max="5379" width="17.42578125" customWidth="1"/>
    <col min="5633" max="5633" width="23.7109375" customWidth="1"/>
    <col min="5634" max="5634" width="11.85546875" customWidth="1"/>
    <col min="5635" max="5635" width="17.42578125" customWidth="1"/>
    <col min="5889" max="5889" width="23.7109375" customWidth="1"/>
    <col min="5890" max="5890" width="11.85546875" customWidth="1"/>
    <col min="5891" max="5891" width="17.42578125" customWidth="1"/>
    <col min="6145" max="6145" width="23.7109375" customWidth="1"/>
    <col min="6146" max="6146" width="11.85546875" customWidth="1"/>
    <col min="6147" max="6147" width="17.42578125" customWidth="1"/>
    <col min="6401" max="6401" width="23.7109375" customWidth="1"/>
    <col min="6402" max="6402" width="11.85546875" customWidth="1"/>
    <col min="6403" max="6403" width="17.42578125" customWidth="1"/>
    <col min="6657" max="6657" width="23.7109375" customWidth="1"/>
    <col min="6658" max="6658" width="11.85546875" customWidth="1"/>
    <col min="6659" max="6659" width="17.42578125" customWidth="1"/>
    <col min="6913" max="6913" width="23.7109375" customWidth="1"/>
    <col min="6914" max="6914" width="11.85546875" customWidth="1"/>
    <col min="6915" max="6915" width="17.42578125" customWidth="1"/>
    <col min="7169" max="7169" width="23.7109375" customWidth="1"/>
    <col min="7170" max="7170" width="11.85546875" customWidth="1"/>
    <col min="7171" max="7171" width="17.42578125" customWidth="1"/>
    <col min="7425" max="7425" width="23.7109375" customWidth="1"/>
    <col min="7426" max="7426" width="11.85546875" customWidth="1"/>
    <col min="7427" max="7427" width="17.42578125" customWidth="1"/>
    <col min="7681" max="7681" width="23.7109375" customWidth="1"/>
    <col min="7682" max="7682" width="11.85546875" customWidth="1"/>
    <col min="7683" max="7683" width="17.42578125" customWidth="1"/>
    <col min="7937" max="7937" width="23.7109375" customWidth="1"/>
    <col min="7938" max="7938" width="11.85546875" customWidth="1"/>
    <col min="7939" max="7939" width="17.42578125" customWidth="1"/>
    <col min="8193" max="8193" width="23.7109375" customWidth="1"/>
    <col min="8194" max="8194" width="11.85546875" customWidth="1"/>
    <col min="8195" max="8195" width="17.42578125" customWidth="1"/>
    <col min="8449" max="8449" width="23.7109375" customWidth="1"/>
    <col min="8450" max="8450" width="11.85546875" customWidth="1"/>
    <col min="8451" max="8451" width="17.42578125" customWidth="1"/>
    <col min="8705" max="8705" width="23.7109375" customWidth="1"/>
    <col min="8706" max="8706" width="11.85546875" customWidth="1"/>
    <col min="8707" max="8707" width="17.42578125" customWidth="1"/>
    <col min="8961" max="8961" width="23.7109375" customWidth="1"/>
    <col min="8962" max="8962" width="11.85546875" customWidth="1"/>
    <col min="8963" max="8963" width="17.42578125" customWidth="1"/>
    <col min="9217" max="9217" width="23.7109375" customWidth="1"/>
    <col min="9218" max="9218" width="11.85546875" customWidth="1"/>
    <col min="9219" max="9219" width="17.42578125" customWidth="1"/>
    <col min="9473" max="9473" width="23.7109375" customWidth="1"/>
    <col min="9474" max="9474" width="11.85546875" customWidth="1"/>
    <col min="9475" max="9475" width="17.42578125" customWidth="1"/>
    <col min="9729" max="9729" width="23.7109375" customWidth="1"/>
    <col min="9730" max="9730" width="11.85546875" customWidth="1"/>
    <col min="9731" max="9731" width="17.42578125" customWidth="1"/>
    <col min="9985" max="9985" width="23.7109375" customWidth="1"/>
    <col min="9986" max="9986" width="11.85546875" customWidth="1"/>
    <col min="9987" max="9987" width="17.42578125" customWidth="1"/>
    <col min="10241" max="10241" width="23.7109375" customWidth="1"/>
    <col min="10242" max="10242" width="11.85546875" customWidth="1"/>
    <col min="10243" max="10243" width="17.42578125" customWidth="1"/>
    <col min="10497" max="10497" width="23.7109375" customWidth="1"/>
    <col min="10498" max="10498" width="11.85546875" customWidth="1"/>
    <col min="10499" max="10499" width="17.42578125" customWidth="1"/>
    <col min="10753" max="10753" width="23.7109375" customWidth="1"/>
    <col min="10754" max="10754" width="11.85546875" customWidth="1"/>
    <col min="10755" max="10755" width="17.42578125" customWidth="1"/>
    <col min="11009" max="11009" width="23.7109375" customWidth="1"/>
    <col min="11010" max="11010" width="11.85546875" customWidth="1"/>
    <col min="11011" max="11011" width="17.42578125" customWidth="1"/>
    <col min="11265" max="11265" width="23.7109375" customWidth="1"/>
    <col min="11266" max="11266" width="11.85546875" customWidth="1"/>
    <col min="11267" max="11267" width="17.42578125" customWidth="1"/>
    <col min="11521" max="11521" width="23.7109375" customWidth="1"/>
    <col min="11522" max="11522" width="11.85546875" customWidth="1"/>
    <col min="11523" max="11523" width="17.42578125" customWidth="1"/>
    <col min="11777" max="11777" width="23.7109375" customWidth="1"/>
    <col min="11778" max="11778" width="11.85546875" customWidth="1"/>
    <col min="11779" max="11779" width="17.42578125" customWidth="1"/>
    <col min="12033" max="12033" width="23.7109375" customWidth="1"/>
    <col min="12034" max="12034" width="11.85546875" customWidth="1"/>
    <col min="12035" max="12035" width="17.42578125" customWidth="1"/>
    <col min="12289" max="12289" width="23.7109375" customWidth="1"/>
    <col min="12290" max="12290" width="11.85546875" customWidth="1"/>
    <col min="12291" max="12291" width="17.42578125" customWidth="1"/>
    <col min="12545" max="12545" width="23.7109375" customWidth="1"/>
    <col min="12546" max="12546" width="11.85546875" customWidth="1"/>
    <col min="12547" max="12547" width="17.42578125" customWidth="1"/>
    <col min="12801" max="12801" width="23.7109375" customWidth="1"/>
    <col min="12802" max="12802" width="11.85546875" customWidth="1"/>
    <col min="12803" max="12803" width="17.42578125" customWidth="1"/>
    <col min="13057" max="13057" width="23.7109375" customWidth="1"/>
    <col min="13058" max="13058" width="11.85546875" customWidth="1"/>
    <col min="13059" max="13059" width="17.42578125" customWidth="1"/>
    <col min="13313" max="13313" width="23.7109375" customWidth="1"/>
    <col min="13314" max="13314" width="11.85546875" customWidth="1"/>
    <col min="13315" max="13315" width="17.42578125" customWidth="1"/>
    <col min="13569" max="13569" width="23.7109375" customWidth="1"/>
    <col min="13570" max="13570" width="11.85546875" customWidth="1"/>
    <col min="13571" max="13571" width="17.42578125" customWidth="1"/>
    <col min="13825" max="13825" width="23.7109375" customWidth="1"/>
    <col min="13826" max="13826" width="11.85546875" customWidth="1"/>
    <col min="13827" max="13827" width="17.42578125" customWidth="1"/>
    <col min="14081" max="14081" width="23.7109375" customWidth="1"/>
    <col min="14082" max="14082" width="11.85546875" customWidth="1"/>
    <col min="14083" max="14083" width="17.42578125" customWidth="1"/>
    <col min="14337" max="14337" width="23.7109375" customWidth="1"/>
    <col min="14338" max="14338" width="11.85546875" customWidth="1"/>
    <col min="14339" max="14339" width="17.42578125" customWidth="1"/>
    <col min="14593" max="14593" width="23.7109375" customWidth="1"/>
    <col min="14594" max="14594" width="11.85546875" customWidth="1"/>
    <col min="14595" max="14595" width="17.42578125" customWidth="1"/>
    <col min="14849" max="14849" width="23.7109375" customWidth="1"/>
    <col min="14850" max="14850" width="11.85546875" customWidth="1"/>
    <col min="14851" max="14851" width="17.42578125" customWidth="1"/>
    <col min="15105" max="15105" width="23.7109375" customWidth="1"/>
    <col min="15106" max="15106" width="11.85546875" customWidth="1"/>
    <col min="15107" max="15107" width="17.42578125" customWidth="1"/>
    <col min="15361" max="15361" width="23.7109375" customWidth="1"/>
    <col min="15362" max="15362" width="11.85546875" customWidth="1"/>
    <col min="15363" max="15363" width="17.42578125" customWidth="1"/>
    <col min="15617" max="15617" width="23.7109375" customWidth="1"/>
    <col min="15618" max="15618" width="11.85546875" customWidth="1"/>
    <col min="15619" max="15619" width="17.42578125" customWidth="1"/>
    <col min="15873" max="15873" width="23.7109375" customWidth="1"/>
    <col min="15874" max="15874" width="11.85546875" customWidth="1"/>
    <col min="15875" max="15875" width="17.42578125" customWidth="1"/>
    <col min="16129" max="16129" width="23.7109375" customWidth="1"/>
    <col min="16130" max="16130" width="11.85546875" customWidth="1"/>
    <col min="16131" max="16131" width="17.42578125" customWidth="1"/>
  </cols>
  <sheetData>
    <row r="1" spans="1:12" ht="16.5" x14ac:dyDescent="0.25">
      <c r="A1" s="95" t="s">
        <v>148</v>
      </c>
      <c r="B1" s="95"/>
      <c r="C1" s="95"/>
      <c r="D1" s="95"/>
      <c r="E1" s="95"/>
      <c r="F1" s="95"/>
      <c r="G1" s="95"/>
      <c r="H1" s="95"/>
      <c r="I1" s="95"/>
      <c r="J1" s="35"/>
      <c r="K1" s="35"/>
    </row>
    <row r="3" spans="1:12" ht="15.75" customHeight="1" x14ac:dyDescent="0.25">
      <c r="A3" s="43" t="s">
        <v>149</v>
      </c>
      <c r="B3" s="43" t="s">
        <v>61</v>
      </c>
      <c r="C3" s="43" t="s">
        <v>150</v>
      </c>
    </row>
    <row r="4" spans="1:12" ht="15.75" x14ac:dyDescent="0.25">
      <c r="A4" s="44" t="s">
        <v>151</v>
      </c>
      <c r="B4" s="45">
        <f>1500*(1-(0.8)*((B5-100)/100))</f>
        <v>1500</v>
      </c>
      <c r="C4" s="46" t="s">
        <v>152</v>
      </c>
    </row>
    <row r="5" spans="1:12" ht="15.75" x14ac:dyDescent="0.25">
      <c r="A5" s="44" t="s">
        <v>153</v>
      </c>
      <c r="B5" s="45">
        <v>100</v>
      </c>
      <c r="C5" s="47" t="s">
        <v>154</v>
      </c>
    </row>
    <row r="6" spans="1:12" ht="15.75" x14ac:dyDescent="0.25">
      <c r="A6" s="44" t="s">
        <v>155</v>
      </c>
      <c r="B6" s="45">
        <v>6000</v>
      </c>
      <c r="C6" s="46" t="s">
        <v>154</v>
      </c>
    </row>
    <row r="7" spans="1:12" ht="15.75" x14ac:dyDescent="0.25">
      <c r="A7" s="44" t="s">
        <v>156</v>
      </c>
      <c r="B7" s="48">
        <v>0.75</v>
      </c>
      <c r="C7" s="46" t="s">
        <v>694</v>
      </c>
    </row>
    <row r="8" spans="1:12" ht="6.75" customHeight="1" x14ac:dyDescent="0.25">
      <c r="A8" s="49"/>
      <c r="B8" s="45"/>
      <c r="C8" s="46"/>
    </row>
    <row r="9" spans="1:12" ht="15.75" x14ac:dyDescent="0.25">
      <c r="A9" s="44" t="s">
        <v>157</v>
      </c>
      <c r="B9" s="45">
        <f>B5*B4</f>
        <v>150000</v>
      </c>
      <c r="C9" s="46" t="s">
        <v>154</v>
      </c>
    </row>
    <row r="10" spans="1:12" ht="15.75" x14ac:dyDescent="0.25">
      <c r="A10" s="44" t="s">
        <v>158</v>
      </c>
      <c r="B10" s="45">
        <f>B6+(B7*B9)</f>
        <v>118500</v>
      </c>
      <c r="C10" s="46" t="s">
        <v>154</v>
      </c>
    </row>
    <row r="11" spans="1:12" ht="6" customHeight="1" x14ac:dyDescent="0.25">
      <c r="A11" s="49"/>
      <c r="B11" s="45"/>
      <c r="C11" s="46"/>
    </row>
    <row r="12" spans="1:12" ht="16.5" thickBot="1" x14ac:dyDescent="0.3">
      <c r="A12" s="50" t="s">
        <v>159</v>
      </c>
      <c r="B12" s="51">
        <f>B9-B10</f>
        <v>31500</v>
      </c>
      <c r="C12" s="52" t="s">
        <v>154</v>
      </c>
      <c r="F12" s="84"/>
      <c r="G12" s="84"/>
      <c r="H12" s="85"/>
      <c r="I12" s="85"/>
      <c r="J12" s="85"/>
      <c r="K12" s="85"/>
      <c r="L12" s="85"/>
    </row>
    <row r="13" spans="1:12" ht="15.75" thickTop="1" x14ac:dyDescent="0.25">
      <c r="F13" s="84"/>
      <c r="G13" s="86"/>
      <c r="H13" s="106" t="s">
        <v>699</v>
      </c>
      <c r="I13" s="107"/>
      <c r="J13" s="107"/>
      <c r="K13" s="107"/>
      <c r="L13" s="108"/>
    </row>
    <row r="14" spans="1:12" ht="15.75" thickBot="1" x14ac:dyDescent="0.3">
      <c r="F14" s="85"/>
      <c r="G14" s="109">
        <f>B12</f>
        <v>31500</v>
      </c>
      <c r="H14" s="65">
        <v>80</v>
      </c>
      <c r="I14" s="65">
        <v>90</v>
      </c>
      <c r="J14" s="65">
        <v>100</v>
      </c>
      <c r="K14" s="65">
        <v>110</v>
      </c>
      <c r="L14" s="65">
        <v>120</v>
      </c>
    </row>
    <row r="15" spans="1:12" x14ac:dyDescent="0.25">
      <c r="F15" s="103" t="s">
        <v>700</v>
      </c>
      <c r="G15" s="110">
        <v>0.7</v>
      </c>
      <c r="H15" s="65">
        <f t="dataTable" ref="H15:L19" dt2D="1" dtr="1" r1="B5" r2="B7"/>
        <v>35760.000000000015</v>
      </c>
      <c r="I15" s="65">
        <v>37740</v>
      </c>
      <c r="J15" s="65">
        <v>39000</v>
      </c>
      <c r="K15" s="65">
        <v>39540</v>
      </c>
      <c r="L15" s="65">
        <v>39360</v>
      </c>
    </row>
    <row r="16" spans="1:12" x14ac:dyDescent="0.25">
      <c r="D16" s="53"/>
      <c r="F16" s="104"/>
      <c r="G16" s="110">
        <v>0.75</v>
      </c>
      <c r="H16" s="65">
        <v>28800</v>
      </c>
      <c r="I16" s="65">
        <v>30450</v>
      </c>
      <c r="J16" s="65">
        <v>31500</v>
      </c>
      <c r="K16" s="65">
        <v>31950</v>
      </c>
      <c r="L16" s="65">
        <v>31800</v>
      </c>
    </row>
    <row r="17" spans="4:12" x14ac:dyDescent="0.25">
      <c r="D17" s="53"/>
      <c r="F17" s="104"/>
      <c r="G17" s="110">
        <v>0.8</v>
      </c>
      <c r="H17" s="65">
        <v>21840</v>
      </c>
      <c r="I17" s="65">
        <v>23160</v>
      </c>
      <c r="J17" s="65">
        <v>24000</v>
      </c>
      <c r="K17" s="65">
        <v>24360</v>
      </c>
      <c r="L17" s="65">
        <v>24240</v>
      </c>
    </row>
    <row r="18" spans="4:12" x14ac:dyDescent="0.25">
      <c r="D18" s="53"/>
      <c r="F18" s="104"/>
      <c r="G18" s="110">
        <v>0.85</v>
      </c>
      <c r="H18" s="65">
        <v>14880.000000000015</v>
      </c>
      <c r="I18" s="65">
        <v>15870</v>
      </c>
      <c r="J18" s="65">
        <v>16500</v>
      </c>
      <c r="K18" s="65">
        <v>16770</v>
      </c>
      <c r="L18" s="65">
        <v>16680</v>
      </c>
    </row>
    <row r="19" spans="4:12" ht="15.75" thickBot="1" x14ac:dyDescent="0.3">
      <c r="D19" s="53"/>
      <c r="F19" s="105"/>
      <c r="G19" s="110">
        <v>0.9</v>
      </c>
      <c r="H19" s="65">
        <v>7920</v>
      </c>
      <c r="I19" s="65">
        <v>8580</v>
      </c>
      <c r="J19" s="65">
        <v>9000</v>
      </c>
      <c r="K19" s="65">
        <v>9180</v>
      </c>
      <c r="L19" s="65">
        <v>9120</v>
      </c>
    </row>
    <row r="20" spans="4:12" x14ac:dyDescent="0.25">
      <c r="F20" s="85"/>
      <c r="G20" s="102"/>
      <c r="H20" s="84"/>
      <c r="I20" s="84"/>
      <c r="J20" s="84"/>
      <c r="K20" s="84"/>
      <c r="L20" s="84"/>
    </row>
  </sheetData>
  <mergeCells count="3">
    <mergeCell ref="A1:I1"/>
    <mergeCell ref="H13:L13"/>
    <mergeCell ref="F15:F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1"/>
  <sheetViews>
    <sheetView topLeftCell="A4" workbookViewId="0">
      <selection activeCell="L28" sqref="L28"/>
    </sheetView>
  </sheetViews>
  <sheetFormatPr defaultRowHeight="15" x14ac:dyDescent="0.25"/>
  <cols>
    <col min="1" max="1" width="10.140625" bestFit="1" customWidth="1"/>
    <col min="2" max="2" width="9.42578125" bestFit="1" customWidth="1"/>
    <col min="6" max="6" width="10.28515625" customWidth="1"/>
    <col min="7" max="7" width="10.140625" customWidth="1"/>
    <col min="253" max="253" width="10.140625" bestFit="1" customWidth="1"/>
    <col min="254" max="254" width="9.42578125" bestFit="1" customWidth="1"/>
    <col min="258" max="258" width="10.28515625" customWidth="1"/>
    <col min="259" max="259" width="10.140625" customWidth="1"/>
    <col min="509" max="509" width="10.140625" bestFit="1" customWidth="1"/>
    <col min="510" max="510" width="9.42578125" bestFit="1" customWidth="1"/>
    <col min="514" max="514" width="10.28515625" customWidth="1"/>
    <col min="515" max="515" width="10.140625" customWidth="1"/>
    <col min="765" max="765" width="10.140625" bestFit="1" customWidth="1"/>
    <col min="766" max="766" width="9.42578125" bestFit="1" customWidth="1"/>
    <col min="770" max="770" width="10.28515625" customWidth="1"/>
    <col min="771" max="771" width="10.140625" customWidth="1"/>
    <col min="1021" max="1021" width="10.140625" bestFit="1" customWidth="1"/>
    <col min="1022" max="1022" width="9.42578125" bestFit="1" customWidth="1"/>
    <col min="1026" max="1026" width="10.28515625" customWidth="1"/>
    <col min="1027" max="1027" width="10.140625" customWidth="1"/>
    <col min="1277" max="1277" width="10.140625" bestFit="1" customWidth="1"/>
    <col min="1278" max="1278" width="9.42578125" bestFit="1" customWidth="1"/>
    <col min="1282" max="1282" width="10.28515625" customWidth="1"/>
    <col min="1283" max="1283" width="10.140625" customWidth="1"/>
    <col min="1533" max="1533" width="10.140625" bestFit="1" customWidth="1"/>
    <col min="1534" max="1534" width="9.42578125" bestFit="1" customWidth="1"/>
    <col min="1538" max="1538" width="10.28515625" customWidth="1"/>
    <col min="1539" max="1539" width="10.140625" customWidth="1"/>
    <col min="1789" max="1789" width="10.140625" bestFit="1" customWidth="1"/>
    <col min="1790" max="1790" width="9.42578125" bestFit="1" customWidth="1"/>
    <col min="1794" max="1794" width="10.28515625" customWidth="1"/>
    <col min="1795" max="1795" width="10.140625" customWidth="1"/>
    <col min="2045" max="2045" width="10.140625" bestFit="1" customWidth="1"/>
    <col min="2046" max="2046" width="9.42578125" bestFit="1" customWidth="1"/>
    <col min="2050" max="2050" width="10.28515625" customWidth="1"/>
    <col min="2051" max="2051" width="10.140625" customWidth="1"/>
    <col min="2301" max="2301" width="10.140625" bestFit="1" customWidth="1"/>
    <col min="2302" max="2302" width="9.42578125" bestFit="1" customWidth="1"/>
    <col min="2306" max="2306" width="10.28515625" customWidth="1"/>
    <col min="2307" max="2307" width="10.140625" customWidth="1"/>
    <col min="2557" max="2557" width="10.140625" bestFit="1" customWidth="1"/>
    <col min="2558" max="2558" width="9.42578125" bestFit="1" customWidth="1"/>
    <col min="2562" max="2562" width="10.28515625" customWidth="1"/>
    <col min="2563" max="2563" width="10.140625" customWidth="1"/>
    <col min="2813" max="2813" width="10.140625" bestFit="1" customWidth="1"/>
    <col min="2814" max="2814" width="9.42578125" bestFit="1" customWidth="1"/>
    <col min="2818" max="2818" width="10.28515625" customWidth="1"/>
    <col min="2819" max="2819" width="10.140625" customWidth="1"/>
    <col min="3069" max="3069" width="10.140625" bestFit="1" customWidth="1"/>
    <col min="3070" max="3070" width="9.42578125" bestFit="1" customWidth="1"/>
    <col min="3074" max="3074" width="10.28515625" customWidth="1"/>
    <col min="3075" max="3075" width="10.140625" customWidth="1"/>
    <col min="3325" max="3325" width="10.140625" bestFit="1" customWidth="1"/>
    <col min="3326" max="3326" width="9.42578125" bestFit="1" customWidth="1"/>
    <col min="3330" max="3330" width="10.28515625" customWidth="1"/>
    <col min="3331" max="3331" width="10.140625" customWidth="1"/>
    <col min="3581" max="3581" width="10.140625" bestFit="1" customWidth="1"/>
    <col min="3582" max="3582" width="9.42578125" bestFit="1" customWidth="1"/>
    <col min="3586" max="3586" width="10.28515625" customWidth="1"/>
    <col min="3587" max="3587" width="10.140625" customWidth="1"/>
    <col min="3837" max="3837" width="10.140625" bestFit="1" customWidth="1"/>
    <col min="3838" max="3838" width="9.42578125" bestFit="1" customWidth="1"/>
    <col min="3842" max="3842" width="10.28515625" customWidth="1"/>
    <col min="3843" max="3843" width="10.140625" customWidth="1"/>
    <col min="4093" max="4093" width="10.140625" bestFit="1" customWidth="1"/>
    <col min="4094" max="4094" width="9.42578125" bestFit="1" customWidth="1"/>
    <col min="4098" max="4098" width="10.28515625" customWidth="1"/>
    <col min="4099" max="4099" width="10.140625" customWidth="1"/>
    <col min="4349" max="4349" width="10.140625" bestFit="1" customWidth="1"/>
    <col min="4350" max="4350" width="9.42578125" bestFit="1" customWidth="1"/>
    <col min="4354" max="4354" width="10.28515625" customWidth="1"/>
    <col min="4355" max="4355" width="10.140625" customWidth="1"/>
    <col min="4605" max="4605" width="10.140625" bestFit="1" customWidth="1"/>
    <col min="4606" max="4606" width="9.42578125" bestFit="1" customWidth="1"/>
    <col min="4610" max="4610" width="10.28515625" customWidth="1"/>
    <col min="4611" max="4611" width="10.140625" customWidth="1"/>
    <col min="4861" max="4861" width="10.140625" bestFit="1" customWidth="1"/>
    <col min="4862" max="4862" width="9.42578125" bestFit="1" customWidth="1"/>
    <col min="4866" max="4866" width="10.28515625" customWidth="1"/>
    <col min="4867" max="4867" width="10.140625" customWidth="1"/>
    <col min="5117" max="5117" width="10.140625" bestFit="1" customWidth="1"/>
    <col min="5118" max="5118" width="9.42578125" bestFit="1" customWidth="1"/>
    <col min="5122" max="5122" width="10.28515625" customWidth="1"/>
    <col min="5123" max="5123" width="10.140625" customWidth="1"/>
    <col min="5373" max="5373" width="10.140625" bestFit="1" customWidth="1"/>
    <col min="5374" max="5374" width="9.42578125" bestFit="1" customWidth="1"/>
    <col min="5378" max="5378" width="10.28515625" customWidth="1"/>
    <col min="5379" max="5379" width="10.140625" customWidth="1"/>
    <col min="5629" max="5629" width="10.140625" bestFit="1" customWidth="1"/>
    <col min="5630" max="5630" width="9.42578125" bestFit="1" customWidth="1"/>
    <col min="5634" max="5634" width="10.28515625" customWidth="1"/>
    <col min="5635" max="5635" width="10.140625" customWidth="1"/>
    <col min="5885" max="5885" width="10.140625" bestFit="1" customWidth="1"/>
    <col min="5886" max="5886" width="9.42578125" bestFit="1" customWidth="1"/>
    <col min="5890" max="5890" width="10.28515625" customWidth="1"/>
    <col min="5891" max="5891" width="10.140625" customWidth="1"/>
    <col min="6141" max="6141" width="10.140625" bestFit="1" customWidth="1"/>
    <col min="6142" max="6142" width="9.42578125" bestFit="1" customWidth="1"/>
    <col min="6146" max="6146" width="10.28515625" customWidth="1"/>
    <col min="6147" max="6147" width="10.140625" customWidth="1"/>
    <col min="6397" max="6397" width="10.140625" bestFit="1" customWidth="1"/>
    <col min="6398" max="6398" width="9.42578125" bestFit="1" customWidth="1"/>
    <col min="6402" max="6402" width="10.28515625" customWidth="1"/>
    <col min="6403" max="6403" width="10.140625" customWidth="1"/>
    <col min="6653" max="6653" width="10.140625" bestFit="1" customWidth="1"/>
    <col min="6654" max="6654" width="9.42578125" bestFit="1" customWidth="1"/>
    <col min="6658" max="6658" width="10.28515625" customWidth="1"/>
    <col min="6659" max="6659" width="10.140625" customWidth="1"/>
    <col min="6909" max="6909" width="10.140625" bestFit="1" customWidth="1"/>
    <col min="6910" max="6910" width="9.42578125" bestFit="1" customWidth="1"/>
    <col min="6914" max="6914" width="10.28515625" customWidth="1"/>
    <col min="6915" max="6915" width="10.140625" customWidth="1"/>
    <col min="7165" max="7165" width="10.140625" bestFit="1" customWidth="1"/>
    <col min="7166" max="7166" width="9.42578125" bestFit="1" customWidth="1"/>
    <col min="7170" max="7170" width="10.28515625" customWidth="1"/>
    <col min="7171" max="7171" width="10.140625" customWidth="1"/>
    <col min="7421" max="7421" width="10.140625" bestFit="1" customWidth="1"/>
    <col min="7422" max="7422" width="9.42578125" bestFit="1" customWidth="1"/>
    <col min="7426" max="7426" width="10.28515625" customWidth="1"/>
    <col min="7427" max="7427" width="10.140625" customWidth="1"/>
    <col min="7677" max="7677" width="10.140625" bestFit="1" customWidth="1"/>
    <col min="7678" max="7678" width="9.42578125" bestFit="1" customWidth="1"/>
    <col min="7682" max="7682" width="10.28515625" customWidth="1"/>
    <col min="7683" max="7683" width="10.140625" customWidth="1"/>
    <col min="7933" max="7933" width="10.140625" bestFit="1" customWidth="1"/>
    <col min="7934" max="7934" width="9.42578125" bestFit="1" customWidth="1"/>
    <col min="7938" max="7938" width="10.28515625" customWidth="1"/>
    <col min="7939" max="7939" width="10.140625" customWidth="1"/>
    <col min="8189" max="8189" width="10.140625" bestFit="1" customWidth="1"/>
    <col min="8190" max="8190" width="9.42578125" bestFit="1" customWidth="1"/>
    <col min="8194" max="8194" width="10.28515625" customWidth="1"/>
    <col min="8195" max="8195" width="10.140625" customWidth="1"/>
    <col min="8445" max="8445" width="10.140625" bestFit="1" customWidth="1"/>
    <col min="8446" max="8446" width="9.42578125" bestFit="1" customWidth="1"/>
    <col min="8450" max="8450" width="10.28515625" customWidth="1"/>
    <col min="8451" max="8451" width="10.140625" customWidth="1"/>
    <col min="8701" max="8701" width="10.140625" bestFit="1" customWidth="1"/>
    <col min="8702" max="8702" width="9.42578125" bestFit="1" customWidth="1"/>
    <col min="8706" max="8706" width="10.28515625" customWidth="1"/>
    <col min="8707" max="8707" width="10.140625" customWidth="1"/>
    <col min="8957" max="8957" width="10.140625" bestFit="1" customWidth="1"/>
    <col min="8958" max="8958" width="9.42578125" bestFit="1" customWidth="1"/>
    <col min="8962" max="8962" width="10.28515625" customWidth="1"/>
    <col min="8963" max="8963" width="10.140625" customWidth="1"/>
    <col min="9213" max="9213" width="10.140625" bestFit="1" customWidth="1"/>
    <col min="9214" max="9214" width="9.42578125" bestFit="1" customWidth="1"/>
    <col min="9218" max="9218" width="10.28515625" customWidth="1"/>
    <col min="9219" max="9219" width="10.140625" customWidth="1"/>
    <col min="9469" max="9469" width="10.140625" bestFit="1" customWidth="1"/>
    <col min="9470" max="9470" width="9.42578125" bestFit="1" customWidth="1"/>
    <col min="9474" max="9474" width="10.28515625" customWidth="1"/>
    <col min="9475" max="9475" width="10.140625" customWidth="1"/>
    <col min="9725" max="9725" width="10.140625" bestFit="1" customWidth="1"/>
    <col min="9726" max="9726" width="9.42578125" bestFit="1" customWidth="1"/>
    <col min="9730" max="9730" width="10.28515625" customWidth="1"/>
    <col min="9731" max="9731" width="10.140625" customWidth="1"/>
    <col min="9981" max="9981" width="10.140625" bestFit="1" customWidth="1"/>
    <col min="9982" max="9982" width="9.42578125" bestFit="1" customWidth="1"/>
    <col min="9986" max="9986" width="10.28515625" customWidth="1"/>
    <col min="9987" max="9987" width="10.140625" customWidth="1"/>
    <col min="10237" max="10237" width="10.140625" bestFit="1" customWidth="1"/>
    <col min="10238" max="10238" width="9.42578125" bestFit="1" customWidth="1"/>
    <col min="10242" max="10242" width="10.28515625" customWidth="1"/>
    <col min="10243" max="10243" width="10.140625" customWidth="1"/>
    <col min="10493" max="10493" width="10.140625" bestFit="1" customWidth="1"/>
    <col min="10494" max="10494" width="9.42578125" bestFit="1" customWidth="1"/>
    <col min="10498" max="10498" width="10.28515625" customWidth="1"/>
    <col min="10499" max="10499" width="10.140625" customWidth="1"/>
    <col min="10749" max="10749" width="10.140625" bestFit="1" customWidth="1"/>
    <col min="10750" max="10750" width="9.42578125" bestFit="1" customWidth="1"/>
    <col min="10754" max="10754" width="10.28515625" customWidth="1"/>
    <col min="10755" max="10755" width="10.140625" customWidth="1"/>
    <col min="11005" max="11005" width="10.140625" bestFit="1" customWidth="1"/>
    <col min="11006" max="11006" width="9.42578125" bestFit="1" customWidth="1"/>
    <col min="11010" max="11010" width="10.28515625" customWidth="1"/>
    <col min="11011" max="11011" width="10.140625" customWidth="1"/>
    <col min="11261" max="11261" width="10.140625" bestFit="1" customWidth="1"/>
    <col min="11262" max="11262" width="9.42578125" bestFit="1" customWidth="1"/>
    <col min="11266" max="11266" width="10.28515625" customWidth="1"/>
    <col min="11267" max="11267" width="10.140625" customWidth="1"/>
    <col min="11517" max="11517" width="10.140625" bestFit="1" customWidth="1"/>
    <col min="11518" max="11518" width="9.42578125" bestFit="1" customWidth="1"/>
    <col min="11522" max="11522" width="10.28515625" customWidth="1"/>
    <col min="11523" max="11523" width="10.140625" customWidth="1"/>
    <col min="11773" max="11773" width="10.140625" bestFit="1" customWidth="1"/>
    <col min="11774" max="11774" width="9.42578125" bestFit="1" customWidth="1"/>
    <col min="11778" max="11778" width="10.28515625" customWidth="1"/>
    <col min="11779" max="11779" width="10.140625" customWidth="1"/>
    <col min="12029" max="12029" width="10.140625" bestFit="1" customWidth="1"/>
    <col min="12030" max="12030" width="9.42578125" bestFit="1" customWidth="1"/>
    <col min="12034" max="12034" width="10.28515625" customWidth="1"/>
    <col min="12035" max="12035" width="10.140625" customWidth="1"/>
    <col min="12285" max="12285" width="10.140625" bestFit="1" customWidth="1"/>
    <col min="12286" max="12286" width="9.42578125" bestFit="1" customWidth="1"/>
    <col min="12290" max="12290" width="10.28515625" customWidth="1"/>
    <col min="12291" max="12291" width="10.140625" customWidth="1"/>
    <col min="12541" max="12541" width="10.140625" bestFit="1" customWidth="1"/>
    <col min="12542" max="12542" width="9.42578125" bestFit="1" customWidth="1"/>
    <col min="12546" max="12546" width="10.28515625" customWidth="1"/>
    <col min="12547" max="12547" width="10.140625" customWidth="1"/>
    <col min="12797" max="12797" width="10.140625" bestFit="1" customWidth="1"/>
    <col min="12798" max="12798" width="9.42578125" bestFit="1" customWidth="1"/>
    <col min="12802" max="12802" width="10.28515625" customWidth="1"/>
    <col min="12803" max="12803" width="10.140625" customWidth="1"/>
    <col min="13053" max="13053" width="10.140625" bestFit="1" customWidth="1"/>
    <col min="13054" max="13054" width="9.42578125" bestFit="1" customWidth="1"/>
    <col min="13058" max="13058" width="10.28515625" customWidth="1"/>
    <col min="13059" max="13059" width="10.140625" customWidth="1"/>
    <col min="13309" max="13309" width="10.140625" bestFit="1" customWidth="1"/>
    <col min="13310" max="13310" width="9.42578125" bestFit="1" customWidth="1"/>
    <col min="13314" max="13314" width="10.28515625" customWidth="1"/>
    <col min="13315" max="13315" width="10.140625" customWidth="1"/>
    <col min="13565" max="13565" width="10.140625" bestFit="1" customWidth="1"/>
    <col min="13566" max="13566" width="9.42578125" bestFit="1" customWidth="1"/>
    <col min="13570" max="13570" width="10.28515625" customWidth="1"/>
    <col min="13571" max="13571" width="10.140625" customWidth="1"/>
    <col min="13821" max="13821" width="10.140625" bestFit="1" customWidth="1"/>
    <col min="13822" max="13822" width="9.42578125" bestFit="1" customWidth="1"/>
    <col min="13826" max="13826" width="10.28515625" customWidth="1"/>
    <col min="13827" max="13827" width="10.140625" customWidth="1"/>
    <col min="14077" max="14077" width="10.140625" bestFit="1" customWidth="1"/>
    <col min="14078" max="14078" width="9.42578125" bestFit="1" customWidth="1"/>
    <col min="14082" max="14082" width="10.28515625" customWidth="1"/>
    <col min="14083" max="14083" width="10.140625" customWidth="1"/>
    <col min="14333" max="14333" width="10.140625" bestFit="1" customWidth="1"/>
    <col min="14334" max="14334" width="9.42578125" bestFit="1" customWidth="1"/>
    <col min="14338" max="14338" width="10.28515625" customWidth="1"/>
    <col min="14339" max="14339" width="10.140625" customWidth="1"/>
    <col min="14589" max="14589" width="10.140625" bestFit="1" customWidth="1"/>
    <col min="14590" max="14590" width="9.42578125" bestFit="1" customWidth="1"/>
    <col min="14594" max="14594" width="10.28515625" customWidth="1"/>
    <col min="14595" max="14595" width="10.140625" customWidth="1"/>
    <col min="14845" max="14845" width="10.140625" bestFit="1" customWidth="1"/>
    <col min="14846" max="14846" width="9.42578125" bestFit="1" customWidth="1"/>
    <col min="14850" max="14850" width="10.28515625" customWidth="1"/>
    <col min="14851" max="14851" width="10.140625" customWidth="1"/>
    <col min="15101" max="15101" width="10.140625" bestFit="1" customWidth="1"/>
    <col min="15102" max="15102" width="9.42578125" bestFit="1" customWidth="1"/>
    <col min="15106" max="15106" width="10.28515625" customWidth="1"/>
    <col min="15107" max="15107" width="10.140625" customWidth="1"/>
    <col min="15357" max="15357" width="10.140625" bestFit="1" customWidth="1"/>
    <col min="15358" max="15358" width="9.42578125" bestFit="1" customWidth="1"/>
    <col min="15362" max="15362" width="10.28515625" customWidth="1"/>
    <col min="15363" max="15363" width="10.140625" customWidth="1"/>
    <col min="15613" max="15613" width="10.140625" bestFit="1" customWidth="1"/>
    <col min="15614" max="15614" width="9.42578125" bestFit="1" customWidth="1"/>
    <col min="15618" max="15618" width="10.28515625" customWidth="1"/>
    <col min="15619" max="15619" width="10.140625" customWidth="1"/>
    <col min="15869" max="15869" width="10.140625" bestFit="1" customWidth="1"/>
    <col min="15870" max="15870" width="9.42578125" bestFit="1" customWidth="1"/>
    <col min="15874" max="15874" width="10.28515625" customWidth="1"/>
    <col min="15875" max="15875" width="10.140625" customWidth="1"/>
    <col min="16125" max="16125" width="10.140625" bestFit="1" customWidth="1"/>
    <col min="16126" max="16126" width="9.42578125" bestFit="1" customWidth="1"/>
    <col min="16130" max="16130" width="10.28515625" customWidth="1"/>
    <col min="16131" max="16131" width="10.140625" customWidth="1"/>
  </cols>
  <sheetData>
    <row r="1" spans="1:16" ht="26.25" x14ac:dyDescent="0.25">
      <c r="A1" s="95" t="s">
        <v>160</v>
      </c>
      <c r="B1" s="95"/>
      <c r="C1" s="95"/>
      <c r="D1" s="95"/>
      <c r="E1" s="95"/>
      <c r="F1" s="95"/>
      <c r="G1" s="95"/>
      <c r="O1" s="87" t="s">
        <v>163</v>
      </c>
      <c r="P1" s="87" t="s">
        <v>161</v>
      </c>
    </row>
    <row r="2" spans="1:16" ht="26.25" customHeight="1" x14ac:dyDescent="0.25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  <c r="O2" s="22">
        <v>3.6474164133738718</v>
      </c>
      <c r="P2" s="22">
        <v>2.9730352615810141</v>
      </c>
    </row>
    <row r="3" spans="1:16" x14ac:dyDescent="0.25">
      <c r="A3" s="21" t="s">
        <v>167</v>
      </c>
      <c r="B3" s="22">
        <v>2.9730352615810141</v>
      </c>
      <c r="C3" s="111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98" t="s">
        <v>168</v>
      </c>
      <c r="J3" s="98"/>
      <c r="K3" s="25">
        <f>CORREL(data1,data2)</f>
        <v>-0.1673233626416778</v>
      </c>
      <c r="O3" s="22">
        <v>3.6363636363636376</v>
      </c>
      <c r="P3" s="22">
        <v>0</v>
      </c>
    </row>
    <row r="4" spans="1:16" x14ac:dyDescent="0.25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O4" s="22">
        <v>3.9393939393939315</v>
      </c>
      <c r="P4" s="22">
        <v>3.6698223593234713</v>
      </c>
    </row>
    <row r="5" spans="1:16" x14ac:dyDescent="0.25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98" t="s">
        <v>171</v>
      </c>
      <c r="J5" s="98"/>
      <c r="K5" s="25">
        <f>SLOPE(data1,data2)</f>
        <v>-0.96838184936839866</v>
      </c>
      <c r="O5" s="22">
        <v>3.92749244712991</v>
      </c>
      <c r="P5" s="22">
        <v>10.776829815895827</v>
      </c>
    </row>
    <row r="6" spans="1:16" x14ac:dyDescent="0.25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99" t="s">
        <v>173</v>
      </c>
      <c r="J6" s="100"/>
      <c r="K6" s="25">
        <f>INTERCEPT(data1,data2)</f>
        <v>11.807696961179321</v>
      </c>
      <c r="O6" s="22">
        <v>4.229607250755274</v>
      </c>
      <c r="P6" s="22">
        <v>9.8631950573698113</v>
      </c>
    </row>
    <row r="7" spans="1:16" x14ac:dyDescent="0.25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O7" s="22">
        <v>4.2042042042042205</v>
      </c>
      <c r="P7" s="22">
        <v>3.1556728232190023</v>
      </c>
    </row>
    <row r="8" spans="1:16" x14ac:dyDescent="0.25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O8" s="22">
        <v>4.4910179640718528</v>
      </c>
      <c r="P8" s="22">
        <v>5.5745407945322567</v>
      </c>
    </row>
    <row r="9" spans="1:16" x14ac:dyDescent="0.25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O9" s="22">
        <v>4.4776119402984982</v>
      </c>
      <c r="P9" s="22">
        <v>6.1627546272360778</v>
      </c>
    </row>
    <row r="10" spans="1:16" x14ac:dyDescent="0.25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O10" s="22">
        <v>4.4642857142857206</v>
      </c>
      <c r="P10" s="22">
        <v>10.836012861736343</v>
      </c>
    </row>
    <row r="11" spans="1:16" x14ac:dyDescent="0.25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O11" s="22">
        <v>4.7477744807121525</v>
      </c>
      <c r="P11" s="22">
        <v>15.287234042553187</v>
      </c>
    </row>
    <row r="12" spans="1:16" x14ac:dyDescent="0.25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O12" s="22">
        <v>4.4247787610619538</v>
      </c>
      <c r="P12" s="22">
        <v>7.6604125634912368</v>
      </c>
    </row>
    <row r="13" spans="1:16" x14ac:dyDescent="0.25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O13" s="22">
        <v>4.705882352941182</v>
      </c>
      <c r="P13" s="22">
        <v>11.676062445793601</v>
      </c>
    </row>
    <row r="14" spans="1:16" x14ac:dyDescent="0.25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O14" s="22">
        <v>4.692082111436946</v>
      </c>
      <c r="P14" s="22">
        <v>9.8142345568486888</v>
      </c>
    </row>
    <row r="15" spans="1:16" x14ac:dyDescent="0.25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O15" s="22">
        <v>4.6783625730993927</v>
      </c>
      <c r="P15" s="22">
        <v>12.538802660753889</v>
      </c>
    </row>
    <row r="16" spans="1:16" x14ac:dyDescent="0.25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O16" s="22">
        <v>5.2478134110787389</v>
      </c>
      <c r="P16" s="22">
        <v>6.3923660989123832</v>
      </c>
    </row>
    <row r="17" spans="1:16" x14ac:dyDescent="0.25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O17" s="22">
        <v>5.523255813953476</v>
      </c>
      <c r="P17" s="22">
        <v>4.843940008106995</v>
      </c>
    </row>
    <row r="18" spans="1:16" x14ac:dyDescent="0.25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O18" s="22">
        <v>5.507246376811592</v>
      </c>
      <c r="P18" s="22">
        <v>-1.8778871259289009</v>
      </c>
    </row>
    <row r="19" spans="1:16" x14ac:dyDescent="0.25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O19" s="22">
        <v>5.4755043227665556</v>
      </c>
      <c r="P19" s="22">
        <v>-6.0466543891958269</v>
      </c>
    </row>
    <row r="20" spans="1:16" x14ac:dyDescent="0.25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O20" s="22">
        <v>5.4441260744985565</v>
      </c>
      <c r="P20" s="22">
        <v>-3.3886303864050116</v>
      </c>
    </row>
    <row r="21" spans="1:16" x14ac:dyDescent="0.25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O21" s="22">
        <v>5.428571428571427</v>
      </c>
      <c r="P21" s="22">
        <v>-9.3016460504529057</v>
      </c>
    </row>
    <row r="22" spans="1:16" x14ac:dyDescent="0.25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O22" s="22">
        <v>5.6980056980056926</v>
      </c>
      <c r="P22" s="22">
        <v>-6.0825838893723949</v>
      </c>
    </row>
    <row r="23" spans="1:16" x14ac:dyDescent="0.25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O23" s="22">
        <v>5.6657223796034106</v>
      </c>
      <c r="P23" s="22">
        <v>-13.435452616037647</v>
      </c>
    </row>
    <row r="24" spans="1:16" x14ac:dyDescent="0.25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O24" s="22">
        <v>5.9322033898305149</v>
      </c>
      <c r="P24" s="22">
        <v>-11.361448103215865</v>
      </c>
    </row>
    <row r="25" spans="1:16" x14ac:dyDescent="0.25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O25" s="22">
        <v>5.8988764044943798</v>
      </c>
      <c r="P25" s="22">
        <v>-17.464323852053209</v>
      </c>
    </row>
    <row r="26" spans="1:16" x14ac:dyDescent="0.25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O26" s="22">
        <v>6.1624649859943759</v>
      </c>
      <c r="P26" s="22">
        <v>-8.7944563334352299</v>
      </c>
    </row>
    <row r="27" spans="1:16" x14ac:dyDescent="0.25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O27" s="22">
        <v>6.4245810055866048</v>
      </c>
      <c r="P27" s="22">
        <v>-11.703280464978826</v>
      </c>
    </row>
    <row r="28" spans="1:16" x14ac:dyDescent="0.25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O28" s="22">
        <v>6.0941828254847508</v>
      </c>
      <c r="P28" s="22">
        <v>-21.38103963738066</v>
      </c>
    </row>
    <row r="29" spans="1:16" x14ac:dyDescent="0.25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O29" s="22">
        <v>6.0606060606060774</v>
      </c>
      <c r="P29" s="22">
        <v>-26.010052194084665</v>
      </c>
    </row>
    <row r="30" spans="1:16" x14ac:dyDescent="0.25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O30" s="22">
        <v>6.0439560439560447</v>
      </c>
      <c r="P30" s="22">
        <v>-25.575683143997541</v>
      </c>
    </row>
    <row r="31" spans="1:16" x14ac:dyDescent="0.25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O31" s="22">
        <v>6.0109289617486183</v>
      </c>
      <c r="P31" s="22">
        <v>-15.005989328106285</v>
      </c>
    </row>
    <row r="32" spans="1:16" x14ac:dyDescent="0.25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O32" s="22">
        <v>5.7065217391304435</v>
      </c>
      <c r="P32" s="22">
        <v>-14.647680871112978</v>
      </c>
    </row>
    <row r="33" spans="1:16" x14ac:dyDescent="0.25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O33" s="22">
        <v>5.6910569105691033</v>
      </c>
      <c r="P33" s="22">
        <v>-9.4716494845360941</v>
      </c>
    </row>
    <row r="34" spans="1:16" x14ac:dyDescent="0.25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O34" s="22">
        <v>5.6603773584905648</v>
      </c>
      <c r="P34" s="22">
        <v>-14.281301482701814</v>
      </c>
    </row>
    <row r="35" spans="1:16" x14ac:dyDescent="0.25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O35" s="22">
        <v>5.6300268096514783</v>
      </c>
      <c r="P35" s="22">
        <v>-7.0461571261059568</v>
      </c>
    </row>
    <row r="36" spans="1:16" x14ac:dyDescent="0.25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O36" s="22">
        <v>5.6</v>
      </c>
      <c r="P36" s="22">
        <v>9.7762328915917962E-2</v>
      </c>
    </row>
    <row r="37" spans="1:16" x14ac:dyDescent="0.25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O37" s="22">
        <v>5.5702917771883076</v>
      </c>
      <c r="P37" s="22">
        <v>12.773465067043045</v>
      </c>
    </row>
    <row r="38" spans="1:16" x14ac:dyDescent="0.25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O38" s="22">
        <v>5.2770448548812743</v>
      </c>
      <c r="P38" s="22">
        <v>8.1005586592178815</v>
      </c>
    </row>
    <row r="39" spans="1:16" x14ac:dyDescent="0.25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O39" s="22">
        <v>4.7244094488188892</v>
      </c>
      <c r="P39" s="22">
        <v>11.915653241102309</v>
      </c>
    </row>
    <row r="40" spans="1:16" x14ac:dyDescent="0.25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O40" s="22">
        <v>4.4386422976501416</v>
      </c>
      <c r="P40" s="22">
        <v>27.514720314033369</v>
      </c>
    </row>
    <row r="41" spans="1:16" x14ac:dyDescent="0.25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O41" s="22">
        <v>4.1558441558441572</v>
      </c>
      <c r="P41" s="22">
        <v>30.15022860875245</v>
      </c>
    </row>
    <row r="42" spans="1:16" x14ac:dyDescent="0.25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O42" s="22">
        <v>4.4041450777202007</v>
      </c>
      <c r="P42" s="22">
        <v>35.726072607260726</v>
      </c>
    </row>
    <row r="43" spans="1:16" x14ac:dyDescent="0.25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O43" s="22">
        <v>4.3814432989690788</v>
      </c>
      <c r="P43" s="22">
        <v>22.45996156310057</v>
      </c>
    </row>
    <row r="44" spans="1:16" x14ac:dyDescent="0.25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O44" s="22">
        <v>4.3701799485861281</v>
      </c>
      <c r="P44" s="22">
        <v>21.479391560353299</v>
      </c>
    </row>
    <row r="45" spans="1:16" x14ac:dyDescent="0.25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O45" s="22">
        <v>4.3589743589743657</v>
      </c>
      <c r="P45" s="22">
        <v>16.654804270462641</v>
      </c>
    </row>
    <row r="46" spans="1:16" x14ac:dyDescent="0.25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O46" s="22">
        <v>4.0816326530612068</v>
      </c>
      <c r="P46" s="22">
        <v>13.189189189189188</v>
      </c>
    </row>
    <row r="47" spans="1:16" x14ac:dyDescent="0.25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O47" s="22">
        <v>3.8071065989847774</v>
      </c>
      <c r="P47" s="22">
        <v>7.78669724770642</v>
      </c>
    </row>
    <row r="48" spans="1:16" x14ac:dyDescent="0.25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O48" s="22">
        <v>3.5353535353535248</v>
      </c>
      <c r="P48" s="22">
        <v>10.786760716223554</v>
      </c>
    </row>
    <row r="49" spans="1:16" x14ac:dyDescent="0.25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O49" s="22">
        <v>3.2663316582914659</v>
      </c>
      <c r="P49" s="22">
        <v>8.4063412599082241</v>
      </c>
    </row>
    <row r="50" spans="1:16" x14ac:dyDescent="0.25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O50" s="22">
        <v>3.2581453634085378</v>
      </c>
      <c r="P50" s="22">
        <v>10.149870801033579</v>
      </c>
    </row>
    <row r="51" spans="1:16" x14ac:dyDescent="0.25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O51" s="22">
        <v>3.7593984962406068</v>
      </c>
      <c r="P51" s="22">
        <v>6.8687070082743551</v>
      </c>
    </row>
    <row r="52" spans="1:16" x14ac:dyDescent="0.25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O52" s="22">
        <v>3.499999999999992</v>
      </c>
      <c r="P52" s="22">
        <v>3.57864357864357</v>
      </c>
    </row>
    <row r="53" spans="1:16" x14ac:dyDescent="0.25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O53" s="22">
        <v>3.4912718204488824</v>
      </c>
      <c r="P53" s="22">
        <v>9.936766034327027</v>
      </c>
    </row>
    <row r="54" spans="1:16" x14ac:dyDescent="0.25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O54" s="22">
        <v>3.2258064516129226</v>
      </c>
      <c r="P54" s="22">
        <v>8.5511651469098346</v>
      </c>
    </row>
    <row r="55" spans="1:16" x14ac:dyDescent="0.25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O55" s="22">
        <v>2.9629629629629672</v>
      </c>
      <c r="P55" s="22">
        <v>12.356141452186641</v>
      </c>
    </row>
    <row r="56" spans="1:16" x14ac:dyDescent="0.25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O56" s="22">
        <v>2.9556650246305383</v>
      </c>
      <c r="P56" s="22">
        <v>12.17812784004848</v>
      </c>
    </row>
    <row r="57" spans="1:16" x14ac:dyDescent="0.25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O57" s="22">
        <v>2.9484029484029284</v>
      </c>
      <c r="P57" s="22">
        <v>12.416107382550322</v>
      </c>
    </row>
    <row r="58" spans="1:16" x14ac:dyDescent="0.25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O58" s="22">
        <v>3.1862745098039325</v>
      </c>
      <c r="P58" s="22">
        <v>18.412395203226151</v>
      </c>
    </row>
    <row r="59" spans="1:16" x14ac:dyDescent="0.25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O59" s="22">
        <v>3.1784841075794823</v>
      </c>
      <c r="P59" s="22">
        <v>24.130226619853179</v>
      </c>
    </row>
    <row r="60" spans="1:16" x14ac:dyDescent="0.25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O60" s="22">
        <v>3.4146341463414664</v>
      </c>
      <c r="P60" s="22">
        <v>15.633264766382604</v>
      </c>
    </row>
    <row r="61" spans="1:16" x14ac:dyDescent="0.25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O61" s="22">
        <v>3.4063260340632562</v>
      </c>
      <c r="P61" s="22">
        <v>11.631710602270552</v>
      </c>
    </row>
    <row r="62" spans="1:16" x14ac:dyDescent="0.25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O62" s="22">
        <v>3.6407766990291357</v>
      </c>
      <c r="P62" s="22">
        <v>4.7949704419630423</v>
      </c>
    </row>
    <row r="63" spans="1:16" x14ac:dyDescent="0.25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O63" s="22">
        <v>3.8647342995169032</v>
      </c>
      <c r="P63" s="22">
        <v>4.0298507462686484</v>
      </c>
    </row>
    <row r="64" spans="1:16" x14ac:dyDescent="0.25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O64" s="22">
        <v>4.8309178743961345</v>
      </c>
      <c r="P64" s="22">
        <v>-0.65013467075323295</v>
      </c>
    </row>
    <row r="65" spans="1:16" x14ac:dyDescent="0.25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O65" s="22">
        <v>5.3012048192771166</v>
      </c>
      <c r="P65" s="22">
        <v>-4.1815027846252129</v>
      </c>
    </row>
    <row r="66" spans="1:16" x14ac:dyDescent="0.25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O66" s="22">
        <v>5.5288461538461453</v>
      </c>
      <c r="P66" s="22">
        <v>-2.688071681911508</v>
      </c>
    </row>
    <row r="67" spans="1:16" x14ac:dyDescent="0.25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O67" s="22">
        <v>5.9952038369304628</v>
      </c>
      <c r="P67" s="22">
        <v>0.77288388118075257</v>
      </c>
    </row>
    <row r="68" spans="1:16" x14ac:dyDescent="0.25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O68" s="22">
        <v>5.741626794258381</v>
      </c>
      <c r="P68" s="22">
        <v>-6.1571698622738369</v>
      </c>
    </row>
    <row r="69" spans="1:16" x14ac:dyDescent="0.25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O69" s="22">
        <v>7.398568019093088</v>
      </c>
      <c r="P69" s="22">
        <v>-1.9176843057439941</v>
      </c>
    </row>
    <row r="70" spans="1:16" x14ac:dyDescent="0.25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O70" s="22">
        <v>7.3634204275534465</v>
      </c>
      <c r="P70" s="22">
        <v>-2.9485570890840584</v>
      </c>
    </row>
    <row r="71" spans="1:16" x14ac:dyDescent="0.25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O71" s="22">
        <v>8.0568720379146974</v>
      </c>
      <c r="P71" s="22">
        <v>-17.750921402245655</v>
      </c>
    </row>
    <row r="72" spans="1:16" x14ac:dyDescent="0.25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O72" s="22">
        <v>8.25471698113207</v>
      </c>
      <c r="P72" s="22">
        <v>-17.365523083439214</v>
      </c>
    </row>
    <row r="73" spans="1:16" x14ac:dyDescent="0.25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O73" s="22">
        <v>8.9411764705882302</v>
      </c>
      <c r="P73" s="22">
        <v>-16.771524605705423</v>
      </c>
    </row>
    <row r="74" spans="1:16" x14ac:dyDescent="0.25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O74" s="22">
        <v>9.6018735362997543</v>
      </c>
      <c r="P74" s="22">
        <v>-13.843123209169061</v>
      </c>
    </row>
    <row r="75" spans="1:16" x14ac:dyDescent="0.25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O75" s="22">
        <v>9.9999999999999858</v>
      </c>
      <c r="P75" s="22">
        <v>-15.728120516499278</v>
      </c>
    </row>
    <row r="76" spans="1:16" x14ac:dyDescent="0.25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O76" s="22">
        <v>10.138248847926267</v>
      </c>
      <c r="P76" s="22">
        <v>-15.574460129008127</v>
      </c>
    </row>
    <row r="77" spans="1:16" x14ac:dyDescent="0.25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O77" s="22">
        <v>10.068649885583515</v>
      </c>
      <c r="P77" s="22">
        <v>-16.836588851834211</v>
      </c>
    </row>
    <row r="78" spans="1:16" x14ac:dyDescent="0.25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O78" s="22">
        <v>10.70615034168565</v>
      </c>
      <c r="P78" s="22">
        <v>-17.513907538845196</v>
      </c>
    </row>
    <row r="79" spans="1:16" x14ac:dyDescent="0.25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O79" s="22">
        <v>10.859728506787313</v>
      </c>
      <c r="P79" s="22">
        <v>-26.714100905562745</v>
      </c>
    </row>
    <row r="80" spans="1:16" x14ac:dyDescent="0.25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O80" s="22">
        <v>11.538461538461519</v>
      </c>
      <c r="P80" s="22">
        <v>-30.791366906474813</v>
      </c>
    </row>
    <row r="81" spans="1:16" x14ac:dyDescent="0.25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O81" s="22">
        <v>10.888888888888882</v>
      </c>
      <c r="P81" s="22">
        <v>-41.399981554920231</v>
      </c>
    </row>
    <row r="82" spans="1:16" x14ac:dyDescent="0.25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O82" s="22">
        <v>11.946902654867241</v>
      </c>
      <c r="P82" s="22">
        <v>-31.757318311940164</v>
      </c>
    </row>
    <row r="83" spans="1:16" x14ac:dyDescent="0.25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O83" s="22">
        <v>11.842105263157897</v>
      </c>
      <c r="P83" s="22">
        <v>-27.084201750729463</v>
      </c>
    </row>
    <row r="84" spans="1:16" x14ac:dyDescent="0.25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O84" s="22">
        <v>12.200435729847502</v>
      </c>
      <c r="P84" s="22">
        <v>-29.718093285494618</v>
      </c>
    </row>
    <row r="85" spans="1:16" x14ac:dyDescent="0.25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O85" s="22">
        <v>12.095032397408211</v>
      </c>
      <c r="P85" s="22">
        <v>-20.285803044423723</v>
      </c>
    </row>
    <row r="86" spans="1:16" x14ac:dyDescent="0.25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O86" s="22">
        <v>11.752136752136755</v>
      </c>
      <c r="P86" s="22">
        <v>-15.204739139472034</v>
      </c>
    </row>
    <row r="87" spans="1:16" x14ac:dyDescent="0.25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O87" s="22">
        <v>11.205073995771686</v>
      </c>
      <c r="P87" s="22">
        <v>-11.300276654607366</v>
      </c>
    </row>
    <row r="88" spans="1:16" x14ac:dyDescent="0.25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O88" s="22">
        <v>10.460251046025103</v>
      </c>
      <c r="P88" s="22">
        <v>-3.33296423430407</v>
      </c>
    </row>
    <row r="89" spans="1:16" x14ac:dyDescent="0.25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O89" s="22">
        <v>10.187110187110182</v>
      </c>
      <c r="P89" s="22">
        <v>4.4340054995417155</v>
      </c>
    </row>
    <row r="90" spans="1:16" x14ac:dyDescent="0.25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O90" s="22">
        <v>9.259259259259256</v>
      </c>
      <c r="P90" s="22">
        <v>10.6860465116279</v>
      </c>
    </row>
    <row r="91" spans="1:16" x14ac:dyDescent="0.25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O91" s="22">
        <v>9.1836734693877542</v>
      </c>
      <c r="P91" s="22">
        <v>11.902660446349756</v>
      </c>
    </row>
    <row r="92" spans="1:16" x14ac:dyDescent="0.25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O92" s="22">
        <v>9.5334685598377433</v>
      </c>
      <c r="P92" s="22">
        <v>20.415800415800401</v>
      </c>
    </row>
    <row r="93" spans="1:16" x14ac:dyDescent="0.25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O93" s="22">
        <v>8.6172344689378946</v>
      </c>
      <c r="P93" s="22">
        <v>31.995593327038097</v>
      </c>
    </row>
    <row r="94" spans="1:16" x14ac:dyDescent="0.25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O94" s="22">
        <v>7.9051383399209474</v>
      </c>
      <c r="P94" s="22">
        <v>20.487144790257105</v>
      </c>
    </row>
    <row r="95" spans="1:16" x14ac:dyDescent="0.25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O95" s="22">
        <v>7.6470588235294068</v>
      </c>
      <c r="P95" s="22">
        <v>30.398742318136328</v>
      </c>
    </row>
    <row r="96" spans="1:16" x14ac:dyDescent="0.25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O96" s="22">
        <v>7.3786407766990303</v>
      </c>
      <c r="P96" s="22">
        <v>31.549008168027992</v>
      </c>
    </row>
    <row r="97" spans="1:16" x14ac:dyDescent="0.25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O97" s="22">
        <v>7.1290944123314048</v>
      </c>
      <c r="P97" s="22">
        <v>31.021044427123922</v>
      </c>
    </row>
    <row r="98" spans="1:16" x14ac:dyDescent="0.25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O98" s="22">
        <v>6.6921606118546917</v>
      </c>
      <c r="P98" s="22">
        <v>22.208603995587683</v>
      </c>
    </row>
    <row r="99" spans="1:16" x14ac:dyDescent="0.25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O99" s="22">
        <v>6.2737642585551257</v>
      </c>
      <c r="P99" s="22">
        <v>23.2845489443378</v>
      </c>
    </row>
    <row r="100" spans="1:16" x14ac:dyDescent="0.25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O100" s="22">
        <v>6.0606060606060552</v>
      </c>
      <c r="P100" s="22">
        <v>16.426116838487982</v>
      </c>
    </row>
    <row r="101" spans="1:16" x14ac:dyDescent="0.25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O101" s="22">
        <v>5.8490566037735947</v>
      </c>
      <c r="P101" s="22">
        <v>9.9067471201316426</v>
      </c>
    </row>
    <row r="102" spans="1:16" x14ac:dyDescent="0.25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O102" s="22">
        <v>6.2146892655367214</v>
      </c>
      <c r="P102" s="22">
        <v>9.5493224078159411</v>
      </c>
    </row>
    <row r="103" spans="1:16" x14ac:dyDescent="0.25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O103" s="22">
        <v>5.9813084112149584</v>
      </c>
      <c r="P103" s="22">
        <v>16.552112676056339</v>
      </c>
    </row>
    <row r="104" spans="1:16" x14ac:dyDescent="0.25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O104" s="22">
        <v>5.555555555555558</v>
      </c>
      <c r="P104" s="22">
        <v>18.450736648250455</v>
      </c>
    </row>
    <row r="105" spans="1:16" x14ac:dyDescent="0.25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O105" s="22">
        <v>5.719557195571956</v>
      </c>
      <c r="P105" s="22">
        <v>25.479909383569787</v>
      </c>
    </row>
    <row r="106" spans="1:16" x14ac:dyDescent="0.25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O106" s="22">
        <v>5.4945054945054972</v>
      </c>
      <c r="P106" s="22">
        <v>15.566037735849058</v>
      </c>
    </row>
    <row r="107" spans="1:16" x14ac:dyDescent="0.25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O107" s="22">
        <v>5.464480874316946</v>
      </c>
      <c r="P107" s="22">
        <v>11.902674265672953</v>
      </c>
    </row>
    <row r="108" spans="1:16" x14ac:dyDescent="0.25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O108" s="22">
        <v>5.0632911392405111</v>
      </c>
      <c r="P108" s="22">
        <v>19.14846435303248</v>
      </c>
    </row>
    <row r="109" spans="1:16" x14ac:dyDescent="0.25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O109" s="22">
        <v>5.0359712230215736</v>
      </c>
      <c r="P109" s="22">
        <v>1.1600237953599102</v>
      </c>
    </row>
    <row r="110" spans="1:16" x14ac:dyDescent="0.25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O110" s="22">
        <v>5.1971326164874654</v>
      </c>
      <c r="P110" s="22">
        <v>0.11031992779060307</v>
      </c>
    </row>
    <row r="111" spans="1:16" x14ac:dyDescent="0.25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O111" s="22">
        <v>6.0822898032200312</v>
      </c>
      <c r="P111" s="22">
        <v>-4.2327527488566608</v>
      </c>
    </row>
    <row r="112" spans="1:16" x14ac:dyDescent="0.25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O112" s="22">
        <v>6.4285714285714279</v>
      </c>
      <c r="P112" s="22">
        <v>-3.1483667847304275</v>
      </c>
    </row>
    <row r="113" spans="1:16" x14ac:dyDescent="0.25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O113" s="22">
        <v>6.9518716577540163</v>
      </c>
      <c r="P113" s="22">
        <v>-4.0527051307646218</v>
      </c>
    </row>
    <row r="114" spans="1:16" x14ac:dyDescent="0.25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O114" s="22">
        <v>6.7375886524822848</v>
      </c>
      <c r="P114" s="22">
        <v>-3.6440352896049077</v>
      </c>
    </row>
    <row r="115" spans="1:16" x14ac:dyDescent="0.25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O115" s="22">
        <v>6.7019400352733571</v>
      </c>
      <c r="P115" s="22">
        <v>-4.4373549883990782</v>
      </c>
    </row>
    <row r="116" spans="1:16" x14ac:dyDescent="0.25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O116" s="22">
        <v>6.6666666666666652</v>
      </c>
      <c r="P116" s="22">
        <v>-5.966378388883486</v>
      </c>
    </row>
    <row r="117" spans="1:16" x14ac:dyDescent="0.25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O117" s="22">
        <v>6.6317626527050644</v>
      </c>
      <c r="P117" s="22">
        <v>-8.2763207905739211</v>
      </c>
    </row>
    <row r="118" spans="1:16" x14ac:dyDescent="0.25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O118" s="22">
        <v>6.4236111111110938</v>
      </c>
      <c r="P118" s="22">
        <v>-10.262390670553934</v>
      </c>
    </row>
    <row r="119" spans="1:16" x14ac:dyDescent="0.25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O119" s="22">
        <v>6.390328151986191</v>
      </c>
      <c r="P119" s="22">
        <v>-7.1204701273261506</v>
      </c>
    </row>
    <row r="120" spans="1:16" x14ac:dyDescent="0.25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O120" s="22">
        <v>6.7125645438898429</v>
      </c>
      <c r="P120" s="22">
        <v>-11.501954215522058</v>
      </c>
    </row>
    <row r="121" spans="1:16" x14ac:dyDescent="0.25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O121" s="22">
        <v>6.6780821917808098</v>
      </c>
      <c r="P121" s="22">
        <v>-12.525727727139079</v>
      </c>
    </row>
    <row r="122" spans="1:16" x14ac:dyDescent="0.25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O122" s="22">
        <v>6.8143100511073307</v>
      </c>
      <c r="P122" s="22">
        <v>-12.803045481867347</v>
      </c>
    </row>
    <row r="123" spans="1:16" x14ac:dyDescent="0.25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O123" s="22">
        <v>6.2394603709949426</v>
      </c>
      <c r="P123" s="22">
        <v>-9.3578540946962043</v>
      </c>
    </row>
    <row r="124" spans="1:16" x14ac:dyDescent="0.25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O124" s="22">
        <v>6.3758389261744819</v>
      </c>
      <c r="P124" s="22">
        <v>-1.6355140186915862</v>
      </c>
    </row>
    <row r="125" spans="1:16" x14ac:dyDescent="0.25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O125" s="22">
        <v>6.4999999999999947</v>
      </c>
      <c r="P125" s="22">
        <v>1.1652101539741944</v>
      </c>
    </row>
    <row r="126" spans="1:16" x14ac:dyDescent="0.25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O126" s="22">
        <v>7.1428571428571397</v>
      </c>
      <c r="P126" s="22">
        <v>-4.9263535031847105</v>
      </c>
    </row>
    <row r="127" spans="1:16" x14ac:dyDescent="0.25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O127" s="22">
        <v>7.4380165289256173</v>
      </c>
      <c r="P127" s="22">
        <v>1.8512898330804273</v>
      </c>
    </row>
    <row r="128" spans="1:16" x14ac:dyDescent="0.25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O128" s="22">
        <v>7.7302631578947345</v>
      </c>
      <c r="P128" s="22">
        <v>6.737625297096228</v>
      </c>
    </row>
    <row r="129" spans="1:16" x14ac:dyDescent="0.25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O129" s="22">
        <v>7.8559738134206247</v>
      </c>
      <c r="P129" s="22">
        <v>6.2260437169791905</v>
      </c>
    </row>
    <row r="130" spans="1:16" x14ac:dyDescent="0.25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O130" s="22">
        <v>8.4828711256117462</v>
      </c>
      <c r="P130" s="22">
        <v>0.87719298245614308</v>
      </c>
    </row>
    <row r="131" spans="1:16" x14ac:dyDescent="0.25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O131" s="22">
        <v>8.9285714285714199</v>
      </c>
      <c r="P131" s="22">
        <v>-0.13708741959295168</v>
      </c>
    </row>
    <row r="132" spans="1:16" x14ac:dyDescent="0.25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O132" s="22">
        <v>8.8709677419354769</v>
      </c>
      <c r="P132" s="22">
        <v>1.0620399579390094</v>
      </c>
    </row>
    <row r="133" spans="1:16" x14ac:dyDescent="0.25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O133" s="22">
        <v>8.9887640449438422</v>
      </c>
      <c r="P133" s="22">
        <v>11.966386554621856</v>
      </c>
    </row>
    <row r="134" spans="1:16" x14ac:dyDescent="0.25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O134" s="22">
        <v>9.2503987240829311</v>
      </c>
      <c r="P134" s="22">
        <v>10.615808823529417</v>
      </c>
    </row>
    <row r="135" spans="1:16" x14ac:dyDescent="0.25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O135" s="22">
        <v>9.8412698412698507</v>
      </c>
      <c r="P135" s="22">
        <v>13.877368008070846</v>
      </c>
    </row>
    <row r="136" spans="1:16" x14ac:dyDescent="0.25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O136" s="22">
        <v>10.252365930599371</v>
      </c>
      <c r="P136" s="22">
        <v>5.0913972942270069</v>
      </c>
    </row>
    <row r="137" spans="1:16" x14ac:dyDescent="0.25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O137" s="22">
        <v>10.485133020344284</v>
      </c>
      <c r="P137" s="22">
        <v>1.8922254216371837</v>
      </c>
    </row>
    <row r="138" spans="1:16" x14ac:dyDescent="0.25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O138" s="22">
        <v>10.697674418604652</v>
      </c>
      <c r="P138" s="22">
        <v>7.7253218884120178</v>
      </c>
    </row>
    <row r="139" spans="1:16" x14ac:dyDescent="0.25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O139" s="22">
        <v>11.076923076923073</v>
      </c>
      <c r="P139" s="22">
        <v>3.1088597536750084</v>
      </c>
    </row>
    <row r="140" spans="1:16" x14ac:dyDescent="0.25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O140" s="22">
        <v>11.45038167938932</v>
      </c>
      <c r="P140" s="22">
        <v>5.837932036015081</v>
      </c>
    </row>
    <row r="141" spans="1:16" x14ac:dyDescent="0.25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O141" s="22">
        <v>11.836115326251884</v>
      </c>
      <c r="P141" s="22">
        <v>6.6120538326506662</v>
      </c>
    </row>
    <row r="142" spans="1:16" x14ac:dyDescent="0.25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O142" s="22">
        <v>11.879699248120312</v>
      </c>
      <c r="P142" s="22">
        <v>9.3075684380031998</v>
      </c>
    </row>
    <row r="143" spans="1:16" x14ac:dyDescent="0.25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O143" s="22">
        <v>12.071535022354718</v>
      </c>
      <c r="P143" s="22">
        <v>12.101372756071793</v>
      </c>
    </row>
    <row r="144" spans="1:16" x14ac:dyDescent="0.25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O144" s="22">
        <v>12.592592592592599</v>
      </c>
      <c r="P144" s="22">
        <v>12.308812818645309</v>
      </c>
    </row>
    <row r="145" spans="1:16" x14ac:dyDescent="0.25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O145" s="22">
        <v>13.254786450662737</v>
      </c>
      <c r="P145" s="22">
        <v>14.239967977584289</v>
      </c>
    </row>
    <row r="146" spans="1:16" x14ac:dyDescent="0.25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O146" s="22">
        <v>13.868613138686126</v>
      </c>
      <c r="P146" s="22">
        <v>18.051516410469446</v>
      </c>
    </row>
    <row r="147" spans="1:16" x14ac:dyDescent="0.25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O147" s="22">
        <v>14.161849710982644</v>
      </c>
      <c r="P147" s="22">
        <v>0.49217442661679822</v>
      </c>
    </row>
    <row r="148" spans="1:16" x14ac:dyDescent="0.25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O148" s="22">
        <v>14.592274678111572</v>
      </c>
      <c r="P148" s="22">
        <v>4.4516509433962348</v>
      </c>
    </row>
    <row r="149" spans="1:16" x14ac:dyDescent="0.25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O149" s="22">
        <v>14.589235127478762</v>
      </c>
      <c r="P149" s="22">
        <v>12.272910779168345</v>
      </c>
    </row>
    <row r="150" spans="1:16" x14ac:dyDescent="0.25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O150" s="22">
        <v>14.425770308123242</v>
      </c>
      <c r="P150" s="22">
        <v>11.009620056359925</v>
      </c>
    </row>
    <row r="151" spans="1:16" x14ac:dyDescent="0.25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O151" s="22">
        <v>14.265927977839322</v>
      </c>
      <c r="P151" s="22">
        <v>17.204508236200745</v>
      </c>
    </row>
    <row r="152" spans="1:16" x14ac:dyDescent="0.25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O152" s="22">
        <v>13.15068493150684</v>
      </c>
      <c r="P152" s="22">
        <v>11.946578851079392</v>
      </c>
    </row>
    <row r="153" spans="1:16" x14ac:dyDescent="0.25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O153" s="22">
        <v>12.890094979647216</v>
      </c>
      <c r="P153" s="22">
        <v>14.763995609220636</v>
      </c>
    </row>
    <row r="154" spans="1:16" x14ac:dyDescent="0.25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O154" s="22">
        <v>12.768817204301076</v>
      </c>
      <c r="P154" s="22">
        <v>25.191514437242191</v>
      </c>
    </row>
    <row r="155" spans="1:16" x14ac:dyDescent="0.25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O155" s="22">
        <v>12.632978723404253</v>
      </c>
      <c r="P155" s="22">
        <v>32.366239638281847</v>
      </c>
    </row>
    <row r="156" spans="1:16" x14ac:dyDescent="0.25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O156" s="22">
        <v>12.631578947368416</v>
      </c>
      <c r="P156" s="22">
        <v>25.773577913655732</v>
      </c>
    </row>
    <row r="157" spans="1:16" x14ac:dyDescent="0.25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O157" s="22">
        <v>12.353706111833551</v>
      </c>
      <c r="P157" s="22">
        <v>13.481079187105838</v>
      </c>
    </row>
    <row r="158" spans="1:16" x14ac:dyDescent="0.25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O158" s="22">
        <v>11.794871794871797</v>
      </c>
      <c r="P158" s="22">
        <v>15.493577335914143</v>
      </c>
    </row>
    <row r="159" spans="1:16" x14ac:dyDescent="0.25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O159" s="22">
        <v>11.392405063291132</v>
      </c>
      <c r="P159" s="22">
        <v>33.215789989225186</v>
      </c>
    </row>
    <row r="160" spans="1:16" x14ac:dyDescent="0.25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O160" s="22">
        <v>10.611735330836458</v>
      </c>
      <c r="P160" s="22">
        <v>24.950606830369736</v>
      </c>
    </row>
    <row r="161" spans="1:16" x14ac:dyDescent="0.25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O161" s="22">
        <v>10.135970333745359</v>
      </c>
      <c r="P161" s="22">
        <v>19.192736425746148</v>
      </c>
    </row>
    <row r="162" spans="1:16" x14ac:dyDescent="0.25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O162" s="22">
        <v>9.7919216646266793</v>
      </c>
      <c r="P162" s="22">
        <v>14.854691876750703</v>
      </c>
    </row>
    <row r="163" spans="1:16" x14ac:dyDescent="0.25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O163" s="22">
        <v>9.6969696969696919</v>
      </c>
      <c r="P163" s="22">
        <v>7.6025314374948527</v>
      </c>
    </row>
    <row r="164" spans="1:16" x14ac:dyDescent="0.25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O164" s="22">
        <v>10.774818401937058</v>
      </c>
      <c r="P164" s="22">
        <v>0.33502206242850274</v>
      </c>
    </row>
    <row r="165" spans="1:16" x14ac:dyDescent="0.25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O165" s="22">
        <v>10.817307692307686</v>
      </c>
      <c r="P165" s="22">
        <v>-7.3967798501514359</v>
      </c>
    </row>
    <row r="166" spans="1:16" x14ac:dyDescent="0.25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O166" s="22">
        <v>10.96543504171632</v>
      </c>
      <c r="P166" s="22">
        <v>-4.3775005883737279</v>
      </c>
    </row>
    <row r="167" spans="1:16" x14ac:dyDescent="0.25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O167" s="22">
        <v>10.271546635182993</v>
      </c>
      <c r="P167" s="22">
        <v>-10.08397381155709</v>
      </c>
    </row>
    <row r="168" spans="1:16" x14ac:dyDescent="0.25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O168" s="22">
        <v>9.5794392523364635</v>
      </c>
      <c r="P168" s="22">
        <v>-9.7304065998821461</v>
      </c>
    </row>
    <row r="169" spans="1:16" x14ac:dyDescent="0.25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O169" s="22">
        <v>8.9120370370370239</v>
      </c>
      <c r="P169" s="22">
        <v>-7.0629100733307641</v>
      </c>
    </row>
    <row r="170" spans="1:16" x14ac:dyDescent="0.25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O170" s="22">
        <v>8.2568807339449499</v>
      </c>
      <c r="P170" s="22">
        <v>-13.834082425535165</v>
      </c>
    </row>
    <row r="171" spans="1:16" x14ac:dyDescent="0.25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O171" s="22">
        <v>7.6136363636363669</v>
      </c>
      <c r="P171" s="22">
        <v>-17.676470588235293</v>
      </c>
    </row>
    <row r="172" spans="1:16" x14ac:dyDescent="0.25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O172" s="22">
        <v>6.8848758465011484</v>
      </c>
      <c r="P172" s="22">
        <v>-12.325879075370839</v>
      </c>
    </row>
    <row r="173" spans="1:16" x14ac:dyDescent="0.25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O173" s="22">
        <v>6.6217732884399583</v>
      </c>
      <c r="P173" s="22">
        <v>-15.619579153782336</v>
      </c>
    </row>
    <row r="174" spans="1:16" x14ac:dyDescent="0.25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O174" s="22">
        <v>6.911928651059096</v>
      </c>
      <c r="P174" s="22">
        <v>-16.46215989634937</v>
      </c>
    </row>
    <row r="175" spans="1:16" x14ac:dyDescent="0.25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O175" s="22">
        <v>7.182320441988943</v>
      </c>
      <c r="P175" s="22">
        <v>-18.201955392606163</v>
      </c>
    </row>
    <row r="176" spans="1:16" x14ac:dyDescent="0.25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O176" s="22">
        <v>6.5573770491803351</v>
      </c>
      <c r="P176" s="22">
        <v>-2.6712272986399554</v>
      </c>
    </row>
    <row r="177" spans="1:16" x14ac:dyDescent="0.25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O177" s="22">
        <v>5.9652928416485951</v>
      </c>
      <c r="P177" s="22">
        <v>3.6495093819934432</v>
      </c>
    </row>
    <row r="178" spans="1:16" x14ac:dyDescent="0.25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O178" s="22">
        <v>4.9409237379162363</v>
      </c>
      <c r="P178" s="22">
        <v>9.7054721470178009</v>
      </c>
    </row>
    <row r="179" spans="1:16" x14ac:dyDescent="0.25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O179" s="22">
        <v>5.0321199143468887</v>
      </c>
      <c r="P179" s="22">
        <v>9.6398891966759095</v>
      </c>
    </row>
    <row r="180" spans="1:16" x14ac:dyDescent="0.25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O180" s="22">
        <v>4.4776119402985204</v>
      </c>
      <c r="P180" s="22">
        <v>14.761321909424719</v>
      </c>
    </row>
    <row r="181" spans="1:16" x14ac:dyDescent="0.25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O181" s="22">
        <v>3.8257173219978791</v>
      </c>
      <c r="P181" s="22">
        <v>20.681063122923593</v>
      </c>
    </row>
    <row r="182" spans="1:16" x14ac:dyDescent="0.25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O182" s="22">
        <v>3.7076271186440746</v>
      </c>
      <c r="P182" s="22">
        <v>30.899124745822661</v>
      </c>
    </row>
    <row r="183" spans="1:16" x14ac:dyDescent="0.25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O183" s="22">
        <v>3.4846884899683239</v>
      </c>
      <c r="P183" s="22">
        <v>36.620221507681336</v>
      </c>
    </row>
    <row r="184" spans="1:16" x14ac:dyDescent="0.25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O184" s="22">
        <v>3.5902851108764455</v>
      </c>
      <c r="P184" s="22">
        <v>41.214359326691863</v>
      </c>
    </row>
    <row r="185" spans="1:16" x14ac:dyDescent="0.25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O185" s="22">
        <v>4</v>
      </c>
      <c r="P185" s="22">
        <v>45.146585627457995</v>
      </c>
    </row>
    <row r="186" spans="1:16" x14ac:dyDescent="0.25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O186" s="22">
        <v>3.4410844629822801</v>
      </c>
      <c r="P186" s="22">
        <v>52.942249794726749</v>
      </c>
    </row>
    <row r="187" spans="1:16" x14ac:dyDescent="0.25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O187" s="22">
        <v>2.4742268041237248</v>
      </c>
      <c r="P187" s="22">
        <v>51.797553459706776</v>
      </c>
    </row>
    <row r="188" spans="1:16" x14ac:dyDescent="0.25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O188" s="22">
        <v>2.3589743589743639</v>
      </c>
      <c r="P188" s="22">
        <v>37.561710317128274</v>
      </c>
    </row>
    <row r="189" spans="1:16" x14ac:dyDescent="0.25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O189" s="22">
        <v>2.4564994882292579</v>
      </c>
      <c r="P189" s="22">
        <v>37.90898521840225</v>
      </c>
    </row>
    <row r="190" spans="1:16" x14ac:dyDescent="0.25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O190" s="22">
        <v>2.763561924257929</v>
      </c>
      <c r="P190" s="22">
        <v>22.307807358659893</v>
      </c>
    </row>
    <row r="191" spans="1:16" x14ac:dyDescent="0.25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O191" s="22">
        <v>2.7522935779816571</v>
      </c>
      <c r="P191" s="22">
        <v>20.11838590918935</v>
      </c>
    </row>
    <row r="192" spans="1:16" x14ac:dyDescent="0.25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O192" s="22">
        <v>3.1632653061224536</v>
      </c>
      <c r="P192" s="22">
        <v>17.271046643913547</v>
      </c>
    </row>
    <row r="193" spans="1:16" x14ac:dyDescent="0.25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O193" s="22">
        <v>3.7871033776867957</v>
      </c>
      <c r="P193" s="22">
        <v>12.463867859600807</v>
      </c>
    </row>
    <row r="194" spans="1:16" x14ac:dyDescent="0.25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O194" s="22">
        <v>4.290091930541351</v>
      </c>
      <c r="P194" s="22">
        <v>6.0786167769823152</v>
      </c>
    </row>
    <row r="195" spans="1:16" x14ac:dyDescent="0.25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O195" s="22">
        <v>4.6938775510203978</v>
      </c>
      <c r="P195" s="22">
        <v>4.0664225941422494</v>
      </c>
    </row>
    <row r="196" spans="1:16" x14ac:dyDescent="0.25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O196" s="22">
        <v>4.8929663608562768</v>
      </c>
      <c r="P196" s="22">
        <v>-2.66374749133369</v>
      </c>
    </row>
    <row r="197" spans="1:16" x14ac:dyDescent="0.25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O197" s="22">
        <v>4.5546558704453455</v>
      </c>
      <c r="P197" s="22">
        <v>-7.2910893527926461</v>
      </c>
    </row>
    <row r="198" spans="1:16" x14ac:dyDescent="0.25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O198" s="22">
        <v>4.3346774193548265</v>
      </c>
      <c r="P198" s="22">
        <v>-8.6256263421617625</v>
      </c>
    </row>
    <row r="199" spans="1:16" x14ac:dyDescent="0.25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O199" s="22">
        <v>4.3259557344064392</v>
      </c>
      <c r="P199" s="22">
        <v>-7.3203740157480324</v>
      </c>
    </row>
    <row r="200" spans="1:16" x14ac:dyDescent="0.25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O200" s="22">
        <v>4.3086172344689366</v>
      </c>
      <c r="P200" s="22">
        <v>1.3868613138686037</v>
      </c>
    </row>
    <row r="201" spans="1:16" x14ac:dyDescent="0.25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O201" s="22">
        <v>4.2957042957043168</v>
      </c>
      <c r="P201" s="22">
        <v>1.8064671524053999E-2</v>
      </c>
    </row>
    <row r="202" spans="1:16" x14ac:dyDescent="0.25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O202" s="22">
        <v>4.2828685258964105</v>
      </c>
      <c r="P202" s="22">
        <v>1.5530418832161441</v>
      </c>
    </row>
    <row r="203" spans="1:16" x14ac:dyDescent="0.25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O203" s="22">
        <v>4.2658730158730229</v>
      </c>
      <c r="P203" s="22">
        <v>-1.6947115384615352</v>
      </c>
    </row>
    <row r="204" spans="1:16" x14ac:dyDescent="0.25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O204" s="22">
        <v>4.1543026706231556</v>
      </c>
      <c r="P204" s="22">
        <v>1.4005941914751796</v>
      </c>
    </row>
    <row r="205" spans="1:16" x14ac:dyDescent="0.25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O205" s="22">
        <v>4.0433925049309538</v>
      </c>
      <c r="P205" s="22">
        <v>9.9259531240438079</v>
      </c>
    </row>
    <row r="206" spans="1:16" x14ac:dyDescent="0.25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O206" s="22">
        <v>3.52595494613126</v>
      </c>
      <c r="P206" s="22">
        <v>15.357188335667903</v>
      </c>
    </row>
    <row r="207" spans="1:16" x14ac:dyDescent="0.25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O207" s="22">
        <v>3.6062378167641462</v>
      </c>
      <c r="P207" s="22">
        <v>13.49415755748209</v>
      </c>
    </row>
    <row r="208" spans="1:16" x14ac:dyDescent="0.25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O208" s="22">
        <v>3.790087463556846</v>
      </c>
      <c r="P208" s="22">
        <v>12.358637925648242</v>
      </c>
    </row>
    <row r="209" spans="1:16" x14ac:dyDescent="0.25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O209" s="22">
        <v>3.5818005808325282</v>
      </c>
      <c r="P209" s="22">
        <v>25.905014945200922</v>
      </c>
    </row>
    <row r="210" spans="1:16" x14ac:dyDescent="0.25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O210" s="22">
        <v>3.5748792270531515</v>
      </c>
      <c r="P210" s="22">
        <v>25.244810027418719</v>
      </c>
    </row>
    <row r="211" spans="1:16" x14ac:dyDescent="0.25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O211" s="22">
        <v>3.6644165863066513</v>
      </c>
      <c r="P211" s="22">
        <v>26.722421346077251</v>
      </c>
    </row>
    <row r="212" spans="1:16" x14ac:dyDescent="0.25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O212" s="22">
        <v>3.4582132564841661</v>
      </c>
      <c r="P212" s="22">
        <v>13.168946484281241</v>
      </c>
    </row>
    <row r="213" spans="1:16" x14ac:dyDescent="0.25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O213" s="22">
        <v>3.3524904214559337</v>
      </c>
      <c r="P213" s="22">
        <v>9.6207104154124146</v>
      </c>
    </row>
    <row r="214" spans="1:16" x14ac:dyDescent="0.25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O214" s="22">
        <v>3.2473734479465</v>
      </c>
      <c r="P214" s="22">
        <v>14.287434523451136</v>
      </c>
    </row>
    <row r="215" spans="1:16" x14ac:dyDescent="0.25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O215" s="22">
        <v>3.2350142721217834</v>
      </c>
      <c r="P215" s="22">
        <v>23.590903533439288</v>
      </c>
    </row>
    <row r="216" spans="1:16" x14ac:dyDescent="0.25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O216" s="22">
        <v>3.5137701804368593</v>
      </c>
      <c r="P216" s="22">
        <v>26.333413059076772</v>
      </c>
    </row>
    <row r="217" spans="1:16" x14ac:dyDescent="0.25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O217" s="22">
        <v>3.7914691943127909</v>
      </c>
      <c r="P217" s="22">
        <v>17.897901241440749</v>
      </c>
    </row>
    <row r="218" spans="1:16" x14ac:dyDescent="0.25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O218" s="22">
        <v>3.9735099337748325</v>
      </c>
      <c r="P218" s="22">
        <v>25.245612098465607</v>
      </c>
    </row>
    <row r="219" spans="1:16" x14ac:dyDescent="0.25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O219" s="22">
        <v>3.1984948259642598</v>
      </c>
      <c r="P219" s="22">
        <v>32.237351931805613</v>
      </c>
    </row>
    <row r="220" spans="1:16" x14ac:dyDescent="0.25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O220" s="22">
        <v>2.1535580524344455</v>
      </c>
      <c r="P220" s="22">
        <v>30.968136573430449</v>
      </c>
    </row>
    <row r="221" spans="1:16" x14ac:dyDescent="0.25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O221" s="22">
        <v>1.5887850467289688</v>
      </c>
      <c r="P221" s="22">
        <v>30.493273542600896</v>
      </c>
    </row>
    <row r="222" spans="1:16" x14ac:dyDescent="0.25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O222" s="22">
        <v>1.6791044776119479</v>
      </c>
      <c r="P222" s="22">
        <v>30.747980192859004</v>
      </c>
    </row>
    <row r="223" spans="1:16" x14ac:dyDescent="0.25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O223" s="22">
        <v>1.7674418604651132</v>
      </c>
      <c r="P223" s="22">
        <v>23.674837628326006</v>
      </c>
    </row>
    <row r="224" spans="1:16" x14ac:dyDescent="0.25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O224" s="22">
        <v>1.6713091922005541</v>
      </c>
      <c r="P224" s="22">
        <v>34.087896941101633</v>
      </c>
    </row>
    <row r="225" spans="1:16" x14ac:dyDescent="0.25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O225" s="22">
        <v>1.5755329008340979</v>
      </c>
      <c r="P225" s="22">
        <v>27.043057996485054</v>
      </c>
    </row>
    <row r="226" spans="1:16" x14ac:dyDescent="0.25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O226" s="22">
        <v>1.7576318223866849</v>
      </c>
      <c r="P226" s="22">
        <v>28.532293751975544</v>
      </c>
    </row>
    <row r="227" spans="1:16" x14ac:dyDescent="0.25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O227" s="22">
        <v>1.5668202764977046</v>
      </c>
      <c r="P227" s="22">
        <v>23.27249344610971</v>
      </c>
    </row>
    <row r="228" spans="1:16" x14ac:dyDescent="0.25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O228" s="22">
        <v>1.2844036697247763</v>
      </c>
      <c r="P228" s="22">
        <v>14.620408936009088</v>
      </c>
    </row>
    <row r="229" spans="1:16" x14ac:dyDescent="0.25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O229" s="22">
        <v>1.1872146118721449</v>
      </c>
      <c r="P229" s="22">
        <v>29.417319860232304</v>
      </c>
    </row>
    <row r="230" spans="1:16" x14ac:dyDescent="0.25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O230" s="22">
        <v>1.364877161055511</v>
      </c>
      <c r="P230" s="22">
        <v>25.242376167812441</v>
      </c>
    </row>
    <row r="231" spans="1:16" x14ac:dyDescent="0.25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O231" s="22">
        <v>1.9143117593436676</v>
      </c>
      <c r="P231" s="22">
        <v>22.101297614064453</v>
      </c>
    </row>
    <row r="232" spans="1:16" x14ac:dyDescent="0.25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O232" s="22">
        <v>2.8414298808432603</v>
      </c>
      <c r="P232" s="22">
        <v>22.435461956521728</v>
      </c>
    </row>
    <row r="233" spans="1:16" x14ac:dyDescent="0.25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O233" s="22">
        <v>3.6798528058877622</v>
      </c>
      <c r="P233" s="22">
        <v>17.283201940570049</v>
      </c>
    </row>
    <row r="234" spans="1:16" x14ac:dyDescent="0.25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O234" s="22">
        <v>3.669724770642202</v>
      </c>
      <c r="P234" s="22">
        <v>21.192792218147027</v>
      </c>
    </row>
    <row r="235" spans="1:16" x14ac:dyDescent="0.25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O235" s="22">
        <v>3.7477148080438782</v>
      </c>
      <c r="P235" s="22">
        <v>34.956801626291735</v>
      </c>
    </row>
    <row r="236" spans="1:16" x14ac:dyDescent="0.25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O236" s="22">
        <v>3.926940639269394</v>
      </c>
      <c r="P236" s="22">
        <v>30.39180801012138</v>
      </c>
    </row>
    <row r="237" spans="1:16" x14ac:dyDescent="0.25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O237" s="22">
        <v>4.2883211678832245</v>
      </c>
      <c r="P237" s="22">
        <v>39.127615424520144</v>
      </c>
    </row>
    <row r="238" spans="1:16" x14ac:dyDescent="0.25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O238" s="22">
        <v>4.2727272727272725</v>
      </c>
      <c r="P238" s="22">
        <v>3.2010820559062125</v>
      </c>
    </row>
    <row r="239" spans="1:16" x14ac:dyDescent="0.25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O239" s="22">
        <v>4.3557168784029043</v>
      </c>
      <c r="P239" s="22">
        <v>-7.5916860605087848</v>
      </c>
    </row>
    <row r="240" spans="1:16" x14ac:dyDescent="0.25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O240" s="22">
        <v>4.5289855072463858</v>
      </c>
      <c r="P240" s="22">
        <v>2.0275013420324672</v>
      </c>
    </row>
    <row r="241" spans="1:16" x14ac:dyDescent="0.25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O241" s="22">
        <v>4.3321299638989119</v>
      </c>
      <c r="P241" s="22">
        <v>-6.2062171628721519</v>
      </c>
    </row>
    <row r="242" spans="1:16" x14ac:dyDescent="0.25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O242" s="22">
        <v>4.1292639138240439</v>
      </c>
      <c r="P242" s="22">
        <v>-5.7635467980295507</v>
      </c>
    </row>
    <row r="243" spans="1:16" x14ac:dyDescent="0.25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O243" s="22">
        <v>3.9355992844364973</v>
      </c>
      <c r="P243" s="22">
        <v>-11.247857387727123</v>
      </c>
    </row>
    <row r="244" spans="1:16" x14ac:dyDescent="0.25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O244" s="22">
        <v>3.8324420677361859</v>
      </c>
      <c r="P244" s="22">
        <v>-9.373699542238878</v>
      </c>
    </row>
    <row r="245" spans="1:16" x14ac:dyDescent="0.25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O245" s="22">
        <v>3.9929015084294583</v>
      </c>
      <c r="P245" s="22">
        <v>-9.6311616683902095</v>
      </c>
    </row>
    <row r="246" spans="1:16" x14ac:dyDescent="0.25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O246" s="22">
        <v>3.9823008849557473</v>
      </c>
      <c r="P246" s="22">
        <v>-10.032894736842103</v>
      </c>
    </row>
    <row r="247" spans="1:16" x14ac:dyDescent="0.25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O247" s="22">
        <v>3.9647577092511099</v>
      </c>
      <c r="P247" s="22">
        <v>-14.636289462122654</v>
      </c>
    </row>
    <row r="248" spans="1:16" x14ac:dyDescent="0.25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O248" s="22">
        <v>4.1300527240773377</v>
      </c>
      <c r="P248" s="22">
        <v>-20.703456640388119</v>
      </c>
    </row>
    <row r="249" spans="1:16" x14ac:dyDescent="0.25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O249" s="22">
        <v>4.1119860017497789</v>
      </c>
      <c r="P249" s="22">
        <v>-15.51129478295994</v>
      </c>
    </row>
    <row r="250" spans="1:16" x14ac:dyDescent="0.25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O250" s="22">
        <v>4.1848299912816023</v>
      </c>
      <c r="P250" s="22">
        <v>10.794709877278708</v>
      </c>
    </row>
    <row r="251" spans="1:16" x14ac:dyDescent="0.25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O251" s="22">
        <v>4.2608695652174067</v>
      </c>
      <c r="P251" s="22">
        <v>18.844984802431597</v>
      </c>
    </row>
    <row r="252" spans="1:16" x14ac:dyDescent="0.25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O252" s="22">
        <v>4.2461005199306623</v>
      </c>
      <c r="P252" s="22">
        <v>12.400841832604836</v>
      </c>
    </row>
    <row r="253" spans="1:16" x14ac:dyDescent="0.25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O253" s="22">
        <v>4.4117647058823595</v>
      </c>
      <c r="P253" s="22">
        <v>15.71556385420314</v>
      </c>
    </row>
    <row r="254" spans="1:16" x14ac:dyDescent="0.25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O254" s="22">
        <v>4.482758620689653</v>
      </c>
      <c r="P254" s="22">
        <v>7.8560227018146689</v>
      </c>
    </row>
    <row r="255" spans="1:16" x14ac:dyDescent="0.25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O255" s="22">
        <v>4.6471600688468007</v>
      </c>
      <c r="P255" s="22">
        <v>13.897794430066824</v>
      </c>
    </row>
    <row r="256" spans="1:16" x14ac:dyDescent="0.25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O256" s="22">
        <v>4.8927038626609409</v>
      </c>
      <c r="P256" s="22">
        <v>18.486205181188531</v>
      </c>
    </row>
    <row r="257" spans="1:16" x14ac:dyDescent="0.25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O257" s="22">
        <v>5.0341296928327672</v>
      </c>
      <c r="P257" s="22">
        <v>22.2612145254806</v>
      </c>
    </row>
    <row r="258" spans="1:16" x14ac:dyDescent="0.25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O258" s="22">
        <v>5.2765957446808454</v>
      </c>
      <c r="P258" s="22">
        <v>16.263254113345525</v>
      </c>
    </row>
    <row r="259" spans="1:16" x14ac:dyDescent="0.25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O259" s="22">
        <v>5.1694915254237195</v>
      </c>
      <c r="P259" s="22">
        <v>27.225939269171384</v>
      </c>
    </row>
    <row r="260" spans="1:16" x14ac:dyDescent="0.25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O260" s="22">
        <v>5.0632911392405111</v>
      </c>
      <c r="P260" s="22">
        <v>34.387427347812796</v>
      </c>
    </row>
    <row r="261" spans="1:16" x14ac:dyDescent="0.25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O261" s="22">
        <v>4.6218487394958041</v>
      </c>
      <c r="P261" s="22">
        <v>28.406458019197501</v>
      </c>
    </row>
    <row r="262" spans="1:16" x14ac:dyDescent="0.25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O262" s="22">
        <v>4.435146443514637</v>
      </c>
      <c r="P262" s="22">
        <v>22.005950460622991</v>
      </c>
    </row>
    <row r="263" spans="1:16" x14ac:dyDescent="0.25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O263" s="22">
        <v>4.587155963302747</v>
      </c>
      <c r="P263" s="22">
        <v>26.412130069419071</v>
      </c>
    </row>
    <row r="264" spans="1:16" x14ac:dyDescent="0.25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O264" s="22">
        <v>4.6550290939318506</v>
      </c>
      <c r="P264" s="22">
        <v>27.250468097364223</v>
      </c>
    </row>
    <row r="265" spans="1:16" x14ac:dyDescent="0.25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O265" s="22">
        <v>4.6396023198011616</v>
      </c>
      <c r="P265" s="22">
        <v>10.626281641846225</v>
      </c>
    </row>
    <row r="266" spans="1:16" x14ac:dyDescent="0.25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O266" s="22">
        <v>5.1980198019802026</v>
      </c>
      <c r="P266" s="22">
        <v>14.896489648964884</v>
      </c>
    </row>
    <row r="267" spans="1:16" x14ac:dyDescent="0.25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O267" s="22">
        <v>5.2631578947368363</v>
      </c>
      <c r="P267" s="22">
        <v>15.284701732967076</v>
      </c>
    </row>
    <row r="268" spans="1:16" x14ac:dyDescent="0.25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O268" s="22">
        <v>5.237315875613735</v>
      </c>
      <c r="P268" s="22">
        <v>6.8337424105412881</v>
      </c>
    </row>
    <row r="269" spans="1:16" x14ac:dyDescent="0.25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O269" s="22">
        <v>4.7116165718927849</v>
      </c>
      <c r="P269" s="22">
        <v>12.70123549232498</v>
      </c>
    </row>
    <row r="270" spans="1:16" x14ac:dyDescent="0.25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O270" s="22">
        <v>4.3654001616814764</v>
      </c>
      <c r="P270" s="22">
        <v>12.591986917416186</v>
      </c>
    </row>
    <row r="271" spans="1:16" x14ac:dyDescent="0.25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O271" s="22">
        <v>4.6736502820306391</v>
      </c>
      <c r="P271" s="22">
        <v>2.9097318539066164</v>
      </c>
    </row>
    <row r="272" spans="1:16" x14ac:dyDescent="0.25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O272" s="22">
        <v>4.8192771084337283</v>
      </c>
      <c r="P272" s="22">
        <v>-8.2202304737515988</v>
      </c>
    </row>
    <row r="273" spans="1:16" x14ac:dyDescent="0.25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O273" s="22">
        <v>5.7028112449799107</v>
      </c>
      <c r="P273" s="22">
        <v>-12.344264642703696</v>
      </c>
    </row>
    <row r="274" spans="1:16" x14ac:dyDescent="0.25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O274" s="22">
        <v>6.1698717948718063</v>
      </c>
      <c r="P274" s="22">
        <v>-10.682806440239744</v>
      </c>
    </row>
    <row r="275" spans="1:16" x14ac:dyDescent="0.25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O275" s="22">
        <v>6.3795853269537517</v>
      </c>
      <c r="P275" s="22">
        <v>-6.8701407555131544</v>
      </c>
    </row>
    <row r="276" spans="1:16" x14ac:dyDescent="0.25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O276" s="22">
        <v>6.1953931691818731</v>
      </c>
      <c r="P276" s="22">
        <v>-6.5591397849462219</v>
      </c>
    </row>
    <row r="277" spans="1:16" x14ac:dyDescent="0.25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O277" s="22">
        <v>6.2549485352335621</v>
      </c>
      <c r="P277" s="22">
        <v>4.5125805275312958</v>
      </c>
    </row>
    <row r="278" spans="1:16" x14ac:dyDescent="0.25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O278" s="22">
        <v>5.647058823529405</v>
      </c>
      <c r="P278" s="22">
        <v>10.599897556419302</v>
      </c>
    </row>
    <row r="279" spans="1:16" x14ac:dyDescent="0.25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O279" s="22">
        <v>5.3125000000000089</v>
      </c>
      <c r="P279" s="22">
        <v>10.378302053303523</v>
      </c>
    </row>
    <row r="280" spans="1:16" x14ac:dyDescent="0.25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O280" s="22">
        <v>4.8211508553654969</v>
      </c>
      <c r="P280" s="22">
        <v>13.464328899637223</v>
      </c>
    </row>
    <row r="281" spans="1:16" x14ac:dyDescent="0.25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O281" s="22">
        <v>4.8099301784328752</v>
      </c>
      <c r="P281" s="22">
        <v>7.9173933504969041</v>
      </c>
    </row>
    <row r="282" spans="1:16" x14ac:dyDescent="0.25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O282" s="22">
        <v>5.0348567002323819</v>
      </c>
      <c r="P282" s="22">
        <v>3.6701860231272088</v>
      </c>
    </row>
    <row r="283" spans="1:16" x14ac:dyDescent="0.25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O283" s="22">
        <v>4.6959199384141614</v>
      </c>
      <c r="P283" s="22">
        <v>8.8895128457110886</v>
      </c>
    </row>
    <row r="284" spans="1:16" x14ac:dyDescent="0.25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O284" s="22">
        <v>4.3678160919540243</v>
      </c>
      <c r="P284" s="22">
        <v>22.591145833333325</v>
      </c>
    </row>
    <row r="285" spans="1:16" x14ac:dyDescent="0.25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O285" s="22">
        <v>3.7993920972644313</v>
      </c>
      <c r="P285" s="22">
        <v>26.730926319228885</v>
      </c>
    </row>
    <row r="286" spans="1:16" x14ac:dyDescent="0.25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O286" s="22">
        <v>3.3962264150943389</v>
      </c>
      <c r="P286" s="22">
        <v>29.095394736842106</v>
      </c>
    </row>
    <row r="287" spans="1:16" x14ac:dyDescent="0.25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O287" s="22">
        <v>2.8485757121439192</v>
      </c>
      <c r="P287" s="22">
        <v>16.448389299236553</v>
      </c>
    </row>
    <row r="288" spans="1:16" x14ac:dyDescent="0.25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O288" s="22">
        <v>3.0665669409125185</v>
      </c>
      <c r="P288" s="22">
        <v>26.306704621161625</v>
      </c>
    </row>
    <row r="289" spans="1:16" x14ac:dyDescent="0.25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O289" s="22">
        <v>2.9806259314456129</v>
      </c>
      <c r="P289" s="22">
        <v>18.855581077544837</v>
      </c>
    </row>
    <row r="290" spans="1:16" x14ac:dyDescent="0.25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O290" s="22">
        <v>2.6726057906458989</v>
      </c>
      <c r="P290" s="22">
        <v>12.430871495899964</v>
      </c>
    </row>
    <row r="291" spans="1:16" x14ac:dyDescent="0.25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O291" s="22">
        <v>2.8189910979228294</v>
      </c>
      <c r="P291" s="22">
        <v>7.587548638132291</v>
      </c>
    </row>
    <row r="292" spans="1:16" x14ac:dyDescent="0.25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O292" s="22">
        <v>3.1899109792284719</v>
      </c>
      <c r="P292" s="22">
        <v>10.5530985240049</v>
      </c>
    </row>
    <row r="293" spans="1:16" x14ac:dyDescent="0.25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O293" s="22">
        <v>3.1828275351591495</v>
      </c>
      <c r="P293" s="22">
        <v>6.5464433214478257</v>
      </c>
    </row>
    <row r="294" spans="1:16" x14ac:dyDescent="0.25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O294" s="22">
        <v>3.0235988200590036</v>
      </c>
      <c r="P294" s="22">
        <v>9.9633581204871202</v>
      </c>
    </row>
    <row r="295" spans="1:16" x14ac:dyDescent="0.25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O295" s="22">
        <v>3.0147058823529305</v>
      </c>
      <c r="P295" s="22">
        <v>9.3860395554524079</v>
      </c>
    </row>
    <row r="296" spans="1:16" x14ac:dyDescent="0.25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O296" s="22">
        <v>3.1571218795888534</v>
      </c>
      <c r="P296" s="22">
        <v>4.7037402321523425</v>
      </c>
    </row>
    <row r="297" spans="1:16" x14ac:dyDescent="0.25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O297" s="22">
        <v>3.0746705710102518</v>
      </c>
      <c r="P297" s="22">
        <v>7.7192801526323906</v>
      </c>
    </row>
    <row r="298" spans="1:16" x14ac:dyDescent="0.25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O298" s="22">
        <v>2.9927007299270114</v>
      </c>
      <c r="P298" s="22">
        <v>6.6836539686584429</v>
      </c>
    </row>
    <row r="299" spans="1:16" x14ac:dyDescent="0.25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O299" s="22">
        <v>3.2798833819241979</v>
      </c>
      <c r="P299" s="22">
        <v>14.95922392196578</v>
      </c>
    </row>
    <row r="300" spans="1:16" x14ac:dyDescent="0.25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O300" s="22">
        <v>3.1204644412191396</v>
      </c>
      <c r="P300" s="22">
        <v>4.4642643074636279</v>
      </c>
    </row>
    <row r="301" spans="1:16" x14ac:dyDescent="0.25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O301" s="22">
        <v>2.9667149059334541</v>
      </c>
      <c r="P301" s="22">
        <v>7.3389109056215984</v>
      </c>
    </row>
    <row r="302" spans="1:16" x14ac:dyDescent="0.25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O302" s="22">
        <v>3.2537960954446943</v>
      </c>
      <c r="P302" s="22">
        <v>7.4339714078022867</v>
      </c>
    </row>
    <row r="303" spans="1:16" x14ac:dyDescent="0.25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O303" s="22">
        <v>3.2467532467532534</v>
      </c>
      <c r="P303" s="22">
        <v>11.885357576358091</v>
      </c>
    </row>
    <row r="304" spans="1:16" x14ac:dyDescent="0.25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O304" s="22">
        <v>3.0194104960460155</v>
      </c>
      <c r="P304" s="22">
        <v>6.082660561513431</v>
      </c>
    </row>
    <row r="305" spans="1:16" x14ac:dyDescent="0.25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O305" s="22">
        <v>3.1563845050215145</v>
      </c>
      <c r="P305" s="22">
        <v>8.3881064162754306</v>
      </c>
    </row>
    <row r="306" spans="1:16" x14ac:dyDescent="0.25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O306" s="22">
        <v>3.2211882605583497</v>
      </c>
      <c r="P306" s="22">
        <v>10.386142010094579</v>
      </c>
    </row>
    <row r="307" spans="1:16" x14ac:dyDescent="0.25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O307" s="22">
        <v>2.9978586723768963</v>
      </c>
      <c r="P307" s="22">
        <v>5.638716673345745</v>
      </c>
    </row>
    <row r="308" spans="1:16" x14ac:dyDescent="0.25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O308" s="22">
        <v>2.8469750889679624</v>
      </c>
      <c r="P308" s="22">
        <v>11.962901239040647</v>
      </c>
    </row>
    <row r="309" spans="1:16" x14ac:dyDescent="0.25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O309" s="22">
        <v>2.8409090909090828</v>
      </c>
      <c r="P309" s="22">
        <v>9.8444231689803772</v>
      </c>
    </row>
    <row r="310" spans="1:16" x14ac:dyDescent="0.25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O310" s="22">
        <v>2.7639971651311157</v>
      </c>
      <c r="P310" s="22">
        <v>11.739275819241414</v>
      </c>
    </row>
    <row r="311" spans="1:16" x14ac:dyDescent="0.25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O311" s="22">
        <v>2.7522935779816571</v>
      </c>
      <c r="P311" s="22">
        <v>7.0569143387040567</v>
      </c>
    </row>
    <row r="312" spans="1:16" x14ac:dyDescent="0.25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O312" s="22">
        <v>2.7445460942997935</v>
      </c>
      <c r="P312" s="22">
        <v>7.0551513621445405</v>
      </c>
    </row>
    <row r="313" spans="1:16" x14ac:dyDescent="0.25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O313" s="22">
        <v>2.8109627547435068</v>
      </c>
      <c r="P313" s="22">
        <v>9.7611559323579122</v>
      </c>
    </row>
    <row r="314" spans="1:16" x14ac:dyDescent="0.25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O314" s="22">
        <v>2.450980392156854</v>
      </c>
      <c r="P314" s="22">
        <v>5.3588344084081418</v>
      </c>
    </row>
    <row r="315" spans="1:16" x14ac:dyDescent="0.25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O315" s="22">
        <v>2.515723270440251</v>
      </c>
      <c r="P315" s="22">
        <v>-1.3062634224101699</v>
      </c>
    </row>
    <row r="316" spans="1:16" x14ac:dyDescent="0.25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O316" s="22">
        <v>2.6517794836008246</v>
      </c>
      <c r="P316" s="22">
        <v>2.4353120243531201</v>
      </c>
    </row>
    <row r="317" spans="1:16" x14ac:dyDescent="0.25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O317" s="22">
        <v>2.3643949930458819</v>
      </c>
      <c r="P317" s="22">
        <v>1.4016304227104204</v>
      </c>
    </row>
    <row r="318" spans="1:16" x14ac:dyDescent="0.25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O318" s="22">
        <v>2.2884882108183069</v>
      </c>
      <c r="P318" s="22">
        <v>-1.3894746187823159</v>
      </c>
    </row>
    <row r="319" spans="1:16" x14ac:dyDescent="0.25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O319" s="22">
        <v>2.4948024948024949</v>
      </c>
      <c r="P319" s="22">
        <v>2.2605047642425102</v>
      </c>
    </row>
    <row r="320" spans="1:16" x14ac:dyDescent="0.25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O320" s="22">
        <v>2.6989619377162599</v>
      </c>
      <c r="P320" s="22">
        <v>2.5735611355595767</v>
      </c>
    </row>
    <row r="321" spans="1:16" x14ac:dyDescent="0.25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O321" s="22">
        <v>2.9005524861878351</v>
      </c>
      <c r="P321" s="22">
        <v>0.82365502364194487</v>
      </c>
    </row>
    <row r="322" spans="1:16" x14ac:dyDescent="0.25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O322" s="22">
        <v>2.9655172413793229</v>
      </c>
      <c r="P322" s="22">
        <v>0.96616292242910351</v>
      </c>
    </row>
    <row r="323" spans="1:16" x14ac:dyDescent="0.25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O323" s="22">
        <v>2.6098901098901228</v>
      </c>
      <c r="P323" s="22">
        <v>-1.7540440459949402</v>
      </c>
    </row>
    <row r="324" spans="1:16" x14ac:dyDescent="0.25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O324" s="22">
        <v>2.6027397260274032</v>
      </c>
      <c r="P324" s="22">
        <v>-1.5392860971165212</v>
      </c>
    </row>
    <row r="325" spans="1:16" x14ac:dyDescent="0.25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O325" s="22">
        <v>2.5974025974025761</v>
      </c>
      <c r="P325" s="22">
        <v>-2.3234567388550897</v>
      </c>
    </row>
    <row r="326" spans="1:16" x14ac:dyDescent="0.25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O326" s="22">
        <v>2.8708133971291794</v>
      </c>
      <c r="P326" s="22">
        <v>4.3348888984030554</v>
      </c>
    </row>
    <row r="327" spans="1:16" x14ac:dyDescent="0.25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O327" s="22">
        <v>2.8629856850715951</v>
      </c>
      <c r="P327" s="22">
        <v>12.324741458599719</v>
      </c>
    </row>
    <row r="328" spans="1:16" x14ac:dyDescent="0.25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O328" s="22">
        <v>2.7872195785180187</v>
      </c>
      <c r="P328" s="22">
        <v>14.149165021844713</v>
      </c>
    </row>
    <row r="329" spans="1:16" x14ac:dyDescent="0.25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O329" s="22">
        <v>3.1250000000000222</v>
      </c>
      <c r="P329" s="22">
        <v>16.845564074479725</v>
      </c>
    </row>
    <row r="330" spans="1:16" x14ac:dyDescent="0.25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O330" s="22">
        <v>3.1186440677966054</v>
      </c>
      <c r="P330" s="22">
        <v>22.616877124271273</v>
      </c>
    </row>
    <row r="331" spans="1:16" x14ac:dyDescent="0.25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O331" s="22">
        <v>3.0425963488843744</v>
      </c>
      <c r="P331" s="22">
        <v>22.650896870772041</v>
      </c>
    </row>
    <row r="332" spans="1:16" x14ac:dyDescent="0.25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O332" s="22">
        <v>2.8301886792452713</v>
      </c>
      <c r="P332" s="22">
        <v>18.168626048917957</v>
      </c>
    </row>
    <row r="333" spans="1:16" x14ac:dyDescent="0.25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O333" s="22">
        <v>2.6174496644295386</v>
      </c>
      <c r="P333" s="22">
        <v>26.301571178491923</v>
      </c>
    </row>
    <row r="334" spans="1:16" x14ac:dyDescent="0.25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O334" s="22">
        <v>2.5452109845947701</v>
      </c>
      <c r="P334" s="22">
        <v>23.107864930665812</v>
      </c>
    </row>
    <row r="335" spans="1:16" x14ac:dyDescent="0.25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O335" s="22">
        <v>2.7443105756358666</v>
      </c>
      <c r="P335" s="22">
        <v>33.432520002644985</v>
      </c>
    </row>
    <row r="336" spans="1:16" x14ac:dyDescent="0.25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O336" s="22">
        <v>2.6034712950600669</v>
      </c>
      <c r="P336" s="22">
        <v>34.110653863740282</v>
      </c>
    </row>
    <row r="337" spans="1:16" x14ac:dyDescent="0.25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O337" s="22">
        <v>2.5316455696202667</v>
      </c>
      <c r="P337" s="22">
        <v>35.202584924110369</v>
      </c>
    </row>
    <row r="338" spans="1:16" x14ac:dyDescent="0.25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O338" s="22">
        <v>2.7906976744185963</v>
      </c>
      <c r="P338" s="22">
        <v>31.399905619729584</v>
      </c>
    </row>
    <row r="339" spans="1:16" x14ac:dyDescent="0.25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O339" s="22">
        <v>2.7170311464546071</v>
      </c>
      <c r="P339" s="22">
        <v>28.916937948113674</v>
      </c>
    </row>
    <row r="340" spans="1:16" x14ac:dyDescent="0.25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O340" s="22">
        <v>2.8439153439153486</v>
      </c>
      <c r="P340" s="22">
        <v>27.094868955334061</v>
      </c>
    </row>
    <row r="341" spans="1:16" x14ac:dyDescent="0.25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O341" s="22">
        <v>2.832674571805005</v>
      </c>
      <c r="P341" s="22">
        <v>25.44431946006749</v>
      </c>
    </row>
    <row r="342" spans="1:16" x14ac:dyDescent="0.25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O342" s="22">
        <v>2.8270874424720649</v>
      </c>
      <c r="P342" s="22">
        <v>23.107847636530508</v>
      </c>
    </row>
    <row r="343" spans="1:16" x14ac:dyDescent="0.25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O343" s="22">
        <v>2.8215223097112663</v>
      </c>
      <c r="P343" s="22">
        <v>13.857951108422606</v>
      </c>
    </row>
    <row r="344" spans="1:16" x14ac:dyDescent="0.25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O344" s="22">
        <v>2.8833551769331667</v>
      </c>
      <c r="P344" s="22">
        <v>16.037232149213352</v>
      </c>
    </row>
    <row r="345" spans="1:16" x14ac:dyDescent="0.25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O345" s="22">
        <v>2.8122956180510084</v>
      </c>
      <c r="P345" s="22">
        <v>17.610923837716676</v>
      </c>
    </row>
    <row r="346" spans="1:16" x14ac:dyDescent="0.25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O346" s="22">
        <v>3.0045721750489918</v>
      </c>
      <c r="P346" s="22">
        <v>21.284608770421332</v>
      </c>
    </row>
    <row r="347" spans="1:16" x14ac:dyDescent="0.25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O347" s="22">
        <v>3.0618892508143203</v>
      </c>
      <c r="P347" s="22">
        <v>25.050795381337032</v>
      </c>
    </row>
    <row r="348" spans="1:16" x14ac:dyDescent="0.25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O348" s="22">
        <v>3.2530904359141077</v>
      </c>
      <c r="P348" s="22">
        <v>20.26366632571883</v>
      </c>
    </row>
    <row r="349" spans="1:16" x14ac:dyDescent="0.25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O349" s="22">
        <v>3.378817413905133</v>
      </c>
      <c r="P349" s="22">
        <v>23.606175906418024</v>
      </c>
    </row>
    <row r="350" spans="1:16" x14ac:dyDescent="0.25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O350" s="22">
        <v>3.0381383322559907</v>
      </c>
      <c r="P350" s="22">
        <v>23.482660087753548</v>
      </c>
    </row>
    <row r="351" spans="1:16" x14ac:dyDescent="0.25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O351" s="22">
        <v>3.0322580645161246</v>
      </c>
      <c r="P351" s="22">
        <v>17.292021688613481</v>
      </c>
    </row>
    <row r="352" spans="1:16" x14ac:dyDescent="0.25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O352" s="22">
        <v>2.7652733118971096</v>
      </c>
      <c r="P352" s="22">
        <v>22.497210205298334</v>
      </c>
    </row>
    <row r="353" spans="1:16" x14ac:dyDescent="0.25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O353" s="22">
        <v>2.4343369634849621</v>
      </c>
      <c r="P353" s="22">
        <v>26.775466284074611</v>
      </c>
    </row>
    <row r="354" spans="1:16" x14ac:dyDescent="0.25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O354" s="22">
        <v>2.2378516624040889</v>
      </c>
      <c r="P354" s="22">
        <v>31.986341201556744</v>
      </c>
    </row>
    <row r="355" spans="1:16" x14ac:dyDescent="0.25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O355" s="22">
        <v>2.2335673261008271</v>
      </c>
      <c r="P355" s="22">
        <v>49.122587702164225</v>
      </c>
    </row>
    <row r="356" spans="1:16" x14ac:dyDescent="0.25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O356" s="22">
        <v>2.1656050955414008</v>
      </c>
      <c r="P356" s="22">
        <v>37.957637387076495</v>
      </c>
    </row>
    <row r="357" spans="1:16" x14ac:dyDescent="0.25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O357" s="22">
        <v>2.2900763358778775</v>
      </c>
      <c r="P357" s="22">
        <v>37.820261009995178</v>
      </c>
    </row>
    <row r="358" spans="1:16" x14ac:dyDescent="0.25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O358" s="22">
        <v>2.2194039315155401</v>
      </c>
      <c r="P358" s="22">
        <v>29.683667248004308</v>
      </c>
    </row>
    <row r="359" spans="1:16" x14ac:dyDescent="0.25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O359" s="22">
        <v>2.0859671302149163</v>
      </c>
      <c r="P359" s="22">
        <v>26.205384269900399</v>
      </c>
    </row>
    <row r="360" spans="1:16" x14ac:dyDescent="0.25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O360" s="22">
        <v>1.8903591682419618</v>
      </c>
      <c r="P360" s="22">
        <v>31.008181008180991</v>
      </c>
    </row>
    <row r="361" spans="1:16" x14ac:dyDescent="0.25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O361" s="22">
        <v>1.6970458830924073</v>
      </c>
      <c r="P361" s="22">
        <v>24.692174620942311</v>
      </c>
    </row>
    <row r="362" spans="1:16" x14ac:dyDescent="0.25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O362" s="22">
        <v>1.6311166875784044</v>
      </c>
      <c r="P362" s="22">
        <v>32.690119116866015</v>
      </c>
    </row>
    <row r="363" spans="1:16" x14ac:dyDescent="0.25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O363" s="22">
        <v>1.4402003757044479</v>
      </c>
      <c r="P363" s="22">
        <v>45.518543956043956</v>
      </c>
    </row>
    <row r="364" spans="1:16" x14ac:dyDescent="0.25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O364" s="22">
        <v>1.3767209011263937</v>
      </c>
      <c r="P364" s="22">
        <v>38.736366585968504</v>
      </c>
    </row>
    <row r="365" spans="1:16" x14ac:dyDescent="0.25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O365" s="22">
        <v>1.4383989993745905</v>
      </c>
      <c r="P365" s="22">
        <v>28.591974348092599</v>
      </c>
    </row>
    <row r="366" spans="1:16" x14ac:dyDescent="0.25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O366" s="22">
        <v>1.6885553470919357</v>
      </c>
      <c r="P366" s="22">
        <v>28.097250152518249</v>
      </c>
    </row>
    <row r="367" spans="1:16" x14ac:dyDescent="0.25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O367" s="22">
        <v>1.6229712858926382</v>
      </c>
      <c r="P367" s="22">
        <v>17.432490490511476</v>
      </c>
    </row>
    <row r="368" spans="1:16" x14ac:dyDescent="0.25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O368" s="22">
        <v>1.7456359102244301</v>
      </c>
      <c r="P368" s="22">
        <v>6.4271181918240661</v>
      </c>
    </row>
    <row r="369" spans="1:16" x14ac:dyDescent="0.25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O369" s="22">
        <v>1.6169154228855787</v>
      </c>
      <c r="P369" s="22">
        <v>7.36107592264168</v>
      </c>
    </row>
    <row r="370" spans="1:16" x14ac:dyDescent="0.25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O370" s="22">
        <v>1.4267990074441794</v>
      </c>
      <c r="P370" s="22">
        <v>20.123111237453806</v>
      </c>
    </row>
    <row r="371" spans="1:16" x14ac:dyDescent="0.25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O371" s="22">
        <v>1.4860681114551078</v>
      </c>
      <c r="P371" s="22">
        <v>21.795059660875047</v>
      </c>
    </row>
    <row r="372" spans="1:16" x14ac:dyDescent="0.25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O372" s="22">
        <v>1.4842300556586308</v>
      </c>
      <c r="P372" s="22">
        <v>26.668590212586185</v>
      </c>
    </row>
    <row r="373" spans="1:16" x14ac:dyDescent="0.25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O373" s="22">
        <v>1.606922126081578</v>
      </c>
      <c r="P373" s="22">
        <v>30.5382135716326</v>
      </c>
    </row>
    <row r="374" spans="1:16" x14ac:dyDescent="0.25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O374" s="22">
        <v>1.6666666666666607</v>
      </c>
      <c r="P374" s="22">
        <v>18.010368422055766</v>
      </c>
    </row>
    <row r="375" spans="1:16" x14ac:dyDescent="0.25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O375" s="22">
        <v>1.6666666666666607</v>
      </c>
      <c r="P375" s="22">
        <v>16.756977535738592</v>
      </c>
    </row>
    <row r="376" spans="1:16" x14ac:dyDescent="0.25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O376" s="22">
        <v>1.7283950617283939</v>
      </c>
      <c r="P376" s="22">
        <v>20.097144142118296</v>
      </c>
    </row>
    <row r="377" spans="1:16" x14ac:dyDescent="0.25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O377" s="22">
        <v>2.2811344019728841</v>
      </c>
      <c r="P377" s="22">
        <v>19.345079848187609</v>
      </c>
    </row>
    <row r="378" spans="1:16" x14ac:dyDescent="0.25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O378" s="22">
        <v>2.091020910209096</v>
      </c>
      <c r="P378" s="22">
        <v>21.067346362802517</v>
      </c>
    </row>
    <row r="379" spans="1:16" x14ac:dyDescent="0.25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O379" s="22">
        <v>1.9656019656019597</v>
      </c>
      <c r="P379" s="22">
        <v>18.564787136266702</v>
      </c>
    </row>
    <row r="380" spans="1:16" x14ac:dyDescent="0.25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O380" s="22">
        <v>2.1446078431372584</v>
      </c>
      <c r="P380" s="22">
        <v>37.933519973257582</v>
      </c>
    </row>
    <row r="381" spans="1:16" x14ac:dyDescent="0.25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O381" s="22">
        <v>2.2643818849449104</v>
      </c>
      <c r="P381" s="22">
        <v>26.125603484724834</v>
      </c>
    </row>
    <row r="382" spans="1:16" x14ac:dyDescent="0.25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O382" s="22">
        <v>2.629969418960254</v>
      </c>
      <c r="P382" s="22">
        <v>24.052718286655672</v>
      </c>
    </row>
    <row r="383" spans="1:16" x14ac:dyDescent="0.25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O383" s="22">
        <v>2.56253813300793</v>
      </c>
      <c r="P383" s="22">
        <v>19.360105875578991</v>
      </c>
    </row>
    <row r="384" spans="1:16" x14ac:dyDescent="0.25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O384" s="22">
        <v>2.6203534430225606</v>
      </c>
      <c r="P384" s="22">
        <v>19.526044759727633</v>
      </c>
    </row>
    <row r="385" spans="1:16" x14ac:dyDescent="0.25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O385" s="22">
        <v>2.6763990267639981</v>
      </c>
      <c r="P385" s="22">
        <v>8.9728361101559795</v>
      </c>
    </row>
    <row r="386" spans="1:16" x14ac:dyDescent="0.25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O386" s="22">
        <v>2.7929568913175551</v>
      </c>
      <c r="P386" s="22">
        <v>10.343769431411665</v>
      </c>
    </row>
    <row r="387" spans="1:16" x14ac:dyDescent="0.25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O387" s="22">
        <v>3.2179720704310855</v>
      </c>
      <c r="P387" s="22">
        <v>16.496808849708877</v>
      </c>
    </row>
    <row r="388" spans="1:16" x14ac:dyDescent="0.25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O388" s="22">
        <v>3.762135922330101</v>
      </c>
      <c r="P388" s="22">
        <v>8.7815875013106837</v>
      </c>
    </row>
    <row r="389" spans="1:16" x14ac:dyDescent="0.25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O389" s="22">
        <v>3.0138637733574392</v>
      </c>
      <c r="P389" s="22">
        <v>9.1224728077182959</v>
      </c>
    </row>
    <row r="390" spans="1:16" x14ac:dyDescent="0.25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O390" s="22">
        <v>3.1325301204819134</v>
      </c>
      <c r="P390" s="22">
        <v>5.9655717522273388</v>
      </c>
    </row>
    <row r="391" spans="1:16" x14ac:dyDescent="0.25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O391" s="22">
        <v>3.7349397590361377</v>
      </c>
      <c r="P391" s="22">
        <v>7.6848395448250839</v>
      </c>
    </row>
    <row r="392" spans="1:16" x14ac:dyDescent="0.25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O392" s="22">
        <v>3.5992801439711952</v>
      </c>
      <c r="P392" s="22">
        <v>14.940056497603017</v>
      </c>
    </row>
    <row r="393" spans="1:16" x14ac:dyDescent="0.25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O393" s="22">
        <v>3.3512866546977715</v>
      </c>
      <c r="P393" s="22">
        <v>11.990239414988579</v>
      </c>
    </row>
    <row r="394" spans="1:16" x14ac:dyDescent="0.25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O394" s="22">
        <v>3.4564958283670899</v>
      </c>
      <c r="P394" s="22">
        <v>4.8769929490142472</v>
      </c>
    </row>
    <row r="395" spans="1:16" x14ac:dyDescent="0.25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O395" s="22">
        <v>3.4503271861986873</v>
      </c>
      <c r="P395" s="22">
        <v>-5.3250390594063006</v>
      </c>
    </row>
    <row r="396" spans="1:16" x14ac:dyDescent="0.25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O396" s="22">
        <v>3.444180522565321</v>
      </c>
      <c r="P396" s="22">
        <v>-10.139186659860478</v>
      </c>
    </row>
    <row r="397" spans="1:16" x14ac:dyDescent="0.25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O397" s="22">
        <v>3.4360189573459543</v>
      </c>
      <c r="P397" s="22">
        <v>-2.0402162844398553</v>
      </c>
    </row>
    <row r="398" spans="1:16" x14ac:dyDescent="0.25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O398" s="22">
        <v>3.7212049616065945</v>
      </c>
      <c r="P398" s="22">
        <v>-9.256304796475467</v>
      </c>
    </row>
    <row r="399" spans="1:16" x14ac:dyDescent="0.25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O399" s="22">
        <v>3.529411764705892</v>
      </c>
      <c r="P399" s="22">
        <v>-22.571367561291357</v>
      </c>
    </row>
    <row r="400" spans="1:16" x14ac:dyDescent="0.25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O400" s="22">
        <v>2.9824561403508643</v>
      </c>
      <c r="P400" s="22">
        <v>-13.974511680425216</v>
      </c>
    </row>
    <row r="401" spans="1:16" x14ac:dyDescent="0.25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O401" s="22">
        <v>3.2182562902282053</v>
      </c>
      <c r="P401" s="22">
        <v>-11.599324229198926</v>
      </c>
    </row>
    <row r="402" spans="1:16" x14ac:dyDescent="0.25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O402" s="22">
        <v>3.5630841121495394</v>
      </c>
      <c r="P402" s="22">
        <v>-15.827031486319253</v>
      </c>
    </row>
    <row r="403" spans="1:16" x14ac:dyDescent="0.25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O403" s="22">
        <v>3.1939605110336888</v>
      </c>
      <c r="P403" s="22">
        <v>-15.347735230600412</v>
      </c>
    </row>
    <row r="404" spans="1:16" x14ac:dyDescent="0.25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O404" s="22">
        <v>2.7214823393167498</v>
      </c>
      <c r="P404" s="22">
        <v>-25.308365399820786</v>
      </c>
    </row>
    <row r="405" spans="1:16" x14ac:dyDescent="0.25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O405" s="22">
        <v>2.7214823393167498</v>
      </c>
      <c r="P405" s="22">
        <v>-27.536877571336081</v>
      </c>
    </row>
    <row r="406" spans="1:16" x14ac:dyDescent="0.25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O406" s="22">
        <v>2.5921658986175045</v>
      </c>
      <c r="P406" s="22">
        <v>-25.858402126766478</v>
      </c>
    </row>
    <row r="407" spans="1:16" x14ac:dyDescent="0.25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O407" s="22">
        <v>2.1276595744680771</v>
      </c>
      <c r="P407" s="22">
        <v>-13.346515076618882</v>
      </c>
    </row>
    <row r="408" spans="1:16" x14ac:dyDescent="0.25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O408" s="22">
        <v>1.8943742824339971</v>
      </c>
      <c r="P408" s="22">
        <v>-13.04268791468477</v>
      </c>
    </row>
    <row r="409" spans="1:16" x14ac:dyDescent="0.25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O409" s="22">
        <v>1.6036655211913109</v>
      </c>
      <c r="P409" s="22">
        <v>-17.2626847534059</v>
      </c>
    </row>
    <row r="410" spans="1:16" x14ac:dyDescent="0.25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O410" s="22">
        <v>1.1958997722095743</v>
      </c>
      <c r="P410" s="22">
        <v>-10.74326177073085</v>
      </c>
    </row>
    <row r="411" spans="1:16" x14ac:dyDescent="0.25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O411" s="22">
        <v>1.1363636363636465</v>
      </c>
      <c r="P411" s="22">
        <v>-1.115199986210802</v>
      </c>
    </row>
    <row r="412" spans="1:16" x14ac:dyDescent="0.25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O412" s="22">
        <v>1.3628620102214661</v>
      </c>
      <c r="P412" s="22">
        <v>-13.809165559521707</v>
      </c>
    </row>
    <row r="413" spans="1:16" x14ac:dyDescent="0.25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O413" s="22">
        <v>1.6439909297052191</v>
      </c>
      <c r="P413" s="22">
        <v>-15.024446178592466</v>
      </c>
    </row>
    <row r="414" spans="1:16" x14ac:dyDescent="0.25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O414" s="22">
        <v>1.2408347433727984</v>
      </c>
      <c r="P414" s="22">
        <v>-19.157451118116931</v>
      </c>
    </row>
    <row r="415" spans="1:16" x14ac:dyDescent="0.25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O415" s="22">
        <v>1.0692177827799743</v>
      </c>
      <c r="P415" s="22">
        <v>-24.736012152935448</v>
      </c>
    </row>
    <row r="416" spans="1:16" x14ac:dyDescent="0.25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O416" s="22">
        <v>1.465614430665152</v>
      </c>
      <c r="P416" s="22">
        <v>-19.187882637308341</v>
      </c>
    </row>
    <row r="417" spans="1:16" x14ac:dyDescent="0.25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O417" s="22">
        <v>1.7474633596392231</v>
      </c>
      <c r="P417" s="22">
        <v>-21.678482909677797</v>
      </c>
    </row>
    <row r="418" spans="1:16" x14ac:dyDescent="0.25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O418" s="22">
        <v>1.516002245929271</v>
      </c>
      <c r="P418" s="22">
        <v>-16.420389137368129</v>
      </c>
    </row>
    <row r="419" spans="1:16" x14ac:dyDescent="0.25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O419" s="22">
        <v>2.0270270270270174</v>
      </c>
      <c r="P419" s="22">
        <v>-17.827899425161277</v>
      </c>
    </row>
    <row r="420" spans="1:16" x14ac:dyDescent="0.25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O420" s="22">
        <v>2.2535211267605604</v>
      </c>
      <c r="P420" s="22">
        <v>-23.365967528395228</v>
      </c>
    </row>
    <row r="421" spans="1:16" x14ac:dyDescent="0.25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O421" s="22">
        <v>2.4802705749718212</v>
      </c>
      <c r="P421" s="22">
        <v>-24.287736683772788</v>
      </c>
    </row>
    <row r="422" spans="1:16" x14ac:dyDescent="0.25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O422" s="22">
        <v>2.7574563871693991</v>
      </c>
      <c r="P422" s="22">
        <v>-23.996819459127337</v>
      </c>
    </row>
    <row r="423" spans="1:16" x14ac:dyDescent="0.25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O423" s="22">
        <v>3.1460674157303359</v>
      </c>
      <c r="P423" s="22">
        <v>-26.077445332450178</v>
      </c>
    </row>
    <row r="424" spans="1:16" x14ac:dyDescent="0.25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O424" s="22">
        <v>3.0252100840336249</v>
      </c>
      <c r="P424" s="22">
        <v>-14.857185306243736</v>
      </c>
    </row>
    <row r="425" spans="1:16" x14ac:dyDescent="0.25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O425" s="22">
        <v>2.175125488008911</v>
      </c>
      <c r="P425" s="22">
        <v>-9.7035065689600302</v>
      </c>
    </row>
    <row r="426" spans="1:16" x14ac:dyDescent="0.25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O426" s="22">
        <v>1.8941504178273005</v>
      </c>
      <c r="P426" s="22">
        <v>-1.5477561576852428</v>
      </c>
    </row>
    <row r="427" spans="1:16" x14ac:dyDescent="0.25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O427" s="22">
        <v>1.9487750556792971</v>
      </c>
      <c r="P427" s="22">
        <v>8.6318860928895838</v>
      </c>
    </row>
    <row r="428" spans="1:16" x14ac:dyDescent="0.25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O428" s="22">
        <v>2.0555555555555438</v>
      </c>
      <c r="P428" s="22">
        <v>10.0363509338806</v>
      </c>
    </row>
    <row r="429" spans="1:16" x14ac:dyDescent="0.25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O429" s="22">
        <v>2.2160664819944609</v>
      </c>
      <c r="P429" s="22">
        <v>22.162937886370337</v>
      </c>
    </row>
    <row r="430" spans="1:16" x14ac:dyDescent="0.25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O430" s="22">
        <v>2.3783185840707821</v>
      </c>
      <c r="P430" s="22">
        <v>18.622425939306364</v>
      </c>
    </row>
    <row r="431" spans="1:16" x14ac:dyDescent="0.25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O431" s="22">
        <v>2.0419426048565281</v>
      </c>
      <c r="P431" s="22">
        <v>13.018124339161186</v>
      </c>
    </row>
    <row r="432" spans="1:16" x14ac:dyDescent="0.25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O432" s="22">
        <v>1.9283746556473913</v>
      </c>
      <c r="P432" s="22">
        <v>26.380395990088878</v>
      </c>
    </row>
    <row r="433" spans="1:16" x14ac:dyDescent="0.25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O433" s="22">
        <v>2.0352035203520247</v>
      </c>
      <c r="P433" s="22">
        <v>32.187682599041722</v>
      </c>
    </row>
    <row r="434" spans="1:16" x14ac:dyDescent="0.25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O434" s="22">
        <v>2.0262869660460092</v>
      </c>
      <c r="P434" s="22">
        <v>36.116031623372777</v>
      </c>
    </row>
    <row r="435" spans="1:16" x14ac:dyDescent="0.25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O435" s="22">
        <v>1.6884531590413809</v>
      </c>
      <c r="P435" s="22">
        <v>32.779598670093634</v>
      </c>
    </row>
    <row r="436" spans="1:16" x14ac:dyDescent="0.25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O436" s="22">
        <v>1.7400761283306032</v>
      </c>
      <c r="P436" s="22">
        <v>20.762989137547439</v>
      </c>
    </row>
    <row r="437" spans="1:16" x14ac:dyDescent="0.25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O437" s="22">
        <v>2.2925764192139875</v>
      </c>
      <c r="P437" s="22">
        <v>16.302576822092398</v>
      </c>
    </row>
    <row r="438" spans="1:16" x14ac:dyDescent="0.25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O438" s="22">
        <v>2.8977583378895444</v>
      </c>
      <c r="P438" s="22">
        <v>17.069266290405327</v>
      </c>
    </row>
    <row r="439" spans="1:16" x14ac:dyDescent="0.25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O439" s="22">
        <v>3.1676679410158393</v>
      </c>
      <c r="P439" s="22">
        <v>11.250012622310201</v>
      </c>
    </row>
    <row r="440" spans="1:16" x14ac:dyDescent="0.25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O440" s="22">
        <v>2.9395753946652281</v>
      </c>
      <c r="P440" s="22">
        <v>9.5465322764655127</v>
      </c>
    </row>
    <row r="441" spans="1:16" x14ac:dyDescent="0.25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O441" s="22">
        <v>2.5474254742547275</v>
      </c>
      <c r="P441" s="22">
        <v>11.90899324276835</v>
      </c>
    </row>
    <row r="442" spans="1:16" x14ac:dyDescent="0.25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O442" s="22">
        <v>2.5391680172879516</v>
      </c>
      <c r="P442" s="22">
        <v>7.5653605657127088</v>
      </c>
    </row>
    <row r="443" spans="1:16" x14ac:dyDescent="0.25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O443" s="22">
        <v>3.1909140075716547</v>
      </c>
      <c r="P443" s="22">
        <v>10.926100926100911</v>
      </c>
    </row>
    <row r="444" spans="1:16" x14ac:dyDescent="0.25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O444" s="22">
        <v>3.6216216216216068</v>
      </c>
      <c r="P444" s="22">
        <v>8.9934527663860777</v>
      </c>
    </row>
    <row r="445" spans="1:16" x14ac:dyDescent="0.25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O445" s="22">
        <v>3.3423180592991875</v>
      </c>
      <c r="P445" s="22">
        <v>4.4327354061867164</v>
      </c>
    </row>
    <row r="446" spans="1:16" x14ac:dyDescent="0.25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O446" s="22">
        <v>2.8448738593666034</v>
      </c>
      <c r="P446" s="22">
        <v>5.1234125805718955</v>
      </c>
    </row>
    <row r="447" spans="1:16" x14ac:dyDescent="0.25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O447" s="22">
        <v>3.0530262453133394</v>
      </c>
      <c r="P447" s="22">
        <v>4.828584367036326</v>
      </c>
    </row>
    <row r="448" spans="1:16" x14ac:dyDescent="0.25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O448" s="22">
        <v>3.2068412613575736</v>
      </c>
      <c r="P448" s="22">
        <v>4.4748487311478291</v>
      </c>
    </row>
    <row r="449" spans="1:16" x14ac:dyDescent="0.25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O449" s="22">
        <v>3.3617929562433257</v>
      </c>
      <c r="P449" s="22">
        <v>6.3193775207909475</v>
      </c>
    </row>
    <row r="450" spans="1:16" x14ac:dyDescent="0.25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O450" s="22">
        <v>2.8692879914984148</v>
      </c>
      <c r="P450" s="22">
        <v>4.4256863363837162</v>
      </c>
    </row>
    <row r="451" spans="1:16" x14ac:dyDescent="0.25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O451" s="22">
        <v>2.541026998411855</v>
      </c>
      <c r="P451" s="22">
        <v>12.02301855280834</v>
      </c>
    </row>
    <row r="452" spans="1:16" x14ac:dyDescent="0.25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O452" s="22">
        <v>3.0671602326811209</v>
      </c>
      <c r="P452" s="22">
        <v>10.51311309135694</v>
      </c>
    </row>
    <row r="453" spans="1:16" x14ac:dyDescent="0.25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O453" s="22">
        <v>3.6469344608879517</v>
      </c>
      <c r="P453" s="22">
        <v>10.248703547524629</v>
      </c>
    </row>
    <row r="454" spans="1:16" x14ac:dyDescent="0.25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O454" s="22">
        <v>4.7418335089568053</v>
      </c>
      <c r="P454" s="22">
        <v>6.7961422757034207</v>
      </c>
    </row>
    <row r="455" spans="1:16" x14ac:dyDescent="0.25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O455" s="22">
        <v>4.3501048218029359</v>
      </c>
      <c r="P455" s="22">
        <v>6.445621986335226</v>
      </c>
    </row>
    <row r="456" spans="1:16" x14ac:dyDescent="0.25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O456" s="22">
        <v>3.3385498174230532</v>
      </c>
      <c r="P456" s="22">
        <v>3.0010231698461842</v>
      </c>
    </row>
    <row r="457" spans="1:16" x14ac:dyDescent="0.25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O457" s="22">
        <v>3.3385498174230532</v>
      </c>
      <c r="P457" s="22">
        <v>8.3647260998755524</v>
      </c>
    </row>
    <row r="458" spans="1:16" x14ac:dyDescent="0.25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O458" s="22">
        <v>3.9665970772442494</v>
      </c>
      <c r="P458" s="22">
        <v>6.4024592888002774</v>
      </c>
    </row>
    <row r="459" spans="1:16" x14ac:dyDescent="0.25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O459" s="22">
        <v>3.6382536382536301</v>
      </c>
      <c r="P459" s="22">
        <v>9.6799058098069537</v>
      </c>
    </row>
    <row r="460" spans="1:16" x14ac:dyDescent="0.25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O460" s="22">
        <v>3.4179181771103018</v>
      </c>
      <c r="P460" s="22">
        <v>13.291265073259284</v>
      </c>
    </row>
    <row r="461" spans="1:16" x14ac:dyDescent="0.25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O461" s="22">
        <v>3.5622096024780614</v>
      </c>
      <c r="P461" s="22">
        <v>6.5958875367184255</v>
      </c>
    </row>
    <row r="462" spans="1:16" x14ac:dyDescent="0.25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O462" s="22">
        <v>4.0289256198347223</v>
      </c>
      <c r="P462" s="22">
        <v>6.6203318979627834</v>
      </c>
    </row>
    <row r="463" spans="1:16" x14ac:dyDescent="0.25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O463" s="22">
        <v>4.233350542075387</v>
      </c>
      <c r="P463" s="22">
        <v>3.4419614642920759</v>
      </c>
    </row>
    <row r="464" spans="1:16" x14ac:dyDescent="0.25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O464" s="22">
        <v>4.1046690610569536</v>
      </c>
      <c r="P464" s="22">
        <v>6.8415920283857679</v>
      </c>
    </row>
    <row r="465" spans="1:16" x14ac:dyDescent="0.25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O465" s="22">
        <v>3.8755736868944402</v>
      </c>
      <c r="P465" s="22">
        <v>8.710866610786038</v>
      </c>
    </row>
    <row r="466" spans="1:16" x14ac:dyDescent="0.25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O466" s="22">
        <v>2.0623742454728422</v>
      </c>
      <c r="P466" s="22">
        <v>14.16144025318764</v>
      </c>
    </row>
    <row r="467" spans="1:16" x14ac:dyDescent="0.25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O467" s="22">
        <v>1.3561024610748484</v>
      </c>
      <c r="P467" s="22">
        <v>12.097032365464045</v>
      </c>
    </row>
    <row r="468" spans="1:16" x14ac:dyDescent="0.25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O468" s="22">
        <v>1.9687026754164672</v>
      </c>
      <c r="P468" s="22">
        <v>13.619431382130752</v>
      </c>
    </row>
    <row r="469" spans="1:16" x14ac:dyDescent="0.25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O469" s="22">
        <v>2.5239777889954462</v>
      </c>
      <c r="P469" s="22">
        <v>12.355477782638591</v>
      </c>
    </row>
    <row r="470" spans="1:16" x14ac:dyDescent="0.25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O470" s="22">
        <v>2.0943775100401796</v>
      </c>
      <c r="P470" s="22">
        <v>9.8511704902159778</v>
      </c>
    </row>
    <row r="471" spans="1:16" x14ac:dyDescent="0.25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O471" s="22">
        <v>2.4363089267803506</v>
      </c>
      <c r="P471" s="22">
        <v>9.7299342791168151</v>
      </c>
    </row>
    <row r="472" spans="1:16" x14ac:dyDescent="0.25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O472" s="22">
        <v>2.8102153229844884</v>
      </c>
      <c r="P472" s="22">
        <v>13.105347891439866</v>
      </c>
    </row>
    <row r="473" spans="1:16" x14ac:dyDescent="0.25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O473" s="22">
        <v>2.6714855433698892</v>
      </c>
      <c r="P473" s="22">
        <v>20.512719571054028</v>
      </c>
    </row>
    <row r="474" spans="1:16" x14ac:dyDescent="0.25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O474" s="22">
        <v>2.7060575968222311</v>
      </c>
      <c r="P474" s="22">
        <v>18.355377105967552</v>
      </c>
    </row>
    <row r="475" spans="1:16" x14ac:dyDescent="0.25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O475" s="22">
        <v>2.6260525012382407</v>
      </c>
      <c r="P475" s="22">
        <v>13.990412482571713</v>
      </c>
    </row>
    <row r="476" spans="1:16" x14ac:dyDescent="0.25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O476" s="22">
        <v>2.3415475603745683</v>
      </c>
      <c r="P476" s="22">
        <v>13.05164823365188</v>
      </c>
    </row>
    <row r="477" spans="1:16" x14ac:dyDescent="0.25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O477" s="22">
        <v>1.9494354442808115</v>
      </c>
      <c r="P477" s="22">
        <v>14.290526630984024</v>
      </c>
    </row>
    <row r="478" spans="1:16" x14ac:dyDescent="0.25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O478" s="22">
        <v>2.7614588467225198</v>
      </c>
      <c r="P478" s="22">
        <v>12.441760889443664</v>
      </c>
    </row>
    <row r="479" spans="1:16" x14ac:dyDescent="0.25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O479" s="22">
        <v>3.6040634291377494</v>
      </c>
      <c r="P479" s="22">
        <v>5.748127628281563</v>
      </c>
    </row>
    <row r="480" spans="1:16" x14ac:dyDescent="0.25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O480" s="22">
        <v>4.3267326732673306</v>
      </c>
      <c r="P480" s="22">
        <v>3.5295776633998521</v>
      </c>
    </row>
    <row r="481" spans="1:16" x14ac:dyDescent="0.25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O481" s="22">
        <v>4.1033973412112346</v>
      </c>
      <c r="P481" s="22">
        <v>-4.1502113694515508</v>
      </c>
    </row>
    <row r="482" spans="1:16" x14ac:dyDescent="0.25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O482" s="22">
        <v>4.3531066223472248</v>
      </c>
      <c r="P482" s="22">
        <v>-5.4157603673533057</v>
      </c>
    </row>
    <row r="483" spans="1:16" x14ac:dyDescent="0.25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O483" s="22">
        <v>4.1344769849895657</v>
      </c>
      <c r="P483" s="22">
        <v>-6.9084920400320886</v>
      </c>
    </row>
    <row r="484" spans="1:16" x14ac:dyDescent="0.25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O484" s="22">
        <v>4.009020417705722</v>
      </c>
      <c r="P484" s="22">
        <v>-6.5287343915486629</v>
      </c>
    </row>
    <row r="485" spans="1:16" x14ac:dyDescent="0.25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O485" s="22">
        <v>3.9556416568346187</v>
      </c>
      <c r="P485" s="22">
        <v>-8.5089702212175276</v>
      </c>
    </row>
    <row r="486" spans="1:16" x14ac:dyDescent="0.25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O486" s="22">
        <v>4.0788010635726346</v>
      </c>
      <c r="P486" s="22">
        <v>-14.856819769182151</v>
      </c>
    </row>
    <row r="487" spans="1:16" x14ac:dyDescent="0.25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O487" s="22">
        <v>4.8633700446906847</v>
      </c>
      <c r="P487" s="22">
        <v>-12.911006205034104</v>
      </c>
    </row>
    <row r="488" spans="1:16" x14ac:dyDescent="0.25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O488" s="22">
        <v>5.5145412254214987</v>
      </c>
      <c r="P488" s="22">
        <v>-12.968880385891357</v>
      </c>
    </row>
    <row r="489" spans="1:16" x14ac:dyDescent="0.25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O489" s="22">
        <v>5.3488450481771643</v>
      </c>
      <c r="P489" s="22">
        <v>-23.605043392827906</v>
      </c>
    </row>
    <row r="490" spans="1:16" x14ac:dyDescent="0.25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O490" s="22">
        <v>4.9606000872889133</v>
      </c>
      <c r="P490" s="22">
        <v>-37.474989995998406</v>
      </c>
    </row>
    <row r="491" spans="1:16" x14ac:dyDescent="0.25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O491" s="22">
        <v>3.7111439545039149</v>
      </c>
      <c r="P491" s="22">
        <v>-39.489852410980731</v>
      </c>
    </row>
    <row r="492" spans="1:16" x14ac:dyDescent="0.25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O492" s="22">
        <v>1.0358735883078563</v>
      </c>
      <c r="P492" s="22">
        <v>-38.48579367457571</v>
      </c>
    </row>
    <row r="493" spans="1:16" x14ac:dyDescent="0.25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O493" s="22">
        <v>-4.4931278791493501E-2</v>
      </c>
      <c r="P493" s="22">
        <v>-40.090674984585249</v>
      </c>
    </row>
    <row r="494" spans="1:16" x14ac:dyDescent="0.25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O494" s="22">
        <v>-0.12533867357756856</v>
      </c>
      <c r="P494" s="22">
        <v>-44.756243283256801</v>
      </c>
    </row>
    <row r="495" spans="1:16" x14ac:dyDescent="0.25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O495" s="22">
        <v>8.1804205864521862E-2</v>
      </c>
      <c r="P495" s="22">
        <v>-39.678687533076285</v>
      </c>
    </row>
    <row r="496" spans="1:16" x14ac:dyDescent="0.25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O496" s="22">
        <v>-0.42146078307413459</v>
      </c>
      <c r="P496" s="22">
        <v>-37.008061547788309</v>
      </c>
    </row>
    <row r="497" spans="1:16" x14ac:dyDescent="0.25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O497" s="22">
        <v>-0.60530765135026199</v>
      </c>
      <c r="P497" s="22">
        <v>-34.364958082806098</v>
      </c>
    </row>
    <row r="498" spans="1:16" x14ac:dyDescent="0.25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O498" s="22">
        <v>-1.0390780678814715</v>
      </c>
      <c r="P498" s="22">
        <v>-28.178125000000001</v>
      </c>
    </row>
    <row r="499" spans="1:16" x14ac:dyDescent="0.25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O499" s="22">
        <v>-1.2523069417661126</v>
      </c>
      <c r="P499" s="22">
        <v>-22.084931117738961</v>
      </c>
    </row>
    <row r="500" spans="1:16" x14ac:dyDescent="0.25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O500" s="22">
        <v>-1.9753356884008366</v>
      </c>
      <c r="P500" s="22">
        <v>-20.439964765401484</v>
      </c>
    </row>
    <row r="501" spans="1:16" x14ac:dyDescent="0.25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O501" s="22">
        <v>-1.4686053048967196</v>
      </c>
      <c r="P501" s="22">
        <v>-9.36931993552591</v>
      </c>
    </row>
    <row r="502" spans="1:16" x14ac:dyDescent="0.25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O502" s="22">
        <v>-1.341125723111225</v>
      </c>
      <c r="P502" s="22">
        <v>6.961548387096772</v>
      </c>
    </row>
    <row r="503" spans="1:16" x14ac:dyDescent="0.25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O503" s="22">
        <v>-0.21906360684769144</v>
      </c>
      <c r="P503" s="22">
        <v>22.247389092207449</v>
      </c>
    </row>
    <row r="504" spans="1:16" x14ac:dyDescent="0.25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O504" s="22">
        <v>1.8485555811255772</v>
      </c>
      <c r="P504" s="22">
        <v>23.454193191253793</v>
      </c>
    </row>
    <row r="505" spans="1:16" x14ac:dyDescent="0.25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O505" s="22">
        <v>2.7846256488390564</v>
      </c>
      <c r="P505" s="22">
        <v>30.027364750326903</v>
      </c>
    </row>
    <row r="506" spans="1:16" x14ac:dyDescent="0.25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O506" s="22">
        <v>2.6552304926896086</v>
      </c>
      <c r="P506" s="22">
        <v>50.252350052374538</v>
      </c>
    </row>
    <row r="507" spans="1:16" x14ac:dyDescent="0.25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O507" s="22">
        <v>2.2144242919620138</v>
      </c>
      <c r="P507" s="22">
        <v>46.568989935703819</v>
      </c>
    </row>
    <row r="508" spans="1:16" x14ac:dyDescent="0.25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O508" s="22">
        <v>2.3918022225043911</v>
      </c>
      <c r="P508" s="22">
        <v>35.962007768013684</v>
      </c>
    </row>
    <row r="509" spans="1:16" x14ac:dyDescent="0.25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O509" s="22">
        <v>2.2409661200131659</v>
      </c>
      <c r="P509" s="22">
        <v>18.52492547381248</v>
      </c>
    </row>
    <row r="510" spans="1:16" x14ac:dyDescent="0.25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O510" s="22">
        <v>1.9591645153719695</v>
      </c>
      <c r="P510" s="22">
        <v>12.116564417177923</v>
      </c>
    </row>
    <row r="511" spans="1:16" x14ac:dyDescent="0.25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O511" s="22">
        <v>1.1050625005825987</v>
      </c>
      <c r="P511" s="22">
        <v>11.556689755741868</v>
      </c>
    </row>
    <row r="512" spans="1:16" x14ac:dyDescent="0.25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O512" s="22">
        <v>1.3144049093465782</v>
      </c>
      <c r="P512" s="22">
        <v>2.8129960220258265</v>
      </c>
    </row>
    <row r="513" spans="1:16" x14ac:dyDescent="0.25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  <c r="O513" s="22">
        <v>1.1987048050249083</v>
      </c>
      <c r="P513" s="22">
        <v>4.9636735157225553</v>
      </c>
    </row>
    <row r="514" spans="1:16" x14ac:dyDescent="0.25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  <c r="O514" s="22"/>
    </row>
    <row r="515" spans="1:16" x14ac:dyDescent="0.25">
      <c r="A515" s="21"/>
      <c r="B515" s="22"/>
      <c r="C515" s="60"/>
      <c r="I515" s="60"/>
      <c r="J515" s="58"/>
      <c r="K515" s="57"/>
      <c r="L515" s="59"/>
    </row>
    <row r="516" spans="1:16" x14ac:dyDescent="0.25">
      <c r="A516" s="21"/>
      <c r="B516" s="22"/>
      <c r="C516" s="60"/>
      <c r="I516" s="60"/>
      <c r="J516" s="58"/>
      <c r="K516" s="57"/>
      <c r="L516" s="59"/>
    </row>
    <row r="517" spans="1:16" x14ac:dyDescent="0.25">
      <c r="A517" s="21"/>
      <c r="B517" s="22"/>
      <c r="C517" s="60"/>
      <c r="I517" s="60"/>
      <c r="J517" s="58"/>
      <c r="K517" s="57"/>
      <c r="L517" s="59"/>
    </row>
    <row r="518" spans="1:16" x14ac:dyDescent="0.25">
      <c r="A518" s="21"/>
      <c r="B518" s="22"/>
      <c r="C518" s="60"/>
      <c r="I518" s="60"/>
      <c r="J518" s="58"/>
      <c r="K518" s="57"/>
      <c r="L518" s="59"/>
    </row>
    <row r="519" spans="1:16" x14ac:dyDescent="0.25">
      <c r="A519" s="21"/>
      <c r="B519" s="22"/>
      <c r="C519" s="60"/>
      <c r="I519" s="60"/>
      <c r="J519" s="58"/>
      <c r="K519" s="57"/>
      <c r="L519" s="59"/>
    </row>
    <row r="520" spans="1:16" x14ac:dyDescent="0.25">
      <c r="A520" s="21"/>
      <c r="B520" s="22"/>
      <c r="C520" s="60"/>
      <c r="I520" s="60"/>
      <c r="J520" s="58"/>
      <c r="K520" s="57"/>
      <c r="L520" s="59"/>
    </row>
    <row r="521" spans="1:16" x14ac:dyDescent="0.25">
      <c r="A521" s="21"/>
      <c r="B521" s="22"/>
      <c r="C521" s="60"/>
      <c r="I521" s="60"/>
      <c r="J521" s="58"/>
      <c r="K521" s="57"/>
      <c r="L521" s="59"/>
    </row>
    <row r="522" spans="1:16" x14ac:dyDescent="0.25">
      <c r="A522" s="21"/>
      <c r="B522" s="22"/>
      <c r="C522" s="60"/>
      <c r="I522" s="60"/>
      <c r="J522" s="58"/>
      <c r="K522" s="57"/>
      <c r="L522" s="59"/>
    </row>
    <row r="523" spans="1:16" x14ac:dyDescent="0.25">
      <c r="A523" s="21"/>
      <c r="B523" s="22"/>
      <c r="C523" s="60"/>
      <c r="I523" s="60"/>
      <c r="J523" s="58"/>
      <c r="K523" s="57"/>
      <c r="L523" s="59"/>
    </row>
    <row r="524" spans="1:16" x14ac:dyDescent="0.25">
      <c r="A524" s="21"/>
      <c r="B524" s="22"/>
      <c r="C524" s="60"/>
      <c r="I524" s="60"/>
    </row>
    <row r="525" spans="1:16" x14ac:dyDescent="0.25">
      <c r="A525" s="21"/>
      <c r="B525" s="22"/>
      <c r="C525" s="60"/>
      <c r="I525" s="60"/>
    </row>
    <row r="526" spans="1:16" x14ac:dyDescent="0.25">
      <c r="A526" s="21"/>
      <c r="B526" s="22"/>
      <c r="C526" s="60"/>
      <c r="I526" s="60"/>
    </row>
    <row r="527" spans="1:16" x14ac:dyDescent="0.25">
      <c r="A527" s="21"/>
      <c r="B527" s="22"/>
      <c r="C527" s="60"/>
      <c r="I527" s="60"/>
    </row>
    <row r="528" spans="1:16" x14ac:dyDescent="0.25">
      <c r="A528" s="21"/>
      <c r="B528" s="22"/>
      <c r="C528" s="60"/>
      <c r="I528" s="60"/>
    </row>
    <row r="529" spans="1:9" x14ac:dyDescent="0.25">
      <c r="A529" s="21"/>
      <c r="B529" s="22"/>
      <c r="C529" s="60"/>
      <c r="I529" s="60"/>
    </row>
    <row r="530" spans="1:9" x14ac:dyDescent="0.25">
      <c r="A530" s="21"/>
      <c r="B530" s="22"/>
      <c r="C530" s="60"/>
      <c r="I530" s="60"/>
    </row>
    <row r="531" spans="1:9" x14ac:dyDescent="0.25">
      <c r="A531" s="21"/>
      <c r="B531" s="22"/>
      <c r="C531" s="60"/>
      <c r="I531" s="60"/>
    </row>
    <row r="532" spans="1:9" x14ac:dyDescent="0.25">
      <c r="A532" s="21"/>
      <c r="B532" s="22"/>
      <c r="C532" s="60"/>
      <c r="I532" s="60"/>
    </row>
    <row r="533" spans="1:9" x14ac:dyDescent="0.25">
      <c r="A533" s="21"/>
      <c r="B533" s="22"/>
      <c r="C533" s="60"/>
      <c r="I533" s="60"/>
    </row>
    <row r="534" spans="1:9" x14ac:dyDescent="0.25">
      <c r="A534" s="21"/>
      <c r="B534" s="22"/>
      <c r="C534" s="60"/>
      <c r="I534" s="60"/>
    </row>
    <row r="535" spans="1:9" x14ac:dyDescent="0.25">
      <c r="A535" s="21"/>
      <c r="B535" s="22"/>
      <c r="C535" s="60"/>
      <c r="I535" s="60"/>
    </row>
    <row r="536" spans="1:9" x14ac:dyDescent="0.25">
      <c r="A536" s="21"/>
      <c r="B536" s="22"/>
      <c r="C536" s="60"/>
      <c r="I536" s="60"/>
    </row>
    <row r="537" spans="1:9" x14ac:dyDescent="0.25">
      <c r="A537" s="21"/>
      <c r="B537" s="22"/>
      <c r="C537" s="60"/>
      <c r="I537" s="60"/>
    </row>
    <row r="538" spans="1:9" x14ac:dyDescent="0.25">
      <c r="A538" s="21"/>
      <c r="B538" s="22"/>
      <c r="C538" s="60"/>
      <c r="I538" s="60"/>
    </row>
    <row r="539" spans="1:9" x14ac:dyDescent="0.25">
      <c r="A539" s="21"/>
      <c r="B539" s="22"/>
      <c r="C539" s="60"/>
      <c r="I539" s="60"/>
    </row>
    <row r="540" spans="1:9" x14ac:dyDescent="0.25">
      <c r="A540" s="21"/>
      <c r="B540" s="22"/>
      <c r="C540" s="60"/>
      <c r="I540" s="60"/>
    </row>
    <row r="541" spans="1:9" x14ac:dyDescent="0.25">
      <c r="A541" s="21"/>
      <c r="B541" s="22"/>
      <c r="C541" s="60"/>
      <c r="I541" s="60"/>
    </row>
    <row r="542" spans="1:9" x14ac:dyDescent="0.25">
      <c r="A542" s="21"/>
      <c r="B542" s="22"/>
      <c r="C542" s="60"/>
      <c r="I542" s="60"/>
    </row>
    <row r="543" spans="1:9" x14ac:dyDescent="0.25">
      <c r="A543" s="21"/>
      <c r="B543" s="22"/>
      <c r="C543" s="60"/>
      <c r="I543" s="60"/>
    </row>
    <row r="544" spans="1:9" x14ac:dyDescent="0.25">
      <c r="A544" s="21"/>
      <c r="B544" s="22"/>
      <c r="C544" s="60"/>
      <c r="I544" s="60"/>
    </row>
    <row r="545" spans="1:9" x14ac:dyDescent="0.25">
      <c r="A545" s="21"/>
      <c r="B545" s="22"/>
      <c r="C545" s="60"/>
      <c r="I545" s="60"/>
    </row>
    <row r="546" spans="1:9" x14ac:dyDescent="0.25">
      <c r="A546" s="21"/>
      <c r="B546" s="22"/>
      <c r="C546" s="60"/>
      <c r="I546" s="60"/>
    </row>
    <row r="547" spans="1:9" x14ac:dyDescent="0.25">
      <c r="A547" s="21"/>
      <c r="B547" s="22"/>
      <c r="C547" s="60"/>
      <c r="I547" s="60"/>
    </row>
    <row r="548" spans="1:9" x14ac:dyDescent="0.25">
      <c r="A548" s="21"/>
      <c r="B548" s="22"/>
      <c r="C548" s="60"/>
      <c r="I548" s="60"/>
    </row>
    <row r="549" spans="1:9" x14ac:dyDescent="0.25">
      <c r="A549" s="21"/>
      <c r="B549" s="22"/>
      <c r="C549" s="60"/>
      <c r="I549" s="60"/>
    </row>
    <row r="550" spans="1:9" x14ac:dyDescent="0.25">
      <c r="A550" s="21"/>
      <c r="B550" s="22"/>
      <c r="C550" s="60"/>
      <c r="I550" s="60"/>
    </row>
    <row r="551" spans="1:9" x14ac:dyDescent="0.25">
      <c r="A551" s="21"/>
      <c r="B551" s="22"/>
      <c r="C551" s="60"/>
      <c r="I551" s="60"/>
    </row>
    <row r="552" spans="1:9" x14ac:dyDescent="0.25">
      <c r="A552" s="21"/>
      <c r="B552" s="22"/>
      <c r="C552" s="60"/>
      <c r="I552" s="60"/>
    </row>
    <row r="553" spans="1:9" x14ac:dyDescent="0.25">
      <c r="A553" s="21"/>
      <c r="B553" s="22"/>
      <c r="C553" s="60"/>
      <c r="I553" s="60"/>
    </row>
    <row r="554" spans="1:9" x14ac:dyDescent="0.25">
      <c r="A554" s="21"/>
      <c r="B554" s="22"/>
      <c r="C554" s="60"/>
      <c r="I554" s="60"/>
    </row>
    <row r="555" spans="1:9" x14ac:dyDescent="0.25">
      <c r="A555" s="21"/>
      <c r="B555" s="22"/>
      <c r="C555" s="60"/>
      <c r="I555" s="60"/>
    </row>
    <row r="556" spans="1:9" x14ac:dyDescent="0.25">
      <c r="A556" s="21"/>
      <c r="B556" s="22"/>
      <c r="C556" s="60"/>
      <c r="I556" s="60"/>
    </row>
    <row r="557" spans="1:9" x14ac:dyDescent="0.25">
      <c r="A557" s="21"/>
      <c r="B557" s="22"/>
      <c r="C557" s="60"/>
      <c r="I557" s="60"/>
    </row>
    <row r="558" spans="1:9" x14ac:dyDescent="0.25">
      <c r="A558" s="21"/>
      <c r="B558" s="22"/>
      <c r="C558" s="60"/>
      <c r="I558" s="60"/>
    </row>
    <row r="559" spans="1:9" x14ac:dyDescent="0.25">
      <c r="A559" s="21"/>
      <c r="B559" s="22"/>
      <c r="C559" s="60"/>
      <c r="I559" s="60"/>
    </row>
    <row r="560" spans="1:9" x14ac:dyDescent="0.25">
      <c r="A560" s="21"/>
      <c r="B560" s="22"/>
      <c r="C560" s="60"/>
      <c r="I560" s="60"/>
    </row>
    <row r="561" spans="1:9" x14ac:dyDescent="0.25">
      <c r="A561" s="21"/>
      <c r="B561" s="22"/>
      <c r="C561" s="60"/>
      <c r="I561" s="60"/>
    </row>
    <row r="562" spans="1:9" x14ac:dyDescent="0.25">
      <c r="A562" s="21"/>
      <c r="B562" s="22"/>
      <c r="C562" s="60"/>
      <c r="I562" s="60"/>
    </row>
    <row r="563" spans="1:9" x14ac:dyDescent="0.25">
      <c r="A563" s="21"/>
      <c r="B563" s="22"/>
      <c r="C563" s="60"/>
      <c r="I563" s="60"/>
    </row>
    <row r="564" spans="1:9" x14ac:dyDescent="0.25">
      <c r="A564" s="21"/>
      <c r="B564" s="22"/>
      <c r="C564" s="60"/>
      <c r="I564" s="60"/>
    </row>
    <row r="565" spans="1:9" x14ac:dyDescent="0.25">
      <c r="A565" s="21"/>
      <c r="B565" s="22"/>
      <c r="C565" s="60"/>
      <c r="I565" s="60"/>
    </row>
    <row r="566" spans="1:9" x14ac:dyDescent="0.25">
      <c r="A566" s="21"/>
      <c r="B566" s="22"/>
      <c r="C566" s="60"/>
      <c r="I566" s="60"/>
    </row>
    <row r="567" spans="1:9" x14ac:dyDescent="0.25">
      <c r="A567" s="21"/>
      <c r="B567" s="22"/>
      <c r="C567" s="60"/>
      <c r="I567" s="60"/>
    </row>
    <row r="568" spans="1:9" x14ac:dyDescent="0.25">
      <c r="A568" s="21"/>
      <c r="B568" s="22"/>
      <c r="C568" s="60"/>
      <c r="I568" s="60"/>
    </row>
    <row r="569" spans="1:9" x14ac:dyDescent="0.25">
      <c r="A569" s="21"/>
      <c r="B569" s="22"/>
      <c r="C569" s="60"/>
      <c r="I569" s="60"/>
    </row>
    <row r="570" spans="1:9" x14ac:dyDescent="0.25">
      <c r="A570" s="21"/>
      <c r="B570" s="22"/>
      <c r="C570" s="60"/>
      <c r="I570" s="60"/>
    </row>
    <row r="571" spans="1:9" x14ac:dyDescent="0.25">
      <c r="A571" s="21"/>
      <c r="B571" s="22"/>
      <c r="C571" s="60"/>
      <c r="I571" s="60"/>
    </row>
    <row r="572" spans="1:9" x14ac:dyDescent="0.25">
      <c r="A572" s="21"/>
      <c r="B572" s="22"/>
      <c r="C572" s="60"/>
      <c r="I572" s="60"/>
    </row>
    <row r="573" spans="1:9" x14ac:dyDescent="0.25">
      <c r="A573" s="21"/>
      <c r="B573" s="22"/>
      <c r="C573" s="60"/>
      <c r="I573" s="60"/>
    </row>
    <row r="574" spans="1:9" x14ac:dyDescent="0.25">
      <c r="A574" s="21"/>
      <c r="B574" s="22"/>
      <c r="C574" s="60"/>
      <c r="I574" s="60"/>
    </row>
    <row r="575" spans="1:9" x14ac:dyDescent="0.25">
      <c r="A575" s="21"/>
      <c r="B575" s="22"/>
      <c r="C575" s="60"/>
      <c r="I575" s="60"/>
    </row>
    <row r="576" spans="1:9" x14ac:dyDescent="0.25">
      <c r="A576" s="21"/>
      <c r="B576" s="22"/>
      <c r="C576" s="60"/>
      <c r="I576" s="60"/>
    </row>
    <row r="577" spans="1:9" x14ac:dyDescent="0.25">
      <c r="A577" s="21"/>
      <c r="B577" s="22"/>
      <c r="C577" s="60"/>
      <c r="I577" s="60"/>
    </row>
    <row r="578" spans="1:9" x14ac:dyDescent="0.25">
      <c r="A578" s="21"/>
      <c r="B578" s="22"/>
      <c r="C578" s="60"/>
      <c r="I578" s="60"/>
    </row>
    <row r="579" spans="1:9" x14ac:dyDescent="0.25">
      <c r="A579" s="21"/>
      <c r="B579" s="22"/>
      <c r="C579" s="60"/>
      <c r="I579" s="60"/>
    </row>
    <row r="580" spans="1:9" x14ac:dyDescent="0.25">
      <c r="A580" s="21"/>
      <c r="B580" s="22"/>
      <c r="C580" s="60"/>
      <c r="I580" s="60"/>
    </row>
    <row r="581" spans="1:9" x14ac:dyDescent="0.25">
      <c r="A581" s="21"/>
      <c r="B581" s="22"/>
      <c r="C581" s="60"/>
      <c r="I581" s="60"/>
    </row>
    <row r="582" spans="1:9" x14ac:dyDescent="0.25">
      <c r="A582" s="21"/>
      <c r="B582" s="22"/>
      <c r="C582" s="60"/>
      <c r="I582" s="60"/>
    </row>
    <row r="583" spans="1:9" x14ac:dyDescent="0.25">
      <c r="A583" s="21"/>
      <c r="B583" s="22"/>
      <c r="C583" s="60"/>
      <c r="I583" s="60"/>
    </row>
    <row r="584" spans="1:9" x14ac:dyDescent="0.25">
      <c r="A584" s="21"/>
      <c r="B584" s="22"/>
      <c r="C584" s="60"/>
      <c r="I584" s="60"/>
    </row>
    <row r="585" spans="1:9" x14ac:dyDescent="0.25">
      <c r="A585" s="21"/>
      <c r="B585" s="22"/>
      <c r="C585" s="60"/>
      <c r="I585" s="60"/>
    </row>
    <row r="586" spans="1:9" x14ac:dyDescent="0.25">
      <c r="A586" s="21"/>
      <c r="B586" s="22"/>
      <c r="C586" s="60"/>
      <c r="I586" s="60"/>
    </row>
    <row r="587" spans="1:9" x14ac:dyDescent="0.25">
      <c r="A587" s="21"/>
      <c r="B587" s="22"/>
      <c r="C587" s="60"/>
      <c r="I587" s="60"/>
    </row>
    <row r="588" spans="1:9" x14ac:dyDescent="0.25">
      <c r="A588" s="21"/>
      <c r="B588" s="22"/>
      <c r="C588" s="60"/>
      <c r="I588" s="60"/>
    </row>
    <row r="589" spans="1:9" x14ac:dyDescent="0.25">
      <c r="A589" s="21"/>
      <c r="B589" s="22"/>
      <c r="C589" s="60"/>
      <c r="I589" s="60"/>
    </row>
    <row r="590" spans="1:9" x14ac:dyDescent="0.25">
      <c r="A590" s="21"/>
      <c r="B590" s="22"/>
      <c r="C590" s="60"/>
      <c r="I590" s="60"/>
    </row>
    <row r="591" spans="1:9" x14ac:dyDescent="0.25">
      <c r="A591" s="21"/>
      <c r="B591" s="22"/>
      <c r="C591" s="60"/>
      <c r="I591" s="60"/>
    </row>
    <row r="592" spans="1:9" x14ac:dyDescent="0.25">
      <c r="A592" s="21"/>
      <c r="B592" s="22"/>
      <c r="C592" s="60"/>
      <c r="I592" s="60"/>
    </row>
    <row r="593" spans="1:9" x14ac:dyDescent="0.25">
      <c r="A593" s="21"/>
      <c r="B593" s="22"/>
      <c r="C593" s="60"/>
      <c r="I593" s="60"/>
    </row>
    <row r="594" spans="1:9" x14ac:dyDescent="0.25">
      <c r="A594" s="21"/>
      <c r="B594" s="22"/>
      <c r="C594" s="60"/>
      <c r="I594" s="60"/>
    </row>
    <row r="595" spans="1:9" x14ac:dyDescent="0.25">
      <c r="A595" s="21"/>
      <c r="B595" s="22"/>
      <c r="C595" s="60"/>
      <c r="I595" s="60"/>
    </row>
    <row r="596" spans="1:9" x14ac:dyDescent="0.25">
      <c r="A596" s="21"/>
      <c r="B596" s="22"/>
      <c r="C596" s="60"/>
      <c r="I596" s="60"/>
    </row>
    <row r="597" spans="1:9" x14ac:dyDescent="0.25">
      <c r="A597" s="21"/>
      <c r="B597" s="22"/>
      <c r="C597" s="60"/>
      <c r="I597" s="60"/>
    </row>
    <row r="598" spans="1:9" x14ac:dyDescent="0.25">
      <c r="A598" s="21"/>
      <c r="B598" s="22"/>
      <c r="C598" s="60"/>
      <c r="I598" s="60"/>
    </row>
    <row r="599" spans="1:9" x14ac:dyDescent="0.25">
      <c r="A599" s="21"/>
      <c r="B599" s="22"/>
      <c r="C599" s="60"/>
      <c r="I599" s="60"/>
    </row>
    <row r="600" spans="1:9" x14ac:dyDescent="0.25">
      <c r="A600" s="21"/>
      <c r="B600" s="22"/>
      <c r="C600" s="60"/>
      <c r="I600" s="60"/>
    </row>
    <row r="601" spans="1:9" x14ac:dyDescent="0.25">
      <c r="A601" s="21"/>
      <c r="B601" s="22"/>
      <c r="C601" s="60"/>
      <c r="I601" s="60"/>
    </row>
    <row r="602" spans="1:9" x14ac:dyDescent="0.25">
      <c r="A602" s="21"/>
      <c r="B602" s="22"/>
      <c r="C602" s="60"/>
      <c r="I602" s="60"/>
    </row>
    <row r="603" spans="1:9" x14ac:dyDescent="0.25">
      <c r="A603" s="21"/>
      <c r="B603" s="22"/>
      <c r="C603" s="60"/>
      <c r="I603" s="60"/>
    </row>
    <row r="604" spans="1:9" x14ac:dyDescent="0.25">
      <c r="A604" s="21"/>
      <c r="B604" s="22"/>
      <c r="C604" s="60"/>
      <c r="I604" s="60"/>
    </row>
    <row r="605" spans="1:9" x14ac:dyDescent="0.25">
      <c r="A605" s="21"/>
      <c r="B605" s="22"/>
      <c r="C605" s="60"/>
      <c r="I605" s="60"/>
    </row>
    <row r="606" spans="1:9" x14ac:dyDescent="0.25">
      <c r="A606" s="21"/>
      <c r="B606" s="22"/>
      <c r="C606" s="60"/>
      <c r="I606" s="60"/>
    </row>
    <row r="607" spans="1:9" x14ac:dyDescent="0.25">
      <c r="A607" s="21"/>
      <c r="B607" s="22"/>
      <c r="C607" s="60"/>
      <c r="I607" s="60"/>
    </row>
    <row r="608" spans="1:9" x14ac:dyDescent="0.25">
      <c r="A608" s="21"/>
      <c r="B608" s="22"/>
      <c r="C608" s="60"/>
      <c r="I608" s="60"/>
    </row>
    <row r="609" spans="1:9" x14ac:dyDescent="0.25">
      <c r="A609" s="21"/>
      <c r="B609" s="22"/>
      <c r="C609" s="60"/>
      <c r="I609" s="60"/>
    </row>
    <row r="610" spans="1:9" x14ac:dyDescent="0.25">
      <c r="A610" s="21"/>
      <c r="B610" s="22"/>
      <c r="C610" s="60"/>
      <c r="I610" s="60"/>
    </row>
    <row r="611" spans="1:9" x14ac:dyDescent="0.25">
      <c r="A611" s="21"/>
      <c r="B611" s="22"/>
      <c r="C611" s="60"/>
      <c r="I611" s="60"/>
    </row>
    <row r="612" spans="1:9" x14ac:dyDescent="0.25">
      <c r="A612" s="21"/>
      <c r="B612" s="22"/>
      <c r="C612" s="60"/>
      <c r="I612" s="60"/>
    </row>
    <row r="613" spans="1:9" x14ac:dyDescent="0.25">
      <c r="A613" s="21"/>
      <c r="B613" s="22"/>
      <c r="C613" s="60"/>
      <c r="I613" s="60"/>
    </row>
    <row r="614" spans="1:9" x14ac:dyDescent="0.25">
      <c r="A614" s="21"/>
      <c r="B614" s="22"/>
      <c r="C614" s="60"/>
      <c r="I614" s="60"/>
    </row>
    <row r="615" spans="1:9" x14ac:dyDescent="0.25">
      <c r="A615" s="21"/>
      <c r="B615" s="22"/>
      <c r="C615" s="60"/>
      <c r="I615" s="60"/>
    </row>
    <row r="616" spans="1:9" x14ac:dyDescent="0.25">
      <c r="A616" s="21"/>
      <c r="B616" s="22"/>
      <c r="C616" s="60"/>
      <c r="I616" s="60"/>
    </row>
    <row r="617" spans="1:9" x14ac:dyDescent="0.25">
      <c r="A617" s="21"/>
      <c r="B617" s="22"/>
      <c r="C617" s="60"/>
      <c r="I617" s="60"/>
    </row>
    <row r="618" spans="1:9" x14ac:dyDescent="0.25">
      <c r="A618" s="21"/>
      <c r="B618" s="22"/>
      <c r="C618" s="60"/>
      <c r="I618" s="60"/>
    </row>
    <row r="619" spans="1:9" x14ac:dyDescent="0.25">
      <c r="A619" s="21"/>
      <c r="B619" s="22"/>
      <c r="C619" s="60"/>
      <c r="I619" s="60"/>
    </row>
    <row r="620" spans="1:9" x14ac:dyDescent="0.25">
      <c r="A620" s="21"/>
      <c r="B620" s="22"/>
      <c r="C620" s="60"/>
      <c r="I620" s="60"/>
    </row>
    <row r="621" spans="1:9" x14ac:dyDescent="0.25">
      <c r="A621" s="21"/>
      <c r="B621" s="22"/>
      <c r="C621" s="60"/>
      <c r="I621" s="60"/>
    </row>
    <row r="622" spans="1:9" x14ac:dyDescent="0.25">
      <c r="A622" s="21"/>
      <c r="B622" s="22"/>
      <c r="C622" s="60"/>
      <c r="I622" s="60"/>
    </row>
    <row r="623" spans="1:9" x14ac:dyDescent="0.25">
      <c r="A623" s="21"/>
      <c r="B623" s="22"/>
      <c r="C623" s="60"/>
      <c r="I623" s="60"/>
    </row>
    <row r="624" spans="1:9" x14ac:dyDescent="0.25">
      <c r="A624" s="21"/>
      <c r="B624" s="22"/>
      <c r="C624" s="60"/>
      <c r="I624" s="60"/>
    </row>
    <row r="625" spans="1:9" x14ac:dyDescent="0.25">
      <c r="A625" s="21"/>
      <c r="B625" s="22"/>
      <c r="C625" s="60"/>
      <c r="I625" s="60"/>
    </row>
    <row r="626" spans="1:9" x14ac:dyDescent="0.25">
      <c r="A626" s="21"/>
      <c r="B626" s="22"/>
      <c r="C626" s="60"/>
      <c r="I626" s="60"/>
    </row>
    <row r="627" spans="1:9" x14ac:dyDescent="0.25">
      <c r="A627" s="21"/>
      <c r="B627" s="22"/>
      <c r="C627" s="60"/>
      <c r="I627" s="60"/>
    </row>
    <row r="628" spans="1:9" x14ac:dyDescent="0.25">
      <c r="A628" s="21"/>
      <c r="B628" s="22"/>
      <c r="C628" s="60"/>
      <c r="I628" s="60"/>
    </row>
    <row r="629" spans="1:9" x14ac:dyDescent="0.25">
      <c r="A629" s="21"/>
      <c r="B629" s="22"/>
      <c r="C629" s="60"/>
      <c r="I629" s="60"/>
    </row>
    <row r="630" spans="1:9" x14ac:dyDescent="0.25">
      <c r="A630" s="21"/>
      <c r="B630" s="22"/>
      <c r="C630" s="60"/>
      <c r="I630" s="60"/>
    </row>
    <row r="631" spans="1:9" x14ac:dyDescent="0.25">
      <c r="A631" s="21"/>
      <c r="B631" s="22"/>
      <c r="C631" s="60"/>
      <c r="I631" s="60"/>
    </row>
    <row r="632" spans="1:9" x14ac:dyDescent="0.25">
      <c r="A632" s="21"/>
      <c r="B632" s="22"/>
      <c r="C632" s="60"/>
      <c r="I632" s="60"/>
    </row>
    <row r="633" spans="1:9" x14ac:dyDescent="0.25">
      <c r="A633" s="21"/>
      <c r="B633" s="22"/>
      <c r="C633" s="60"/>
      <c r="I633" s="60"/>
    </row>
    <row r="634" spans="1:9" x14ac:dyDescent="0.25">
      <c r="A634" s="21"/>
      <c r="B634" s="22"/>
      <c r="C634" s="60"/>
      <c r="I634" s="60"/>
    </row>
    <row r="635" spans="1:9" x14ac:dyDescent="0.25">
      <c r="A635" s="21"/>
      <c r="B635" s="22"/>
      <c r="C635" s="60"/>
      <c r="I635" s="60"/>
    </row>
    <row r="636" spans="1:9" x14ac:dyDescent="0.25">
      <c r="A636" s="21"/>
      <c r="B636" s="22"/>
      <c r="C636" s="60"/>
      <c r="I636" s="60"/>
    </row>
    <row r="637" spans="1:9" x14ac:dyDescent="0.25">
      <c r="A637" s="21"/>
      <c r="B637" s="22"/>
      <c r="C637" s="60"/>
      <c r="I637" s="60"/>
    </row>
    <row r="638" spans="1:9" x14ac:dyDescent="0.25">
      <c r="A638" s="21"/>
      <c r="B638" s="22"/>
      <c r="C638" s="60"/>
      <c r="I638" s="60"/>
    </row>
    <row r="639" spans="1:9" x14ac:dyDescent="0.25">
      <c r="A639" s="21"/>
      <c r="B639" s="22"/>
      <c r="C639" s="60"/>
      <c r="I639" s="60"/>
    </row>
    <row r="640" spans="1:9" x14ac:dyDescent="0.25">
      <c r="A640" s="21"/>
      <c r="B640" s="22"/>
      <c r="C640" s="60"/>
      <c r="I640" s="60"/>
    </row>
    <row r="641" spans="1:9" x14ac:dyDescent="0.25">
      <c r="A641" s="21"/>
      <c r="B641" s="22"/>
      <c r="C641" s="60"/>
      <c r="I641" s="60"/>
    </row>
    <row r="642" spans="1:9" x14ac:dyDescent="0.25">
      <c r="A642" s="21"/>
      <c r="B642" s="22"/>
      <c r="C642" s="60"/>
      <c r="I642" s="60"/>
    </row>
    <row r="643" spans="1:9" x14ac:dyDescent="0.25">
      <c r="A643" s="21"/>
      <c r="B643" s="22"/>
      <c r="C643" s="60"/>
      <c r="I643" s="60"/>
    </row>
    <row r="644" spans="1:9" x14ac:dyDescent="0.25">
      <c r="A644" s="21"/>
      <c r="B644" s="22"/>
      <c r="C644" s="60"/>
      <c r="I644" s="60"/>
    </row>
    <row r="645" spans="1:9" x14ac:dyDescent="0.25">
      <c r="A645" s="21"/>
      <c r="B645" s="22"/>
      <c r="C645" s="60"/>
      <c r="I645" s="60"/>
    </row>
    <row r="646" spans="1:9" x14ac:dyDescent="0.25">
      <c r="A646" s="21"/>
      <c r="B646" s="22"/>
      <c r="C646" s="60"/>
      <c r="I646" s="60"/>
    </row>
    <row r="647" spans="1:9" x14ac:dyDescent="0.25">
      <c r="A647" s="21"/>
      <c r="I647" s="60"/>
    </row>
    <row r="648" spans="1:9" x14ac:dyDescent="0.25">
      <c r="A648" s="21"/>
      <c r="I648" s="60"/>
    </row>
    <row r="649" spans="1:9" x14ac:dyDescent="0.25">
      <c r="A649" s="21"/>
      <c r="I649" s="60"/>
    </row>
    <row r="650" spans="1:9" x14ac:dyDescent="0.25">
      <c r="A650" s="21"/>
      <c r="I650" s="60"/>
    </row>
    <row r="651" spans="1:9" x14ac:dyDescent="0.25">
      <c r="A651" s="21"/>
      <c r="I651" s="60"/>
    </row>
    <row r="652" spans="1:9" x14ac:dyDescent="0.25">
      <c r="A652" s="21"/>
      <c r="I652" s="60"/>
    </row>
    <row r="653" spans="1:9" x14ac:dyDescent="0.25">
      <c r="A653" s="21"/>
      <c r="I653" s="60"/>
    </row>
    <row r="654" spans="1:9" x14ac:dyDescent="0.25">
      <c r="A654" s="21"/>
      <c r="I654" s="60"/>
    </row>
    <row r="655" spans="1:9" x14ac:dyDescent="0.25">
      <c r="A655" s="21"/>
      <c r="I655" s="60"/>
    </row>
    <row r="656" spans="1:9" x14ac:dyDescent="0.25">
      <c r="A656" s="21"/>
      <c r="I656" s="60"/>
    </row>
    <row r="657" spans="1:9" x14ac:dyDescent="0.25">
      <c r="A657" s="21"/>
      <c r="I657" s="60"/>
    </row>
    <row r="658" spans="1:9" x14ac:dyDescent="0.25">
      <c r="A658" s="21"/>
      <c r="I658" s="60"/>
    </row>
    <row r="659" spans="1:9" x14ac:dyDescent="0.25">
      <c r="A659" s="21"/>
      <c r="I659" s="60"/>
    </row>
    <row r="660" spans="1:9" x14ac:dyDescent="0.25">
      <c r="A660" s="21"/>
      <c r="I660" s="60"/>
    </row>
    <row r="661" spans="1:9" x14ac:dyDescent="0.25">
      <c r="A661" s="21"/>
      <c r="I661" s="60"/>
    </row>
    <row r="662" spans="1:9" x14ac:dyDescent="0.25">
      <c r="A662" s="21"/>
      <c r="I662" s="60"/>
    </row>
    <row r="663" spans="1:9" x14ac:dyDescent="0.25">
      <c r="A663" s="21"/>
      <c r="I663" s="60"/>
    </row>
    <row r="664" spans="1:9" x14ac:dyDescent="0.25">
      <c r="A664" s="21"/>
      <c r="I664" s="60"/>
    </row>
    <row r="665" spans="1:9" x14ac:dyDescent="0.25">
      <c r="A665" s="21"/>
      <c r="I665" s="60"/>
    </row>
    <row r="666" spans="1:9" x14ac:dyDescent="0.25">
      <c r="A666" s="21"/>
      <c r="I666" s="60"/>
    </row>
    <row r="667" spans="1:9" x14ac:dyDescent="0.25">
      <c r="A667" s="21"/>
      <c r="I667" s="60"/>
    </row>
    <row r="668" spans="1:9" x14ac:dyDescent="0.25">
      <c r="A668" s="21"/>
      <c r="I668" s="60"/>
    </row>
    <row r="669" spans="1:9" x14ac:dyDescent="0.25">
      <c r="A669" s="21"/>
      <c r="I669" s="60"/>
    </row>
    <row r="670" spans="1:9" x14ac:dyDescent="0.25">
      <c r="A670" s="21"/>
      <c r="I670" s="60"/>
    </row>
    <row r="671" spans="1:9" x14ac:dyDescent="0.25">
      <c r="A671" s="21"/>
      <c r="I671" s="60"/>
    </row>
    <row r="672" spans="1:9" x14ac:dyDescent="0.25">
      <c r="A672" s="21"/>
      <c r="I672" s="60"/>
    </row>
    <row r="673" spans="1:9" x14ac:dyDescent="0.25">
      <c r="A673" s="21"/>
      <c r="I673" s="60"/>
    </row>
    <row r="674" spans="1:9" x14ac:dyDescent="0.25">
      <c r="A674" s="21"/>
      <c r="I674" s="60"/>
    </row>
    <row r="675" spans="1:9" x14ac:dyDescent="0.25">
      <c r="A675" s="21"/>
      <c r="I675" s="60"/>
    </row>
    <row r="676" spans="1:9" x14ac:dyDescent="0.25">
      <c r="A676" s="21"/>
      <c r="I676" s="60"/>
    </row>
    <row r="677" spans="1:9" x14ac:dyDescent="0.25">
      <c r="A677" s="21"/>
      <c r="I677" s="60"/>
    </row>
    <row r="678" spans="1:9" x14ac:dyDescent="0.25">
      <c r="A678" s="21"/>
      <c r="I678" s="60"/>
    </row>
    <row r="679" spans="1:9" x14ac:dyDescent="0.25">
      <c r="A679" s="21"/>
      <c r="I679" s="60"/>
    </row>
    <row r="680" spans="1:9" x14ac:dyDescent="0.25">
      <c r="A680" s="21"/>
      <c r="I680" s="60"/>
    </row>
    <row r="681" spans="1:9" x14ac:dyDescent="0.25">
      <c r="A681" s="21"/>
      <c r="I681" s="60"/>
    </row>
    <row r="682" spans="1:9" x14ac:dyDescent="0.25">
      <c r="A682" s="21"/>
      <c r="I682" s="60"/>
    </row>
    <row r="683" spans="1:9" x14ac:dyDescent="0.25">
      <c r="A683" s="21"/>
      <c r="I683" s="60"/>
    </row>
    <row r="684" spans="1:9" x14ac:dyDescent="0.25">
      <c r="A684" s="21"/>
      <c r="I684" s="60"/>
    </row>
    <row r="685" spans="1:9" x14ac:dyDescent="0.25">
      <c r="A685" s="21"/>
      <c r="I685" s="60"/>
    </row>
    <row r="686" spans="1:9" x14ac:dyDescent="0.25">
      <c r="A686" s="21"/>
      <c r="I686" s="60"/>
    </row>
    <row r="687" spans="1:9" x14ac:dyDescent="0.25">
      <c r="A687" s="21"/>
      <c r="I687" s="60"/>
    </row>
    <row r="688" spans="1:9" x14ac:dyDescent="0.25">
      <c r="A688" s="21"/>
      <c r="I688" s="60"/>
    </row>
    <row r="689" spans="1:9" x14ac:dyDescent="0.25">
      <c r="A689" s="21"/>
      <c r="I689" s="60"/>
    </row>
    <row r="690" spans="1:9" x14ac:dyDescent="0.25">
      <c r="A690" s="21"/>
      <c r="I690" s="60"/>
    </row>
    <row r="691" spans="1:9" x14ac:dyDescent="0.25">
      <c r="A691" s="21"/>
      <c r="I691" s="60"/>
    </row>
    <row r="692" spans="1:9" x14ac:dyDescent="0.25">
      <c r="A692" s="21"/>
      <c r="I692" s="60"/>
    </row>
    <row r="693" spans="1:9" x14ac:dyDescent="0.25">
      <c r="A693" s="21"/>
      <c r="I693" s="60"/>
    </row>
    <row r="694" spans="1:9" x14ac:dyDescent="0.25">
      <c r="A694" s="21"/>
      <c r="I694" s="60"/>
    </row>
    <row r="695" spans="1:9" x14ac:dyDescent="0.25">
      <c r="A695" s="21"/>
      <c r="I695" s="60"/>
    </row>
    <row r="696" spans="1:9" x14ac:dyDescent="0.25">
      <c r="A696" s="21"/>
      <c r="I696" s="60"/>
    </row>
    <row r="697" spans="1:9" x14ac:dyDescent="0.25">
      <c r="A697" s="21"/>
      <c r="I697" s="60"/>
    </row>
    <row r="698" spans="1:9" x14ac:dyDescent="0.25">
      <c r="A698" s="21"/>
      <c r="I698" s="60"/>
    </row>
    <row r="699" spans="1:9" x14ac:dyDescent="0.25">
      <c r="A699" s="21"/>
      <c r="I699" s="60"/>
    </row>
    <row r="700" spans="1:9" x14ac:dyDescent="0.25">
      <c r="A700" s="21"/>
      <c r="I700" s="60"/>
    </row>
    <row r="701" spans="1:9" x14ac:dyDescent="0.25">
      <c r="A701" s="21"/>
      <c r="I701" s="60"/>
    </row>
    <row r="702" spans="1:9" x14ac:dyDescent="0.25">
      <c r="A702" s="21"/>
      <c r="I702" s="60"/>
    </row>
    <row r="703" spans="1:9" x14ac:dyDescent="0.25">
      <c r="A703" s="21"/>
      <c r="I703" s="60"/>
    </row>
    <row r="704" spans="1:9" x14ac:dyDescent="0.25">
      <c r="A704" s="21"/>
      <c r="I704" s="60"/>
    </row>
    <row r="705" spans="1:9" x14ac:dyDescent="0.25">
      <c r="A705" s="21"/>
      <c r="I705" s="60"/>
    </row>
    <row r="706" spans="1:9" x14ac:dyDescent="0.25">
      <c r="A706" s="21"/>
      <c r="I706" s="60"/>
    </row>
    <row r="707" spans="1:9" x14ac:dyDescent="0.25">
      <c r="A707" s="21"/>
      <c r="I707" s="60"/>
    </row>
    <row r="708" spans="1:9" x14ac:dyDescent="0.25">
      <c r="A708" s="21"/>
      <c r="I708" s="60"/>
    </row>
    <row r="709" spans="1:9" x14ac:dyDescent="0.25">
      <c r="A709" s="21"/>
      <c r="I709" s="60"/>
    </row>
    <row r="710" spans="1:9" x14ac:dyDescent="0.25">
      <c r="A710" s="21"/>
      <c r="I710" s="60"/>
    </row>
    <row r="711" spans="1:9" x14ac:dyDescent="0.25">
      <c r="A711" s="21"/>
      <c r="I711" s="60"/>
    </row>
    <row r="712" spans="1:9" x14ac:dyDescent="0.25">
      <c r="A712" s="21"/>
      <c r="I712" s="60"/>
    </row>
    <row r="713" spans="1:9" x14ac:dyDescent="0.25">
      <c r="A713" s="21"/>
      <c r="I713" s="60"/>
    </row>
    <row r="714" spans="1:9" x14ac:dyDescent="0.25">
      <c r="A714" s="21"/>
      <c r="I714" s="60"/>
    </row>
    <row r="715" spans="1:9" x14ac:dyDescent="0.25">
      <c r="A715" s="21"/>
      <c r="I715" s="60"/>
    </row>
    <row r="716" spans="1:9" x14ac:dyDescent="0.25">
      <c r="A716" s="21"/>
      <c r="I716" s="60"/>
    </row>
    <row r="717" spans="1:9" x14ac:dyDescent="0.25">
      <c r="A717" s="21"/>
      <c r="I717" s="60"/>
    </row>
    <row r="718" spans="1:9" x14ac:dyDescent="0.25">
      <c r="A718" s="21"/>
      <c r="I718" s="60"/>
    </row>
    <row r="719" spans="1:9" x14ac:dyDescent="0.25">
      <c r="A719" s="21"/>
      <c r="I719" s="60"/>
    </row>
    <row r="720" spans="1:9" x14ac:dyDescent="0.25">
      <c r="A720" s="21"/>
      <c r="I720" s="60"/>
    </row>
    <row r="721" spans="1:9" x14ac:dyDescent="0.25">
      <c r="A721" s="21"/>
      <c r="I721" s="60"/>
    </row>
    <row r="722" spans="1:9" x14ac:dyDescent="0.25">
      <c r="A722" s="21"/>
      <c r="I722" s="60"/>
    </row>
    <row r="723" spans="1:9" x14ac:dyDescent="0.25">
      <c r="A723" s="21"/>
      <c r="I723" s="60"/>
    </row>
    <row r="724" spans="1:9" x14ac:dyDescent="0.25">
      <c r="A724" s="21"/>
      <c r="I724" s="60"/>
    </row>
    <row r="725" spans="1:9" x14ac:dyDescent="0.25">
      <c r="A725" s="21"/>
      <c r="I725" s="60"/>
    </row>
    <row r="726" spans="1:9" x14ac:dyDescent="0.25">
      <c r="A726" s="21"/>
      <c r="I726" s="60"/>
    </row>
    <row r="727" spans="1:9" x14ac:dyDescent="0.25">
      <c r="A727" s="21"/>
      <c r="I727" s="60"/>
    </row>
    <row r="728" spans="1:9" x14ac:dyDescent="0.25">
      <c r="A728" s="21"/>
      <c r="I728" s="60"/>
    </row>
    <row r="729" spans="1:9" x14ac:dyDescent="0.25">
      <c r="A729" s="21"/>
      <c r="I729" s="60"/>
    </row>
    <row r="730" spans="1:9" x14ac:dyDescent="0.25">
      <c r="A730" s="21"/>
      <c r="I730" s="60"/>
    </row>
    <row r="731" spans="1:9" x14ac:dyDescent="0.25">
      <c r="A731" s="21"/>
      <c r="I731" s="60"/>
    </row>
    <row r="732" spans="1:9" x14ac:dyDescent="0.25">
      <c r="A732" s="21"/>
      <c r="I732" s="60"/>
    </row>
    <row r="733" spans="1:9" x14ac:dyDescent="0.25">
      <c r="A733" s="21"/>
      <c r="I733" s="60"/>
    </row>
    <row r="734" spans="1:9" x14ac:dyDescent="0.25">
      <c r="A734" s="21"/>
      <c r="I734" s="60"/>
    </row>
    <row r="735" spans="1:9" x14ac:dyDescent="0.25">
      <c r="A735" s="21"/>
      <c r="I735" s="60"/>
    </row>
    <row r="736" spans="1:9" x14ac:dyDescent="0.25">
      <c r="A736" s="21"/>
      <c r="I736" s="60"/>
    </row>
    <row r="737" spans="1:9" x14ac:dyDescent="0.25">
      <c r="A737" s="21"/>
      <c r="I737" s="60"/>
    </row>
    <row r="738" spans="1:9" x14ac:dyDescent="0.25">
      <c r="A738" s="21"/>
      <c r="I738" s="60"/>
    </row>
    <row r="739" spans="1:9" x14ac:dyDescent="0.25">
      <c r="A739" s="21"/>
      <c r="I739" s="60"/>
    </row>
    <row r="740" spans="1:9" x14ac:dyDescent="0.25">
      <c r="A740" s="21"/>
      <c r="I740" s="60"/>
    </row>
    <row r="741" spans="1:9" x14ac:dyDescent="0.25">
      <c r="A741" s="21"/>
      <c r="I741" s="60"/>
    </row>
    <row r="742" spans="1:9" x14ac:dyDescent="0.25">
      <c r="A742" s="21"/>
      <c r="I742" s="60"/>
    </row>
    <row r="743" spans="1:9" x14ac:dyDescent="0.25">
      <c r="A743" s="21"/>
      <c r="I743" s="60"/>
    </row>
    <row r="744" spans="1:9" x14ac:dyDescent="0.25">
      <c r="A744" s="21"/>
      <c r="I744" s="60"/>
    </row>
    <row r="745" spans="1:9" x14ac:dyDescent="0.25">
      <c r="A745" s="21"/>
      <c r="I745" s="60"/>
    </row>
    <row r="746" spans="1:9" x14ac:dyDescent="0.25">
      <c r="A746" s="21"/>
      <c r="I746" s="60"/>
    </row>
    <row r="747" spans="1:9" x14ac:dyDescent="0.25">
      <c r="A747" s="21"/>
      <c r="I747" s="60"/>
    </row>
    <row r="748" spans="1:9" x14ac:dyDescent="0.25">
      <c r="A748" s="21"/>
      <c r="I748" s="60"/>
    </row>
    <row r="749" spans="1:9" x14ac:dyDescent="0.25">
      <c r="A749" s="21"/>
      <c r="I749" s="60"/>
    </row>
    <row r="750" spans="1:9" x14ac:dyDescent="0.25">
      <c r="A750" s="21"/>
      <c r="I750" s="60"/>
    </row>
    <row r="751" spans="1:9" x14ac:dyDescent="0.25">
      <c r="A751" s="21"/>
      <c r="I751" s="60"/>
    </row>
    <row r="752" spans="1:9" x14ac:dyDescent="0.25">
      <c r="A752" s="21"/>
      <c r="I752" s="60"/>
    </row>
    <row r="753" spans="1:9" x14ac:dyDescent="0.25">
      <c r="A753" s="21"/>
      <c r="I753" s="60"/>
    </row>
    <row r="754" spans="1:9" x14ac:dyDescent="0.25">
      <c r="A754" s="21"/>
      <c r="I754" s="60"/>
    </row>
    <row r="755" spans="1:9" x14ac:dyDescent="0.25">
      <c r="A755" s="21"/>
      <c r="I755" s="60"/>
    </row>
    <row r="756" spans="1:9" x14ac:dyDescent="0.25">
      <c r="A756" s="21"/>
      <c r="I756" s="60"/>
    </row>
    <row r="757" spans="1:9" x14ac:dyDescent="0.25">
      <c r="A757" s="21"/>
      <c r="I757" s="60"/>
    </row>
    <row r="758" spans="1:9" x14ac:dyDescent="0.25">
      <c r="A758" s="21"/>
      <c r="I758" s="60"/>
    </row>
    <row r="759" spans="1:9" x14ac:dyDescent="0.25">
      <c r="A759" s="21"/>
      <c r="I759" s="60"/>
    </row>
    <row r="760" spans="1:9" x14ac:dyDescent="0.25">
      <c r="A760" s="21"/>
      <c r="I760" s="60"/>
    </row>
    <row r="761" spans="1:9" x14ac:dyDescent="0.25">
      <c r="A761" s="21"/>
      <c r="I761" s="60"/>
    </row>
    <row r="762" spans="1:9" x14ac:dyDescent="0.25">
      <c r="A762" s="21"/>
      <c r="I762" s="60"/>
    </row>
    <row r="763" spans="1:9" x14ac:dyDescent="0.25">
      <c r="A763" s="21"/>
      <c r="I763" s="60"/>
    </row>
    <row r="764" spans="1:9" x14ac:dyDescent="0.25">
      <c r="A764" s="21"/>
      <c r="I764" s="60"/>
    </row>
    <row r="765" spans="1:9" x14ac:dyDescent="0.25">
      <c r="A765" s="21"/>
      <c r="I765" s="60"/>
    </row>
    <row r="766" spans="1:9" x14ac:dyDescent="0.25">
      <c r="A766" s="21"/>
      <c r="I766" s="60"/>
    </row>
    <row r="767" spans="1:9" x14ac:dyDescent="0.25">
      <c r="A767" s="21"/>
      <c r="I767" s="60"/>
    </row>
    <row r="768" spans="1:9" x14ac:dyDescent="0.25">
      <c r="A768" s="21"/>
      <c r="I768" s="60"/>
    </row>
    <row r="769" spans="1:9" x14ac:dyDescent="0.25">
      <c r="A769" s="21"/>
      <c r="I769" s="60"/>
    </row>
    <row r="770" spans="1:9" x14ac:dyDescent="0.25">
      <c r="A770" s="21"/>
      <c r="I770" s="60"/>
    </row>
    <row r="771" spans="1:9" x14ac:dyDescent="0.25">
      <c r="A771" s="21"/>
      <c r="I771" s="60"/>
    </row>
    <row r="772" spans="1:9" x14ac:dyDescent="0.25">
      <c r="A772" s="21"/>
      <c r="I772" s="60"/>
    </row>
    <row r="773" spans="1:9" x14ac:dyDescent="0.25">
      <c r="A773" s="21"/>
      <c r="I773" s="60"/>
    </row>
    <row r="774" spans="1:9" x14ac:dyDescent="0.25">
      <c r="A774" s="21"/>
      <c r="I774" s="60"/>
    </row>
    <row r="775" spans="1:9" x14ac:dyDescent="0.25">
      <c r="A775" s="21"/>
      <c r="I775" s="60"/>
    </row>
    <row r="776" spans="1:9" x14ac:dyDescent="0.25">
      <c r="A776" s="21"/>
      <c r="I776" s="60"/>
    </row>
    <row r="777" spans="1:9" x14ac:dyDescent="0.25">
      <c r="A777" s="21"/>
      <c r="I777" s="60"/>
    </row>
    <row r="778" spans="1:9" x14ac:dyDescent="0.25">
      <c r="A778" s="21"/>
      <c r="I778" s="60"/>
    </row>
    <row r="779" spans="1:9" x14ac:dyDescent="0.25">
      <c r="A779" s="21"/>
      <c r="I779" s="60"/>
    </row>
    <row r="780" spans="1:9" x14ac:dyDescent="0.25">
      <c r="A780" s="21"/>
      <c r="I780" s="60"/>
    </row>
    <row r="781" spans="1:9" x14ac:dyDescent="0.25">
      <c r="A781" s="21"/>
      <c r="I781" s="60"/>
    </row>
    <row r="782" spans="1:9" x14ac:dyDescent="0.25">
      <c r="A782" s="21"/>
      <c r="I782" s="60"/>
    </row>
    <row r="783" spans="1:9" x14ac:dyDescent="0.25">
      <c r="A783" s="21"/>
      <c r="I783" s="60"/>
    </row>
    <row r="784" spans="1:9" x14ac:dyDescent="0.25">
      <c r="A784" s="21"/>
      <c r="I784" s="60"/>
    </row>
    <row r="785" spans="1:9" x14ac:dyDescent="0.25">
      <c r="A785" s="21"/>
      <c r="I785" s="60"/>
    </row>
    <row r="786" spans="1:9" x14ac:dyDescent="0.25">
      <c r="A786" s="21"/>
      <c r="I786" s="60"/>
    </row>
    <row r="787" spans="1:9" x14ac:dyDescent="0.25">
      <c r="A787" s="21"/>
      <c r="I787" s="60"/>
    </row>
    <row r="788" spans="1:9" x14ac:dyDescent="0.25">
      <c r="A788" s="21"/>
      <c r="I788" s="60"/>
    </row>
    <row r="789" spans="1:9" x14ac:dyDescent="0.25">
      <c r="A789" s="21"/>
      <c r="I789" s="60"/>
    </row>
    <row r="790" spans="1:9" x14ac:dyDescent="0.25">
      <c r="A790" s="21"/>
      <c r="I790" s="60"/>
    </row>
    <row r="791" spans="1:9" x14ac:dyDescent="0.25">
      <c r="A791" s="21"/>
      <c r="I791" s="60"/>
    </row>
    <row r="792" spans="1:9" x14ac:dyDescent="0.25">
      <c r="A792" s="21"/>
      <c r="I792" s="60"/>
    </row>
    <row r="793" spans="1:9" x14ac:dyDescent="0.25">
      <c r="A793" s="21"/>
      <c r="I793" s="60"/>
    </row>
    <row r="794" spans="1:9" x14ac:dyDescent="0.25">
      <c r="A794" s="21"/>
      <c r="I794" s="60"/>
    </row>
    <row r="795" spans="1:9" x14ac:dyDescent="0.25">
      <c r="A795" s="21"/>
      <c r="I795" s="60"/>
    </row>
    <row r="796" spans="1:9" x14ac:dyDescent="0.25">
      <c r="A796" s="21"/>
      <c r="I796" s="60"/>
    </row>
    <row r="797" spans="1:9" x14ac:dyDescent="0.25">
      <c r="A797" s="21"/>
      <c r="I797" s="60"/>
    </row>
    <row r="798" spans="1:9" x14ac:dyDescent="0.25">
      <c r="A798" s="21"/>
      <c r="I798" s="60"/>
    </row>
    <row r="799" spans="1:9" x14ac:dyDescent="0.25">
      <c r="A799" s="21"/>
      <c r="I799" s="60"/>
    </row>
    <row r="800" spans="1:9" x14ac:dyDescent="0.25">
      <c r="A800" s="21"/>
      <c r="I800" s="60"/>
    </row>
    <row r="801" spans="1:9" x14ac:dyDescent="0.25">
      <c r="A801" s="21"/>
      <c r="I801" s="60"/>
    </row>
    <row r="802" spans="1:9" x14ac:dyDescent="0.25">
      <c r="I802" s="60"/>
    </row>
    <row r="803" spans="1:9" x14ac:dyDescent="0.25">
      <c r="I803" s="60"/>
    </row>
    <row r="804" spans="1:9" x14ac:dyDescent="0.25">
      <c r="I804" s="60"/>
    </row>
    <row r="805" spans="1:9" x14ac:dyDescent="0.25">
      <c r="I805" s="60"/>
    </row>
    <row r="806" spans="1:9" x14ac:dyDescent="0.25">
      <c r="I806" s="60"/>
    </row>
    <row r="807" spans="1:9" x14ac:dyDescent="0.25">
      <c r="I807" s="60"/>
    </row>
    <row r="808" spans="1:9" x14ac:dyDescent="0.25">
      <c r="I808" s="60"/>
    </row>
    <row r="809" spans="1:9" x14ac:dyDescent="0.25">
      <c r="I809" s="60"/>
    </row>
    <row r="810" spans="1:9" x14ac:dyDescent="0.25">
      <c r="I810" s="60"/>
    </row>
    <row r="811" spans="1:9" x14ac:dyDescent="0.25">
      <c r="I811" s="60"/>
    </row>
    <row r="812" spans="1:9" x14ac:dyDescent="0.25">
      <c r="I812" s="60"/>
    </row>
    <row r="813" spans="1:9" x14ac:dyDescent="0.25">
      <c r="I813" s="60"/>
    </row>
    <row r="814" spans="1:9" x14ac:dyDescent="0.25">
      <c r="I814" s="60"/>
    </row>
    <row r="815" spans="1:9" x14ac:dyDescent="0.25">
      <c r="I815" s="60"/>
    </row>
    <row r="816" spans="1:9" x14ac:dyDescent="0.25">
      <c r="I816" s="60"/>
    </row>
    <row r="817" spans="9:9" x14ac:dyDescent="0.25">
      <c r="I817" s="60"/>
    </row>
    <row r="818" spans="9:9" x14ac:dyDescent="0.25">
      <c r="I818" s="60"/>
    </row>
    <row r="819" spans="9:9" x14ac:dyDescent="0.25">
      <c r="I819" s="60"/>
    </row>
    <row r="820" spans="9:9" x14ac:dyDescent="0.25">
      <c r="I820" s="60"/>
    </row>
    <row r="821" spans="9:9" x14ac:dyDescent="0.25">
      <c r="I821" s="60"/>
    </row>
    <row r="822" spans="9:9" x14ac:dyDescent="0.25">
      <c r="I822" s="60"/>
    </row>
    <row r="823" spans="9:9" x14ac:dyDescent="0.25">
      <c r="I823" s="60"/>
    </row>
    <row r="824" spans="9:9" x14ac:dyDescent="0.25">
      <c r="I824" s="60"/>
    </row>
    <row r="825" spans="9:9" x14ac:dyDescent="0.25">
      <c r="I825" s="60"/>
    </row>
    <row r="826" spans="9:9" x14ac:dyDescent="0.25">
      <c r="I826" s="60"/>
    </row>
    <row r="827" spans="9:9" x14ac:dyDescent="0.25">
      <c r="I827" s="60"/>
    </row>
    <row r="828" spans="9:9" x14ac:dyDescent="0.25">
      <c r="I828" s="60"/>
    </row>
    <row r="829" spans="9:9" x14ac:dyDescent="0.25">
      <c r="I829" s="60"/>
    </row>
    <row r="830" spans="9:9" x14ac:dyDescent="0.25">
      <c r="I830" s="60"/>
    </row>
    <row r="831" spans="9:9" x14ac:dyDescent="0.25">
      <c r="I831" s="60"/>
    </row>
    <row r="832" spans="9:9" x14ac:dyDescent="0.25">
      <c r="I832" s="60"/>
    </row>
    <row r="833" spans="9:9" x14ac:dyDescent="0.25">
      <c r="I833" s="60"/>
    </row>
    <row r="834" spans="9:9" x14ac:dyDescent="0.25">
      <c r="I834" s="60"/>
    </row>
    <row r="835" spans="9:9" x14ac:dyDescent="0.25">
      <c r="I835" s="60"/>
    </row>
    <row r="836" spans="9:9" x14ac:dyDescent="0.25">
      <c r="I836" s="60"/>
    </row>
    <row r="837" spans="9:9" x14ac:dyDescent="0.25">
      <c r="I837" s="60"/>
    </row>
    <row r="838" spans="9:9" x14ac:dyDescent="0.25">
      <c r="I838" s="60"/>
    </row>
    <row r="839" spans="9:9" x14ac:dyDescent="0.25">
      <c r="I839" s="60"/>
    </row>
    <row r="840" spans="9:9" x14ac:dyDescent="0.25">
      <c r="I840" s="60"/>
    </row>
    <row r="841" spans="9:9" x14ac:dyDescent="0.25">
      <c r="I841" s="60"/>
    </row>
    <row r="842" spans="9:9" x14ac:dyDescent="0.25">
      <c r="I842" s="60"/>
    </row>
    <row r="843" spans="9:9" x14ac:dyDescent="0.25">
      <c r="I843" s="60"/>
    </row>
    <row r="844" spans="9:9" x14ac:dyDescent="0.25">
      <c r="I844" s="60"/>
    </row>
    <row r="845" spans="9:9" x14ac:dyDescent="0.25">
      <c r="I845" s="60"/>
    </row>
    <row r="846" spans="9:9" x14ac:dyDescent="0.25">
      <c r="I846" s="60"/>
    </row>
    <row r="847" spans="9:9" x14ac:dyDescent="0.25">
      <c r="I847" s="60"/>
    </row>
    <row r="848" spans="9:9" x14ac:dyDescent="0.25">
      <c r="I848" s="60"/>
    </row>
    <row r="849" spans="9:9" x14ac:dyDescent="0.25">
      <c r="I849" s="60"/>
    </row>
    <row r="850" spans="9:9" x14ac:dyDescent="0.25">
      <c r="I850" s="60"/>
    </row>
    <row r="851" spans="9:9" x14ac:dyDescent="0.25">
      <c r="I851" s="60"/>
    </row>
    <row r="852" spans="9:9" x14ac:dyDescent="0.25">
      <c r="I852" s="60"/>
    </row>
    <row r="853" spans="9:9" x14ac:dyDescent="0.25">
      <c r="I853" s="60"/>
    </row>
    <row r="854" spans="9:9" x14ac:dyDescent="0.25">
      <c r="I854" s="60"/>
    </row>
    <row r="855" spans="9:9" x14ac:dyDescent="0.25">
      <c r="I855" s="60"/>
    </row>
    <row r="856" spans="9:9" x14ac:dyDescent="0.25">
      <c r="I856" s="60"/>
    </row>
    <row r="857" spans="9:9" x14ac:dyDescent="0.25">
      <c r="I857" s="60"/>
    </row>
    <row r="858" spans="9:9" x14ac:dyDescent="0.25">
      <c r="I858" s="60"/>
    </row>
    <row r="859" spans="9:9" x14ac:dyDescent="0.25">
      <c r="I859" s="60"/>
    </row>
    <row r="860" spans="9:9" x14ac:dyDescent="0.25">
      <c r="I860" s="60"/>
    </row>
    <row r="861" spans="9:9" x14ac:dyDescent="0.25">
      <c r="I861" s="60"/>
    </row>
    <row r="862" spans="9:9" x14ac:dyDescent="0.25">
      <c r="I862" s="60"/>
    </row>
    <row r="863" spans="9:9" x14ac:dyDescent="0.25">
      <c r="I863" s="60"/>
    </row>
    <row r="864" spans="9:9" x14ac:dyDescent="0.25">
      <c r="I864" s="60"/>
    </row>
    <row r="865" spans="9:9" x14ac:dyDescent="0.25">
      <c r="I865" s="60"/>
    </row>
    <row r="866" spans="9:9" x14ac:dyDescent="0.25">
      <c r="I866" s="60"/>
    </row>
    <row r="867" spans="9:9" x14ac:dyDescent="0.25">
      <c r="I867" s="60"/>
    </row>
    <row r="868" spans="9:9" x14ac:dyDescent="0.25">
      <c r="I868" s="60"/>
    </row>
    <row r="869" spans="9:9" x14ac:dyDescent="0.25">
      <c r="I869" s="60"/>
    </row>
    <row r="870" spans="9:9" x14ac:dyDescent="0.25">
      <c r="I870" s="60"/>
    </row>
    <row r="871" spans="9:9" x14ac:dyDescent="0.25">
      <c r="I871" s="60"/>
    </row>
    <row r="872" spans="9:9" x14ac:dyDescent="0.25">
      <c r="I872" s="60"/>
    </row>
    <row r="873" spans="9:9" x14ac:dyDescent="0.25">
      <c r="I873" s="60"/>
    </row>
    <row r="874" spans="9:9" x14ac:dyDescent="0.25">
      <c r="I874" s="60"/>
    </row>
    <row r="875" spans="9:9" x14ac:dyDescent="0.25">
      <c r="I875" s="60"/>
    </row>
    <row r="876" spans="9:9" x14ac:dyDescent="0.25">
      <c r="I876" s="60"/>
    </row>
    <row r="877" spans="9:9" x14ac:dyDescent="0.25">
      <c r="I877" s="60"/>
    </row>
    <row r="878" spans="9:9" x14ac:dyDescent="0.25">
      <c r="I878" s="60"/>
    </row>
    <row r="879" spans="9:9" x14ac:dyDescent="0.25">
      <c r="I879" s="60"/>
    </row>
    <row r="880" spans="9:9" x14ac:dyDescent="0.25">
      <c r="I880" s="60"/>
    </row>
    <row r="881" spans="9:9" x14ac:dyDescent="0.25">
      <c r="I881" s="60"/>
    </row>
    <row r="882" spans="9:9" x14ac:dyDescent="0.25">
      <c r="I882" s="60"/>
    </row>
    <row r="883" spans="9:9" x14ac:dyDescent="0.25">
      <c r="I883" s="60"/>
    </row>
    <row r="884" spans="9:9" x14ac:dyDescent="0.25">
      <c r="I884" s="60"/>
    </row>
    <row r="885" spans="9:9" x14ac:dyDescent="0.25">
      <c r="I885" s="60"/>
    </row>
    <row r="886" spans="9:9" x14ac:dyDescent="0.25">
      <c r="I886" s="60"/>
    </row>
    <row r="887" spans="9:9" x14ac:dyDescent="0.25">
      <c r="I887" s="60"/>
    </row>
    <row r="888" spans="9:9" x14ac:dyDescent="0.25">
      <c r="I888" s="60"/>
    </row>
    <row r="889" spans="9:9" x14ac:dyDescent="0.25">
      <c r="I889" s="60"/>
    </row>
    <row r="890" spans="9:9" x14ac:dyDescent="0.25">
      <c r="I890" s="60"/>
    </row>
    <row r="891" spans="9:9" x14ac:dyDescent="0.25">
      <c r="I891" s="60"/>
    </row>
    <row r="892" spans="9:9" x14ac:dyDescent="0.25">
      <c r="I892" s="60"/>
    </row>
    <row r="893" spans="9:9" x14ac:dyDescent="0.25">
      <c r="I893" s="60"/>
    </row>
    <row r="894" spans="9:9" x14ac:dyDescent="0.25">
      <c r="I894" s="60"/>
    </row>
    <row r="895" spans="9:9" x14ac:dyDescent="0.25">
      <c r="I895" s="60"/>
    </row>
    <row r="896" spans="9:9" x14ac:dyDescent="0.25">
      <c r="I896" s="60"/>
    </row>
    <row r="897" spans="9:9" x14ac:dyDescent="0.25">
      <c r="I897" s="60"/>
    </row>
    <row r="898" spans="9:9" x14ac:dyDescent="0.25">
      <c r="I898" s="60"/>
    </row>
    <row r="899" spans="9:9" x14ac:dyDescent="0.25">
      <c r="I899" s="60"/>
    </row>
    <row r="900" spans="9:9" x14ac:dyDescent="0.25">
      <c r="I900" s="60"/>
    </row>
    <row r="901" spans="9:9" x14ac:dyDescent="0.25">
      <c r="I901" s="60"/>
    </row>
    <row r="902" spans="9:9" x14ac:dyDescent="0.25">
      <c r="I902" s="60"/>
    </row>
    <row r="903" spans="9:9" x14ac:dyDescent="0.25">
      <c r="I903" s="60"/>
    </row>
    <row r="904" spans="9:9" x14ac:dyDescent="0.25">
      <c r="I904" s="60"/>
    </row>
    <row r="905" spans="9:9" x14ac:dyDescent="0.25">
      <c r="I905" s="60"/>
    </row>
    <row r="906" spans="9:9" x14ac:dyDescent="0.25">
      <c r="I906" s="60"/>
    </row>
    <row r="907" spans="9:9" x14ac:dyDescent="0.25">
      <c r="I907" s="60"/>
    </row>
    <row r="908" spans="9:9" x14ac:dyDescent="0.25">
      <c r="I908" s="60"/>
    </row>
    <row r="909" spans="9:9" x14ac:dyDescent="0.25">
      <c r="I909" s="60"/>
    </row>
    <row r="910" spans="9:9" x14ac:dyDescent="0.25">
      <c r="I910" s="60"/>
    </row>
    <row r="911" spans="9:9" x14ac:dyDescent="0.25">
      <c r="I911" s="60"/>
    </row>
    <row r="912" spans="9:9" x14ac:dyDescent="0.25">
      <c r="I912" s="60"/>
    </row>
    <row r="913" spans="9:9" x14ac:dyDescent="0.25">
      <c r="I913" s="60"/>
    </row>
    <row r="914" spans="9:9" x14ac:dyDescent="0.25">
      <c r="I914" s="60"/>
    </row>
    <row r="915" spans="9:9" x14ac:dyDescent="0.25">
      <c r="I915" s="60"/>
    </row>
    <row r="916" spans="9:9" x14ac:dyDescent="0.25">
      <c r="I916" s="60"/>
    </row>
    <row r="917" spans="9:9" x14ac:dyDescent="0.25">
      <c r="I917" s="60"/>
    </row>
    <row r="918" spans="9:9" x14ac:dyDescent="0.25">
      <c r="I918" s="60"/>
    </row>
    <row r="919" spans="9:9" x14ac:dyDescent="0.25">
      <c r="I919" s="60"/>
    </row>
    <row r="920" spans="9:9" x14ac:dyDescent="0.25">
      <c r="I920" s="60"/>
    </row>
    <row r="921" spans="9:9" x14ac:dyDescent="0.25">
      <c r="I921" s="60"/>
    </row>
    <row r="922" spans="9:9" x14ac:dyDescent="0.25">
      <c r="I922" s="60"/>
    </row>
    <row r="923" spans="9:9" x14ac:dyDescent="0.25">
      <c r="I923" s="60"/>
    </row>
    <row r="924" spans="9:9" x14ac:dyDescent="0.25">
      <c r="I924" s="60"/>
    </row>
    <row r="925" spans="9:9" x14ac:dyDescent="0.25">
      <c r="I925" s="60"/>
    </row>
    <row r="926" spans="9:9" x14ac:dyDescent="0.25">
      <c r="I926" s="60"/>
    </row>
    <row r="927" spans="9:9" x14ac:dyDescent="0.25">
      <c r="I927" s="60"/>
    </row>
    <row r="928" spans="9:9" x14ac:dyDescent="0.25">
      <c r="I928" s="60"/>
    </row>
    <row r="929" spans="9:9" x14ac:dyDescent="0.25">
      <c r="I929" s="60"/>
    </row>
    <row r="930" spans="9:9" x14ac:dyDescent="0.25">
      <c r="I930" s="60"/>
    </row>
    <row r="931" spans="9:9" x14ac:dyDescent="0.25">
      <c r="I931" s="60"/>
    </row>
    <row r="932" spans="9:9" x14ac:dyDescent="0.25">
      <c r="I932" s="60"/>
    </row>
    <row r="933" spans="9:9" x14ac:dyDescent="0.25">
      <c r="I933" s="60"/>
    </row>
    <row r="934" spans="9:9" x14ac:dyDescent="0.25">
      <c r="I934" s="60"/>
    </row>
    <row r="935" spans="9:9" x14ac:dyDescent="0.25">
      <c r="I935" s="60"/>
    </row>
    <row r="936" spans="9:9" x14ac:dyDescent="0.25">
      <c r="I936" s="60"/>
    </row>
    <row r="937" spans="9:9" x14ac:dyDescent="0.25">
      <c r="I937" s="60"/>
    </row>
    <row r="938" spans="9:9" x14ac:dyDescent="0.25">
      <c r="I938" s="60"/>
    </row>
    <row r="939" spans="9:9" x14ac:dyDescent="0.25">
      <c r="I939" s="60"/>
    </row>
    <row r="940" spans="9:9" x14ac:dyDescent="0.25">
      <c r="I940" s="60"/>
    </row>
    <row r="941" spans="9:9" x14ac:dyDescent="0.25">
      <c r="I941" s="60"/>
    </row>
    <row r="942" spans="9:9" x14ac:dyDescent="0.25">
      <c r="I942" s="60"/>
    </row>
    <row r="943" spans="9:9" x14ac:dyDescent="0.25">
      <c r="I943" s="60"/>
    </row>
    <row r="944" spans="9:9" x14ac:dyDescent="0.25">
      <c r="I944" s="60"/>
    </row>
    <row r="945" spans="9:9" x14ac:dyDescent="0.25">
      <c r="I945" s="60"/>
    </row>
    <row r="946" spans="9:9" x14ac:dyDescent="0.25">
      <c r="I946" s="60"/>
    </row>
    <row r="947" spans="9:9" x14ac:dyDescent="0.25">
      <c r="I947" s="60"/>
    </row>
    <row r="948" spans="9:9" x14ac:dyDescent="0.25">
      <c r="I948" s="60"/>
    </row>
    <row r="949" spans="9:9" x14ac:dyDescent="0.25">
      <c r="I949" s="60"/>
    </row>
    <row r="950" spans="9:9" x14ac:dyDescent="0.25">
      <c r="I950" s="60"/>
    </row>
    <row r="951" spans="9:9" x14ac:dyDescent="0.25">
      <c r="I951" s="60"/>
    </row>
    <row r="952" spans="9:9" x14ac:dyDescent="0.25">
      <c r="I952" s="60"/>
    </row>
    <row r="953" spans="9:9" x14ac:dyDescent="0.25">
      <c r="I953" s="60"/>
    </row>
    <row r="954" spans="9:9" x14ac:dyDescent="0.25">
      <c r="I954" s="60"/>
    </row>
    <row r="955" spans="9:9" x14ac:dyDescent="0.25">
      <c r="I955" s="60"/>
    </row>
    <row r="956" spans="9:9" x14ac:dyDescent="0.25">
      <c r="I956" s="60"/>
    </row>
    <row r="957" spans="9:9" x14ac:dyDescent="0.25">
      <c r="I957" s="60"/>
    </row>
    <row r="958" spans="9:9" x14ac:dyDescent="0.25">
      <c r="I958" s="60"/>
    </row>
    <row r="959" spans="9:9" x14ac:dyDescent="0.25">
      <c r="I959" s="60"/>
    </row>
    <row r="960" spans="9:9" x14ac:dyDescent="0.25">
      <c r="I960" s="60"/>
    </row>
    <row r="961" spans="9:9" x14ac:dyDescent="0.25">
      <c r="I961" s="60"/>
    </row>
    <row r="962" spans="9:9" x14ac:dyDescent="0.25">
      <c r="I962" s="60"/>
    </row>
    <row r="963" spans="9:9" x14ac:dyDescent="0.25">
      <c r="I963" s="60"/>
    </row>
    <row r="964" spans="9:9" x14ac:dyDescent="0.25">
      <c r="I964" s="60"/>
    </row>
    <row r="965" spans="9:9" x14ac:dyDescent="0.25">
      <c r="I965" s="60"/>
    </row>
    <row r="966" spans="9:9" x14ac:dyDescent="0.25">
      <c r="I966" s="60"/>
    </row>
    <row r="967" spans="9:9" x14ac:dyDescent="0.25">
      <c r="I967" s="60"/>
    </row>
    <row r="968" spans="9:9" x14ac:dyDescent="0.25">
      <c r="I968" s="60"/>
    </row>
    <row r="969" spans="9:9" x14ac:dyDescent="0.25">
      <c r="I969" s="60"/>
    </row>
    <row r="970" spans="9:9" x14ac:dyDescent="0.25">
      <c r="I970" s="60"/>
    </row>
    <row r="971" spans="9:9" x14ac:dyDescent="0.25">
      <c r="I971" s="60"/>
    </row>
    <row r="972" spans="9:9" x14ac:dyDescent="0.25">
      <c r="I972" s="60"/>
    </row>
    <row r="973" spans="9:9" x14ac:dyDescent="0.25">
      <c r="I973" s="60"/>
    </row>
    <row r="974" spans="9:9" x14ac:dyDescent="0.25">
      <c r="I974" s="60"/>
    </row>
    <row r="975" spans="9:9" x14ac:dyDescent="0.25">
      <c r="I975" s="60"/>
    </row>
    <row r="976" spans="9:9" x14ac:dyDescent="0.25">
      <c r="I976" s="60"/>
    </row>
    <row r="977" spans="9:9" x14ac:dyDescent="0.25">
      <c r="I977" s="60"/>
    </row>
    <row r="978" spans="9:9" x14ac:dyDescent="0.25">
      <c r="I978" s="60"/>
    </row>
    <row r="979" spans="9:9" x14ac:dyDescent="0.25">
      <c r="I979" s="60"/>
    </row>
    <row r="980" spans="9:9" x14ac:dyDescent="0.25">
      <c r="I980" s="60"/>
    </row>
    <row r="981" spans="9:9" x14ac:dyDescent="0.25">
      <c r="I981" s="60"/>
    </row>
    <row r="982" spans="9:9" x14ac:dyDescent="0.25">
      <c r="I982" s="60"/>
    </row>
    <row r="983" spans="9:9" x14ac:dyDescent="0.25">
      <c r="I983" s="60"/>
    </row>
    <row r="984" spans="9:9" x14ac:dyDescent="0.25">
      <c r="I984" s="60"/>
    </row>
    <row r="985" spans="9:9" x14ac:dyDescent="0.25">
      <c r="I985" s="60"/>
    </row>
    <row r="986" spans="9:9" x14ac:dyDescent="0.25">
      <c r="I986" s="60"/>
    </row>
    <row r="987" spans="9:9" x14ac:dyDescent="0.25">
      <c r="I987" s="60"/>
    </row>
    <row r="988" spans="9:9" x14ac:dyDescent="0.25">
      <c r="I988" s="60"/>
    </row>
    <row r="989" spans="9:9" x14ac:dyDescent="0.25">
      <c r="I989" s="60"/>
    </row>
    <row r="990" spans="9:9" x14ac:dyDescent="0.25">
      <c r="I990" s="60"/>
    </row>
    <row r="991" spans="9:9" x14ac:dyDescent="0.25">
      <c r="I991" s="60"/>
    </row>
    <row r="992" spans="9:9" x14ac:dyDescent="0.25">
      <c r="I992" s="60"/>
    </row>
    <row r="993" spans="9:9" x14ac:dyDescent="0.25">
      <c r="I993" s="60"/>
    </row>
    <row r="994" spans="9:9" x14ac:dyDescent="0.25">
      <c r="I994" s="60"/>
    </row>
    <row r="995" spans="9:9" x14ac:dyDescent="0.25">
      <c r="I995" s="60"/>
    </row>
    <row r="996" spans="9:9" x14ac:dyDescent="0.25">
      <c r="I996" s="60"/>
    </row>
    <row r="997" spans="9:9" x14ac:dyDescent="0.25">
      <c r="I997" s="60"/>
    </row>
    <row r="998" spans="9:9" x14ac:dyDescent="0.25">
      <c r="I998" s="60"/>
    </row>
    <row r="999" spans="9:9" x14ac:dyDescent="0.25">
      <c r="I999" s="60"/>
    </row>
    <row r="1000" spans="9:9" x14ac:dyDescent="0.25">
      <c r="I1000" s="60"/>
    </row>
    <row r="1001" spans="9:9" x14ac:dyDescent="0.25">
      <c r="I1001" s="60"/>
    </row>
    <row r="1002" spans="9:9" x14ac:dyDescent="0.25">
      <c r="I1002" s="60"/>
    </row>
    <row r="1003" spans="9:9" x14ac:dyDescent="0.25">
      <c r="I1003" s="60"/>
    </row>
    <row r="1004" spans="9:9" x14ac:dyDescent="0.25">
      <c r="I1004" s="60"/>
    </row>
    <row r="1005" spans="9:9" x14ac:dyDescent="0.25">
      <c r="I1005" s="60"/>
    </row>
    <row r="1006" spans="9:9" x14ac:dyDescent="0.25">
      <c r="I1006" s="60"/>
    </row>
    <row r="1007" spans="9:9" x14ac:dyDescent="0.25">
      <c r="I1007" s="60"/>
    </row>
    <row r="1008" spans="9:9" x14ac:dyDescent="0.25">
      <c r="I1008" s="60"/>
    </row>
    <row r="1009" spans="9:9" x14ac:dyDescent="0.25">
      <c r="I1009" s="60"/>
    </row>
    <row r="1010" spans="9:9" x14ac:dyDescent="0.25">
      <c r="I1010" s="60"/>
    </row>
    <row r="1011" spans="9:9" x14ac:dyDescent="0.25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abSelected="1" workbookViewId="0">
      <selection activeCell="L4" sqref="L4:L10"/>
    </sheetView>
  </sheetViews>
  <sheetFormatPr defaultRowHeight="15" x14ac:dyDescent="0.25"/>
  <cols>
    <col min="1" max="1" width="9.5703125" bestFit="1" customWidth="1"/>
    <col min="2" max="2" width="9.28515625" bestFit="1" customWidth="1"/>
    <col min="4" max="4" width="10.140625" bestFit="1" customWidth="1"/>
    <col min="9" max="9" width="9.85546875" customWidth="1"/>
    <col min="257" max="257" width="9.5703125" bestFit="1" customWidth="1"/>
    <col min="258" max="258" width="9.28515625" bestFit="1" customWidth="1"/>
    <col min="260" max="260" width="10.140625" bestFit="1" customWidth="1"/>
    <col min="265" max="265" width="9.85546875" customWidth="1"/>
    <col min="513" max="513" width="9.5703125" bestFit="1" customWidth="1"/>
    <col min="514" max="514" width="9.28515625" bestFit="1" customWidth="1"/>
    <col min="516" max="516" width="10.140625" bestFit="1" customWidth="1"/>
    <col min="521" max="521" width="9.85546875" customWidth="1"/>
    <col min="769" max="769" width="9.5703125" bestFit="1" customWidth="1"/>
    <col min="770" max="770" width="9.28515625" bestFit="1" customWidth="1"/>
    <col min="772" max="772" width="10.140625" bestFit="1" customWidth="1"/>
    <col min="777" max="777" width="9.85546875" customWidth="1"/>
    <col min="1025" max="1025" width="9.5703125" bestFit="1" customWidth="1"/>
    <col min="1026" max="1026" width="9.28515625" bestFit="1" customWidth="1"/>
    <col min="1028" max="1028" width="10.140625" bestFit="1" customWidth="1"/>
    <col min="1033" max="1033" width="9.85546875" customWidth="1"/>
    <col min="1281" max="1281" width="9.5703125" bestFit="1" customWidth="1"/>
    <col min="1282" max="1282" width="9.28515625" bestFit="1" customWidth="1"/>
    <col min="1284" max="1284" width="10.140625" bestFit="1" customWidth="1"/>
    <col min="1289" max="1289" width="9.85546875" customWidth="1"/>
    <col min="1537" max="1537" width="9.5703125" bestFit="1" customWidth="1"/>
    <col min="1538" max="1538" width="9.28515625" bestFit="1" customWidth="1"/>
    <col min="1540" max="1540" width="10.140625" bestFit="1" customWidth="1"/>
    <col min="1545" max="1545" width="9.85546875" customWidth="1"/>
    <col min="1793" max="1793" width="9.5703125" bestFit="1" customWidth="1"/>
    <col min="1794" max="1794" width="9.28515625" bestFit="1" customWidth="1"/>
    <col min="1796" max="1796" width="10.140625" bestFit="1" customWidth="1"/>
    <col min="1801" max="1801" width="9.85546875" customWidth="1"/>
    <col min="2049" max="2049" width="9.5703125" bestFit="1" customWidth="1"/>
    <col min="2050" max="2050" width="9.28515625" bestFit="1" customWidth="1"/>
    <col min="2052" max="2052" width="10.140625" bestFit="1" customWidth="1"/>
    <col min="2057" max="2057" width="9.85546875" customWidth="1"/>
    <col min="2305" max="2305" width="9.5703125" bestFit="1" customWidth="1"/>
    <col min="2306" max="2306" width="9.28515625" bestFit="1" customWidth="1"/>
    <col min="2308" max="2308" width="10.140625" bestFit="1" customWidth="1"/>
    <col min="2313" max="2313" width="9.85546875" customWidth="1"/>
    <col min="2561" max="2561" width="9.5703125" bestFit="1" customWidth="1"/>
    <col min="2562" max="2562" width="9.28515625" bestFit="1" customWidth="1"/>
    <col min="2564" max="2564" width="10.140625" bestFit="1" customWidth="1"/>
    <col min="2569" max="2569" width="9.85546875" customWidth="1"/>
    <col min="2817" max="2817" width="9.5703125" bestFit="1" customWidth="1"/>
    <col min="2818" max="2818" width="9.28515625" bestFit="1" customWidth="1"/>
    <col min="2820" max="2820" width="10.140625" bestFit="1" customWidth="1"/>
    <col min="2825" max="2825" width="9.85546875" customWidth="1"/>
    <col min="3073" max="3073" width="9.5703125" bestFit="1" customWidth="1"/>
    <col min="3074" max="3074" width="9.28515625" bestFit="1" customWidth="1"/>
    <col min="3076" max="3076" width="10.140625" bestFit="1" customWidth="1"/>
    <col min="3081" max="3081" width="9.85546875" customWidth="1"/>
    <col min="3329" max="3329" width="9.5703125" bestFit="1" customWidth="1"/>
    <col min="3330" max="3330" width="9.28515625" bestFit="1" customWidth="1"/>
    <col min="3332" max="3332" width="10.140625" bestFit="1" customWidth="1"/>
    <col min="3337" max="3337" width="9.85546875" customWidth="1"/>
    <col min="3585" max="3585" width="9.5703125" bestFit="1" customWidth="1"/>
    <col min="3586" max="3586" width="9.28515625" bestFit="1" customWidth="1"/>
    <col min="3588" max="3588" width="10.140625" bestFit="1" customWidth="1"/>
    <col min="3593" max="3593" width="9.85546875" customWidth="1"/>
    <col min="3841" max="3841" width="9.5703125" bestFit="1" customWidth="1"/>
    <col min="3842" max="3842" width="9.28515625" bestFit="1" customWidth="1"/>
    <col min="3844" max="3844" width="10.140625" bestFit="1" customWidth="1"/>
    <col min="3849" max="3849" width="9.85546875" customWidth="1"/>
    <col min="4097" max="4097" width="9.5703125" bestFit="1" customWidth="1"/>
    <col min="4098" max="4098" width="9.28515625" bestFit="1" customWidth="1"/>
    <col min="4100" max="4100" width="10.140625" bestFit="1" customWidth="1"/>
    <col min="4105" max="4105" width="9.85546875" customWidth="1"/>
    <col min="4353" max="4353" width="9.5703125" bestFit="1" customWidth="1"/>
    <col min="4354" max="4354" width="9.28515625" bestFit="1" customWidth="1"/>
    <col min="4356" max="4356" width="10.140625" bestFit="1" customWidth="1"/>
    <col min="4361" max="4361" width="9.85546875" customWidth="1"/>
    <col min="4609" max="4609" width="9.5703125" bestFit="1" customWidth="1"/>
    <col min="4610" max="4610" width="9.28515625" bestFit="1" customWidth="1"/>
    <col min="4612" max="4612" width="10.140625" bestFit="1" customWidth="1"/>
    <col min="4617" max="4617" width="9.85546875" customWidth="1"/>
    <col min="4865" max="4865" width="9.5703125" bestFit="1" customWidth="1"/>
    <col min="4866" max="4866" width="9.28515625" bestFit="1" customWidth="1"/>
    <col min="4868" max="4868" width="10.140625" bestFit="1" customWidth="1"/>
    <col min="4873" max="4873" width="9.85546875" customWidth="1"/>
    <col min="5121" max="5121" width="9.5703125" bestFit="1" customWidth="1"/>
    <col min="5122" max="5122" width="9.28515625" bestFit="1" customWidth="1"/>
    <col min="5124" max="5124" width="10.140625" bestFit="1" customWidth="1"/>
    <col min="5129" max="5129" width="9.85546875" customWidth="1"/>
    <col min="5377" max="5377" width="9.5703125" bestFit="1" customWidth="1"/>
    <col min="5378" max="5378" width="9.28515625" bestFit="1" customWidth="1"/>
    <col min="5380" max="5380" width="10.140625" bestFit="1" customWidth="1"/>
    <col min="5385" max="5385" width="9.85546875" customWidth="1"/>
    <col min="5633" max="5633" width="9.5703125" bestFit="1" customWidth="1"/>
    <col min="5634" max="5634" width="9.28515625" bestFit="1" customWidth="1"/>
    <col min="5636" max="5636" width="10.140625" bestFit="1" customWidth="1"/>
    <col min="5641" max="5641" width="9.85546875" customWidth="1"/>
    <col min="5889" max="5889" width="9.5703125" bestFit="1" customWidth="1"/>
    <col min="5890" max="5890" width="9.28515625" bestFit="1" customWidth="1"/>
    <col min="5892" max="5892" width="10.140625" bestFit="1" customWidth="1"/>
    <col min="5897" max="5897" width="9.85546875" customWidth="1"/>
    <col min="6145" max="6145" width="9.5703125" bestFit="1" customWidth="1"/>
    <col min="6146" max="6146" width="9.28515625" bestFit="1" customWidth="1"/>
    <col min="6148" max="6148" width="10.140625" bestFit="1" customWidth="1"/>
    <col min="6153" max="6153" width="9.85546875" customWidth="1"/>
    <col min="6401" max="6401" width="9.5703125" bestFit="1" customWidth="1"/>
    <col min="6402" max="6402" width="9.28515625" bestFit="1" customWidth="1"/>
    <col min="6404" max="6404" width="10.140625" bestFit="1" customWidth="1"/>
    <col min="6409" max="6409" width="9.85546875" customWidth="1"/>
    <col min="6657" max="6657" width="9.5703125" bestFit="1" customWidth="1"/>
    <col min="6658" max="6658" width="9.28515625" bestFit="1" customWidth="1"/>
    <col min="6660" max="6660" width="10.140625" bestFit="1" customWidth="1"/>
    <col min="6665" max="6665" width="9.85546875" customWidth="1"/>
    <col min="6913" max="6913" width="9.5703125" bestFit="1" customWidth="1"/>
    <col min="6914" max="6914" width="9.28515625" bestFit="1" customWidth="1"/>
    <col min="6916" max="6916" width="10.140625" bestFit="1" customWidth="1"/>
    <col min="6921" max="6921" width="9.85546875" customWidth="1"/>
    <col min="7169" max="7169" width="9.5703125" bestFit="1" customWidth="1"/>
    <col min="7170" max="7170" width="9.28515625" bestFit="1" customWidth="1"/>
    <col min="7172" max="7172" width="10.140625" bestFit="1" customWidth="1"/>
    <col min="7177" max="7177" width="9.85546875" customWidth="1"/>
    <col min="7425" max="7425" width="9.5703125" bestFit="1" customWidth="1"/>
    <col min="7426" max="7426" width="9.28515625" bestFit="1" customWidth="1"/>
    <col min="7428" max="7428" width="10.140625" bestFit="1" customWidth="1"/>
    <col min="7433" max="7433" width="9.85546875" customWidth="1"/>
    <col min="7681" max="7681" width="9.5703125" bestFit="1" customWidth="1"/>
    <col min="7682" max="7682" width="9.28515625" bestFit="1" customWidth="1"/>
    <col min="7684" max="7684" width="10.140625" bestFit="1" customWidth="1"/>
    <col min="7689" max="7689" width="9.85546875" customWidth="1"/>
    <col min="7937" max="7937" width="9.5703125" bestFit="1" customWidth="1"/>
    <col min="7938" max="7938" width="9.28515625" bestFit="1" customWidth="1"/>
    <col min="7940" max="7940" width="10.140625" bestFit="1" customWidth="1"/>
    <col min="7945" max="7945" width="9.85546875" customWidth="1"/>
    <col min="8193" max="8193" width="9.5703125" bestFit="1" customWidth="1"/>
    <col min="8194" max="8194" width="9.28515625" bestFit="1" customWidth="1"/>
    <col min="8196" max="8196" width="10.140625" bestFit="1" customWidth="1"/>
    <col min="8201" max="8201" width="9.85546875" customWidth="1"/>
    <col min="8449" max="8449" width="9.5703125" bestFit="1" customWidth="1"/>
    <col min="8450" max="8450" width="9.28515625" bestFit="1" customWidth="1"/>
    <col min="8452" max="8452" width="10.140625" bestFit="1" customWidth="1"/>
    <col min="8457" max="8457" width="9.85546875" customWidth="1"/>
    <col min="8705" max="8705" width="9.5703125" bestFit="1" customWidth="1"/>
    <col min="8706" max="8706" width="9.28515625" bestFit="1" customWidth="1"/>
    <col min="8708" max="8708" width="10.140625" bestFit="1" customWidth="1"/>
    <col min="8713" max="8713" width="9.85546875" customWidth="1"/>
    <col min="8961" max="8961" width="9.5703125" bestFit="1" customWidth="1"/>
    <col min="8962" max="8962" width="9.28515625" bestFit="1" customWidth="1"/>
    <col min="8964" max="8964" width="10.140625" bestFit="1" customWidth="1"/>
    <col min="8969" max="8969" width="9.85546875" customWidth="1"/>
    <col min="9217" max="9217" width="9.5703125" bestFit="1" customWidth="1"/>
    <col min="9218" max="9218" width="9.28515625" bestFit="1" customWidth="1"/>
    <col min="9220" max="9220" width="10.140625" bestFit="1" customWidth="1"/>
    <col min="9225" max="9225" width="9.85546875" customWidth="1"/>
    <col min="9473" max="9473" width="9.5703125" bestFit="1" customWidth="1"/>
    <col min="9474" max="9474" width="9.28515625" bestFit="1" customWidth="1"/>
    <col min="9476" max="9476" width="10.140625" bestFit="1" customWidth="1"/>
    <col min="9481" max="9481" width="9.85546875" customWidth="1"/>
    <col min="9729" max="9729" width="9.5703125" bestFit="1" customWidth="1"/>
    <col min="9730" max="9730" width="9.28515625" bestFit="1" customWidth="1"/>
    <col min="9732" max="9732" width="10.140625" bestFit="1" customWidth="1"/>
    <col min="9737" max="9737" width="9.85546875" customWidth="1"/>
    <col min="9985" max="9985" width="9.5703125" bestFit="1" customWidth="1"/>
    <col min="9986" max="9986" width="9.28515625" bestFit="1" customWidth="1"/>
    <col min="9988" max="9988" width="10.140625" bestFit="1" customWidth="1"/>
    <col min="9993" max="9993" width="9.85546875" customWidth="1"/>
    <col min="10241" max="10241" width="9.5703125" bestFit="1" customWidth="1"/>
    <col min="10242" max="10242" width="9.28515625" bestFit="1" customWidth="1"/>
    <col min="10244" max="10244" width="10.140625" bestFit="1" customWidth="1"/>
    <col min="10249" max="10249" width="9.85546875" customWidth="1"/>
    <col min="10497" max="10497" width="9.5703125" bestFit="1" customWidth="1"/>
    <col min="10498" max="10498" width="9.28515625" bestFit="1" customWidth="1"/>
    <col min="10500" max="10500" width="10.140625" bestFit="1" customWidth="1"/>
    <col min="10505" max="10505" width="9.85546875" customWidth="1"/>
    <col min="10753" max="10753" width="9.5703125" bestFit="1" customWidth="1"/>
    <col min="10754" max="10754" width="9.28515625" bestFit="1" customWidth="1"/>
    <col min="10756" max="10756" width="10.140625" bestFit="1" customWidth="1"/>
    <col min="10761" max="10761" width="9.85546875" customWidth="1"/>
    <col min="11009" max="11009" width="9.5703125" bestFit="1" customWidth="1"/>
    <col min="11010" max="11010" width="9.28515625" bestFit="1" customWidth="1"/>
    <col min="11012" max="11012" width="10.140625" bestFit="1" customWidth="1"/>
    <col min="11017" max="11017" width="9.85546875" customWidth="1"/>
    <col min="11265" max="11265" width="9.5703125" bestFit="1" customWidth="1"/>
    <col min="11266" max="11266" width="9.28515625" bestFit="1" customWidth="1"/>
    <col min="11268" max="11268" width="10.140625" bestFit="1" customWidth="1"/>
    <col min="11273" max="11273" width="9.85546875" customWidth="1"/>
    <col min="11521" max="11521" width="9.5703125" bestFit="1" customWidth="1"/>
    <col min="11522" max="11522" width="9.28515625" bestFit="1" customWidth="1"/>
    <col min="11524" max="11524" width="10.140625" bestFit="1" customWidth="1"/>
    <col min="11529" max="11529" width="9.85546875" customWidth="1"/>
    <col min="11777" max="11777" width="9.5703125" bestFit="1" customWidth="1"/>
    <col min="11778" max="11778" width="9.28515625" bestFit="1" customWidth="1"/>
    <col min="11780" max="11780" width="10.140625" bestFit="1" customWidth="1"/>
    <col min="11785" max="11785" width="9.85546875" customWidth="1"/>
    <col min="12033" max="12033" width="9.5703125" bestFit="1" customWidth="1"/>
    <col min="12034" max="12034" width="9.28515625" bestFit="1" customWidth="1"/>
    <col min="12036" max="12036" width="10.140625" bestFit="1" customWidth="1"/>
    <col min="12041" max="12041" width="9.85546875" customWidth="1"/>
    <col min="12289" max="12289" width="9.5703125" bestFit="1" customWidth="1"/>
    <col min="12290" max="12290" width="9.28515625" bestFit="1" customWidth="1"/>
    <col min="12292" max="12292" width="10.140625" bestFit="1" customWidth="1"/>
    <col min="12297" max="12297" width="9.85546875" customWidth="1"/>
    <col min="12545" max="12545" width="9.5703125" bestFit="1" customWidth="1"/>
    <col min="12546" max="12546" width="9.28515625" bestFit="1" customWidth="1"/>
    <col min="12548" max="12548" width="10.140625" bestFit="1" customWidth="1"/>
    <col min="12553" max="12553" width="9.85546875" customWidth="1"/>
    <col min="12801" max="12801" width="9.5703125" bestFit="1" customWidth="1"/>
    <col min="12802" max="12802" width="9.28515625" bestFit="1" customWidth="1"/>
    <col min="12804" max="12804" width="10.140625" bestFit="1" customWidth="1"/>
    <col min="12809" max="12809" width="9.85546875" customWidth="1"/>
    <col min="13057" max="13057" width="9.5703125" bestFit="1" customWidth="1"/>
    <col min="13058" max="13058" width="9.28515625" bestFit="1" customWidth="1"/>
    <col min="13060" max="13060" width="10.140625" bestFit="1" customWidth="1"/>
    <col min="13065" max="13065" width="9.85546875" customWidth="1"/>
    <col min="13313" max="13313" width="9.5703125" bestFit="1" customWidth="1"/>
    <col min="13314" max="13314" width="9.28515625" bestFit="1" customWidth="1"/>
    <col min="13316" max="13316" width="10.140625" bestFit="1" customWidth="1"/>
    <col min="13321" max="13321" width="9.85546875" customWidth="1"/>
    <col min="13569" max="13569" width="9.5703125" bestFit="1" customWidth="1"/>
    <col min="13570" max="13570" width="9.28515625" bestFit="1" customWidth="1"/>
    <col min="13572" max="13572" width="10.140625" bestFit="1" customWidth="1"/>
    <col min="13577" max="13577" width="9.85546875" customWidth="1"/>
    <col min="13825" max="13825" width="9.5703125" bestFit="1" customWidth="1"/>
    <col min="13826" max="13826" width="9.28515625" bestFit="1" customWidth="1"/>
    <col min="13828" max="13828" width="10.140625" bestFit="1" customWidth="1"/>
    <col min="13833" max="13833" width="9.85546875" customWidth="1"/>
    <col min="14081" max="14081" width="9.5703125" bestFit="1" customWidth="1"/>
    <col min="14082" max="14082" width="9.28515625" bestFit="1" customWidth="1"/>
    <col min="14084" max="14084" width="10.140625" bestFit="1" customWidth="1"/>
    <col min="14089" max="14089" width="9.85546875" customWidth="1"/>
    <col min="14337" max="14337" width="9.5703125" bestFit="1" customWidth="1"/>
    <col min="14338" max="14338" width="9.28515625" bestFit="1" customWidth="1"/>
    <col min="14340" max="14340" width="10.140625" bestFit="1" customWidth="1"/>
    <col min="14345" max="14345" width="9.85546875" customWidth="1"/>
    <col min="14593" max="14593" width="9.5703125" bestFit="1" customWidth="1"/>
    <col min="14594" max="14594" width="9.28515625" bestFit="1" customWidth="1"/>
    <col min="14596" max="14596" width="10.140625" bestFit="1" customWidth="1"/>
    <col min="14601" max="14601" width="9.85546875" customWidth="1"/>
    <col min="14849" max="14849" width="9.5703125" bestFit="1" customWidth="1"/>
    <col min="14850" max="14850" width="9.28515625" bestFit="1" customWidth="1"/>
    <col min="14852" max="14852" width="10.140625" bestFit="1" customWidth="1"/>
    <col min="14857" max="14857" width="9.85546875" customWidth="1"/>
    <col min="15105" max="15105" width="9.5703125" bestFit="1" customWidth="1"/>
    <col min="15106" max="15106" width="9.28515625" bestFit="1" customWidth="1"/>
    <col min="15108" max="15108" width="10.140625" bestFit="1" customWidth="1"/>
    <col min="15113" max="15113" width="9.85546875" customWidth="1"/>
    <col min="15361" max="15361" width="9.5703125" bestFit="1" customWidth="1"/>
    <col min="15362" max="15362" width="9.28515625" bestFit="1" customWidth="1"/>
    <col min="15364" max="15364" width="10.140625" bestFit="1" customWidth="1"/>
    <col min="15369" max="15369" width="9.85546875" customWidth="1"/>
    <col min="15617" max="15617" width="9.5703125" bestFit="1" customWidth="1"/>
    <col min="15618" max="15618" width="9.28515625" bestFit="1" customWidth="1"/>
    <col min="15620" max="15620" width="10.140625" bestFit="1" customWidth="1"/>
    <col min="15625" max="15625" width="9.85546875" customWidth="1"/>
    <col min="15873" max="15873" width="9.5703125" bestFit="1" customWidth="1"/>
    <col min="15874" max="15874" width="9.28515625" bestFit="1" customWidth="1"/>
    <col min="15876" max="15876" width="10.140625" bestFit="1" customWidth="1"/>
    <col min="15881" max="15881" width="9.85546875" customWidth="1"/>
    <col min="16129" max="16129" width="9.5703125" bestFit="1" customWidth="1"/>
    <col min="16130" max="16130" width="9.28515625" bestFit="1" customWidth="1"/>
    <col min="16132" max="16132" width="10.140625" bestFit="1" customWidth="1"/>
    <col min="16137" max="16137" width="9.85546875" customWidth="1"/>
  </cols>
  <sheetData>
    <row r="1" spans="1:15" ht="16.5" x14ac:dyDescent="0.25">
      <c r="A1" s="95" t="s">
        <v>688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</row>
    <row r="2" spans="1:15" ht="7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39" x14ac:dyDescent="0.25">
      <c r="A3" s="73" t="s">
        <v>15</v>
      </c>
      <c r="B3" s="73" t="s">
        <v>689</v>
      </c>
      <c r="C3" s="73" t="s">
        <v>690</v>
      </c>
      <c r="D3" s="73" t="s">
        <v>691</v>
      </c>
      <c r="E3" s="27"/>
      <c r="F3" s="27"/>
      <c r="G3" s="27"/>
      <c r="H3" s="74" t="s">
        <v>690</v>
      </c>
      <c r="I3" s="73" t="s">
        <v>689</v>
      </c>
      <c r="K3" s="74" t="s">
        <v>692</v>
      </c>
      <c r="L3" s="73" t="s">
        <v>689</v>
      </c>
      <c r="M3" s="27"/>
      <c r="N3" s="27"/>
      <c r="O3" s="27"/>
    </row>
    <row r="4" spans="1:15" x14ac:dyDescent="0.25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5">
        <v>1</v>
      </c>
      <c r="I4" s="75">
        <f>SUMIF($C$4:$C$55,H4,$B$4:$B$55)</f>
        <v>245</v>
      </c>
      <c r="K4" s="75">
        <v>1</v>
      </c>
      <c r="L4" s="75">
        <f>SUMIF($D$4:$D$55,K4,$B$4:$B$55)</f>
        <v>156</v>
      </c>
      <c r="M4" s="27"/>
      <c r="N4" s="27"/>
      <c r="O4" s="27"/>
    </row>
    <row r="5" spans="1:15" x14ac:dyDescent="0.25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5">
        <v>2</v>
      </c>
      <c r="I5" s="75">
        <f t="shared" ref="I5:I11" si="2">SUMIF($C$4:$C$55,H5,$B$4:$B$55)</f>
        <v>280</v>
      </c>
      <c r="K5" s="75">
        <v>2</v>
      </c>
      <c r="L5" s="75">
        <f t="shared" ref="L5:L10" si="3">SUMIF($D$4:$D$55,K5,$B$4:$B$55)</f>
        <v>465</v>
      </c>
      <c r="M5" s="27"/>
      <c r="N5" s="27"/>
      <c r="O5" s="27"/>
    </row>
    <row r="6" spans="1:15" x14ac:dyDescent="0.25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5">
        <v>3</v>
      </c>
      <c r="I6" s="75">
        <f t="shared" si="2"/>
        <v>278</v>
      </c>
      <c r="K6" s="75">
        <v>3</v>
      </c>
      <c r="L6" s="75">
        <f t="shared" si="3"/>
        <v>340</v>
      </c>
      <c r="M6" s="27"/>
      <c r="N6" s="27"/>
      <c r="O6" s="27"/>
    </row>
    <row r="7" spans="1:15" x14ac:dyDescent="0.2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5">
        <v>4</v>
      </c>
      <c r="I7" s="75">
        <f t="shared" si="2"/>
        <v>249</v>
      </c>
      <c r="K7" s="75">
        <v>4</v>
      </c>
      <c r="L7" s="75">
        <f t="shared" si="3"/>
        <v>125</v>
      </c>
      <c r="M7" s="27"/>
      <c r="N7" s="27"/>
      <c r="O7" s="27"/>
    </row>
    <row r="8" spans="1:15" x14ac:dyDescent="0.2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5">
        <v>5</v>
      </c>
      <c r="I8" s="75">
        <f t="shared" si="2"/>
        <v>349</v>
      </c>
      <c r="K8" s="75">
        <v>5</v>
      </c>
      <c r="L8" s="75">
        <f t="shared" si="3"/>
        <v>553</v>
      </c>
      <c r="M8" s="27"/>
      <c r="N8" s="27"/>
      <c r="O8" s="27"/>
    </row>
    <row r="9" spans="1:15" x14ac:dyDescent="0.2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5">
        <v>6</v>
      </c>
      <c r="I9" s="75">
        <f t="shared" si="2"/>
        <v>262</v>
      </c>
      <c r="K9" s="75">
        <v>6</v>
      </c>
      <c r="L9" s="75">
        <f t="shared" si="3"/>
        <v>359</v>
      </c>
      <c r="M9" s="27"/>
      <c r="N9" s="27"/>
      <c r="O9" s="27"/>
    </row>
    <row r="10" spans="1:15" x14ac:dyDescent="0.2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5">
        <v>7</v>
      </c>
      <c r="I10" s="75">
        <f t="shared" si="2"/>
        <v>275</v>
      </c>
      <c r="K10" s="75">
        <v>7</v>
      </c>
      <c r="L10" s="75">
        <f t="shared" si="3"/>
        <v>408</v>
      </c>
      <c r="M10" s="27"/>
    </row>
    <row r="11" spans="1:15" x14ac:dyDescent="0.2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5">
        <v>8</v>
      </c>
      <c r="I11" s="75">
        <f t="shared" si="2"/>
        <v>468</v>
      </c>
      <c r="K11" s="27"/>
      <c r="L11" s="27"/>
      <c r="M11" s="27"/>
    </row>
    <row r="12" spans="1:15" x14ac:dyDescent="0.25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 x14ac:dyDescent="0.2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 x14ac:dyDescent="0.2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 x14ac:dyDescent="0.2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 x14ac:dyDescent="0.2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 x14ac:dyDescent="0.25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 x14ac:dyDescent="0.25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 x14ac:dyDescent="0.25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 x14ac:dyDescent="0.25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 x14ac:dyDescent="0.25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 x14ac:dyDescent="0.25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 x14ac:dyDescent="0.25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 x14ac:dyDescent="0.25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 x14ac:dyDescent="0.25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 x14ac:dyDescent="0.25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 x14ac:dyDescent="0.25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 x14ac:dyDescent="0.25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 x14ac:dyDescent="0.25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 x14ac:dyDescent="0.25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 x14ac:dyDescent="0.25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 x14ac:dyDescent="0.25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 x14ac:dyDescent="0.25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 x14ac:dyDescent="0.25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 x14ac:dyDescent="0.25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 x14ac:dyDescent="0.25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 x14ac:dyDescent="0.25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 x14ac:dyDescent="0.25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 x14ac:dyDescent="0.25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 x14ac:dyDescent="0.25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 x14ac:dyDescent="0.25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 x14ac:dyDescent="0.25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 x14ac:dyDescent="0.25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 x14ac:dyDescent="0.25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 x14ac:dyDescent="0.25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 x14ac:dyDescent="0.25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 x14ac:dyDescent="0.25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 x14ac:dyDescent="0.25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 x14ac:dyDescent="0.25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 x14ac:dyDescent="0.25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 x14ac:dyDescent="0.25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 x14ac:dyDescent="0.25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 x14ac:dyDescent="0.25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 x14ac:dyDescent="0.25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 x14ac:dyDescent="0.25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 x14ac:dyDescent="0.25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 x14ac:dyDescent="0.25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 x14ac:dyDescent="0.25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 x14ac:dyDescent="0.25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 x14ac:dyDescent="0.25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 x14ac:dyDescent="0.25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 x14ac:dyDescent="0.25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 x14ac:dyDescent="0.25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 x14ac:dyDescent="0.25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 x14ac:dyDescent="0.25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 x14ac:dyDescent="0.25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 x14ac:dyDescent="0.25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 x14ac:dyDescent="0.25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 x14ac:dyDescent="0.25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 x14ac:dyDescent="0.25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 x14ac:dyDescent="0.25">
      <c r="A77" s="34"/>
    </row>
    <row r="78" spans="1:12" x14ac:dyDescent="0.25">
      <c r="A78" s="34"/>
    </row>
    <row r="79" spans="1:12" x14ac:dyDescent="0.25">
      <c r="A79" s="34"/>
    </row>
    <row r="80" spans="1:12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  <row r="99" spans="1:1" x14ac:dyDescent="0.25">
      <c r="A99" s="34"/>
    </row>
    <row r="100" spans="1:1" x14ac:dyDescent="0.25">
      <c r="A100" s="34"/>
    </row>
    <row r="101" spans="1:1" x14ac:dyDescent="0.25">
      <c r="A101" s="34"/>
    </row>
    <row r="102" spans="1:1" x14ac:dyDescent="0.25">
      <c r="A102" s="34"/>
    </row>
    <row r="103" spans="1:1" x14ac:dyDescent="0.25">
      <c r="A103" s="34"/>
    </row>
    <row r="104" spans="1:1" x14ac:dyDescent="0.25">
      <c r="A104" s="34"/>
    </row>
    <row r="105" spans="1:1" x14ac:dyDescent="0.25">
      <c r="A105" s="34"/>
    </row>
    <row r="106" spans="1:1" x14ac:dyDescent="0.25">
      <c r="A106" s="34"/>
    </row>
    <row r="107" spans="1:1" x14ac:dyDescent="0.25">
      <c r="A107" s="34"/>
    </row>
    <row r="108" spans="1:1" x14ac:dyDescent="0.25">
      <c r="A108" s="34"/>
    </row>
    <row r="109" spans="1:1" x14ac:dyDescent="0.25">
      <c r="A109" s="34"/>
    </row>
    <row r="110" spans="1:1" x14ac:dyDescent="0.25">
      <c r="A110" s="34"/>
    </row>
    <row r="111" spans="1:1" x14ac:dyDescent="0.25">
      <c r="A111" s="34"/>
    </row>
    <row r="112" spans="1:1" x14ac:dyDescent="0.25">
      <c r="A112" s="34"/>
    </row>
    <row r="113" spans="1:1" x14ac:dyDescent="0.25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2015-09-19T00:02:38Z</dcterms:modified>
</cp:coreProperties>
</file>