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11" i="4"/>
  <c r="J10"/>
  <c r="J9"/>
  <c r="J8"/>
  <c r="J7"/>
  <c r="J6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3" i="2"/>
  <c r="L10"/>
  <c r="L9"/>
  <c r="L4"/>
  <c r="L8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M18" i="1"/>
  <c r="M17"/>
  <c r="L18"/>
  <c r="L17"/>
  <c r="D21"/>
  <c r="C21"/>
  <c r="B21"/>
  <c r="F18"/>
  <c r="E18"/>
  <c r="D18"/>
  <c r="C18"/>
  <c r="B18"/>
  <c r="E15"/>
  <c r="D15"/>
  <c r="C15"/>
  <c r="B15"/>
  <c r="E14"/>
  <c r="D14"/>
  <c r="C14"/>
  <c r="B14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H6" s="1"/>
</calcChain>
</file>

<file path=xl/sharedStrings.xml><?xml version="1.0" encoding="utf-8"?>
<sst xmlns="http://schemas.openxmlformats.org/spreadsheetml/2006/main" count="743" uniqueCount="702">
  <si>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</si>
  <si>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</si>
  <si>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</si>
  <si>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</si>
  <si>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</si>
  <si>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</si>
  <si>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</si>
  <si>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</si>
  <si>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</si>
  <si>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</si>
  <si>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</si>
  <si>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</si>
  <si>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</si>
  <si>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</si>
  <si>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</si>
  <si>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</si>
  <si>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</si>
  <si>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</si>
  <si>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</si>
  <si>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</si>
  <si>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</si>
  <si>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</si>
  <si>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</si>
  <si>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</si>
  <si>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</si>
  <si>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</si>
  <si>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</si>
  <si>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</si>
  <si>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</si>
  <si>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</si>
  <si>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</si>
  <si>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</si>
  <si>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</si>
  <si>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</si>
  <si>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</si>
  <si>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</si>
  <si>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</si>
  <si>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</si>
  <si>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</si>
  <si>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</si>
  <si>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</si>
  <si>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</si>
  <si>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</si>
  <si>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</si>
  <si>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</si>
  <si>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</si>
  <si>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</si>
  <si>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</si>
  <si>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</si>
  <si>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</si>
  <si>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</si>
  <si>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</si>
  <si>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</si>
  <si>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</si>
  <si>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</si>
  <si>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</si>
  <si>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</si>
  <si>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</si>
  <si>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</si>
  <si>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</si>
  <si>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</si>
  <si>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</si>
  <si>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</si>
  <si>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</si>
  <si>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</si>
  <si>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</si>
  <si>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</si>
  <si>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</si>
  <si>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</si>
  <si>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</si>
  <si>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</si>
  <si>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</si>
  <si>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</si>
  <si>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</si>
  <si>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</si>
  <si>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</si>
  <si>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</si>
  <si>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</si>
  <si>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</si>
  <si>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</si>
  <si>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</si>
  <si>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</si>
  <si>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</si>
  <si>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</si>
  <si>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</si>
  <si>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</si>
  <si>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</si>
  <si>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</si>
  <si>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</si>
  <si>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</si>
  <si>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</si>
  <si>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</si>
  <si>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</si>
  <si>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</si>
  <si>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</si>
  <si>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</si>
  <si>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</si>
  <si>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</si>
  <si>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</si>
  <si>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</si>
  <si>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</si>
  <si>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</si>
  <si>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</si>
  <si>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</si>
  <si>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</si>
  <si>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</si>
  <si>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</si>
  <si>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</si>
  <si>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</si>
  <si>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</si>
  <si>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</si>
  <si>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</si>
  <si>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</si>
  <si>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</si>
  <si>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</si>
  <si>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</si>
  <si>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</si>
  <si>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</si>
  <si>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</si>
  <si>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</si>
  <si>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</si>
  <si>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</si>
  <si>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</si>
  <si>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</si>
  <si>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</si>
  <si>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</si>
  <si>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</si>
  <si>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</si>
  <si>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</si>
  <si>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</si>
  <si>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</si>
  <si>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</si>
  <si>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</si>
  <si>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</si>
  <si>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</si>
  <si>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</si>
  <si>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</si>
  <si>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</si>
  <si>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</si>
  <si>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</si>
  <si>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</si>
  <si>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</si>
  <si>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</si>
  <si>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</si>
  <si>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</si>
  <si>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</si>
  <si>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</si>
  <si>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</si>
  <si>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</si>
  <si>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</si>
  <si>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</si>
  <si>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</si>
  <si>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</si>
  <si>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</si>
  <si>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</si>
  <si>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</si>
  <si>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</si>
  <si>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</si>
  <si>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</si>
  <si>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</si>
  <si>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</si>
  <si>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</si>
  <si>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</si>
  <si>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</si>
  <si>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</si>
  <si>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</si>
  <si>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</si>
  <si>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</si>
  <si>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</si>
  <si>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</si>
  <si>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</si>
  <si>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</si>
  <si>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</si>
  <si>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</si>
  <si>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</si>
  <si>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</si>
  <si>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</si>
  <si>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</si>
  <si>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</si>
  <si>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</si>
  <si>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</si>
  <si>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</si>
  <si>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</si>
  <si>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</si>
  <si>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</si>
  <si>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</si>
  <si>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</si>
  <si>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</si>
  <si>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</si>
  <si>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</si>
  <si>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</si>
  <si>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</si>
  <si>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</si>
  <si>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</si>
  <si>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</si>
  <si>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</si>
  <si>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</si>
  <si>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</si>
  <si>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</si>
  <si>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</si>
  <si>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</si>
  <si>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</si>
  <si>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</si>
  <si>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</si>
  <si>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</si>
  <si>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</si>
  <si>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</si>
  <si>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</si>
  <si>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</si>
  <si>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</si>
  <si>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</si>
  <si>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</si>
  <si>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</si>
  <si>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</si>
  <si>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</si>
  <si>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</si>
  <si>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</si>
  <si>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</si>
  <si>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</si>
  <si>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</si>
  <si>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</si>
  <si>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</si>
  <si>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</si>
  <si>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</si>
  <si>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</si>
  <si>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</si>
  <si>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</si>
  <si>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</si>
  <si>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</si>
  <si>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</si>
  <si>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</si>
  <si>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</si>
  <si>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</si>
  <si>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</si>
  <si>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</si>
  <si>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</si>
  <si>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</si>
  <si>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</si>
  <si>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</si>
  <si>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</si>
  <si>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</si>
  <si>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</si>
  <si>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</si>
  <si>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</si>
  <si>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</si>
  <si>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</si>
  <si>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</si>
  <si>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</si>
  <si>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</si>
  <si>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</si>
  <si>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</si>
  <si>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</si>
  <si>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</si>
  <si>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</si>
  <si>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</si>
  <si>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</si>
  <si>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</si>
  <si>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</si>
  <si>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</si>
  <si>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</si>
  <si>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</si>
  <si>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</si>
  <si>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</si>
  <si>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</si>
  <si>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</si>
  <si>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</si>
  <si>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</si>
  <si>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</si>
  <si>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</si>
  <si>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</si>
  <si>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</si>
  <si>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</si>
  <si>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</si>
  <si>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</si>
  <si>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</si>
  <si>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</si>
  <si>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</si>
  <si>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</si>
  <si>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</si>
  <si>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</si>
  <si>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</si>
  <si>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</si>
  <si>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</si>
  <si>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</si>
  <si>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</si>
  <si>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</si>
  <si>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</si>
  <si>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</si>
  <si>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</si>
  <si>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</si>
  <si>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</si>
  <si>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</si>
  <si>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</si>
  <si>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</si>
  <si>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</si>
  <si>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</si>
  <si>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</si>
  <si>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</si>
  <si>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</si>
  <si>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</si>
  <si>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</si>
  <si>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</si>
  <si>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</si>
  <si>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</si>
  <si>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</si>
  <si>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</si>
  <si>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</si>
  <si>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</si>
  <si>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</si>
  <si>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</si>
  <si>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</si>
  <si>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</si>
  <si>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</si>
  <si>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</si>
  <si>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</si>
  <si>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</si>
  <si>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</si>
  <si>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</si>
  <si>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</si>
  <si>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</si>
  <si>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</si>
  <si>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</si>
  <si>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</si>
  <si>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</si>
  <si>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</si>
  <si>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</si>
  <si>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</si>
  <si>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</si>
  <si>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</si>
  <si>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</si>
  <si>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</si>
  <si>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</si>
  <si>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</si>
  <si>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</si>
  <si>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</si>
  <si>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</si>
  <si>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</si>
  <si>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</si>
  <si>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</si>
  <si>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</si>
  <si>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</si>
  <si>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</si>
  <si>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</si>
  <si>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</si>
  <si>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</si>
  <si>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</si>
  <si>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</si>
  <si>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</si>
  <si>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</si>
  <si>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</si>
  <si>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</si>
  <si>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</si>
  <si>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</si>
  <si>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</si>
  <si>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</si>
  <si>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</si>
  <si>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</si>
  <si>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</si>
  <si>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</si>
  <si>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</si>
  <si>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</si>
  <si>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</si>
  <si>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</si>
  <si>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</si>
  <si>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</si>
  <si>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</si>
  <si>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</si>
  <si>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</si>
  <si>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</si>
  <si>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</si>
  <si>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</si>
  <si>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</si>
  <si>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</si>
  <si>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</si>
  <si>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</si>
  <si>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</si>
  <si>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</si>
  <si>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</si>
  <si>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</si>
  <si>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</si>
  <si>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</si>
  <si>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</si>
  <si>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</si>
  <si>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</si>
  <si>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</si>
  <si>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</si>
  <si>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</si>
  <si>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</si>
  <si>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</si>
  <si>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</si>
  <si>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</si>
  <si>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</si>
  <si>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</si>
  <si>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</si>
  <si>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</si>
  <si>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</si>
  <si>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</si>
  <si>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</si>
  <si>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</si>
  <si>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</si>
  <si>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</si>
  <si>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</si>
  <si>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</si>
  <si>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</si>
  <si>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</si>
  <si>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</si>
  <si>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</si>
  <si>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</si>
  <si>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</si>
  <si>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</si>
  <si>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</si>
  <si>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</si>
  <si>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</si>
  <si>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</si>
  <si>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</si>
  <si>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</si>
  <si>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</si>
  <si>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</si>
  <si>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</si>
  <si>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</si>
  <si>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</si>
  <si>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</si>
  <si>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</si>
  <si>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</si>
  <si>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</si>
  <si>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</si>
  <si>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</si>
  <si>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</si>
  <si>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</si>
  <si>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</si>
  <si>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</si>
  <si>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</si>
  <si>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</si>
  <si>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</si>
  <si>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</si>
  <si>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</si>
  <si>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</si>
  <si>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</si>
  <si>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</si>
  <si>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</si>
  <si>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</si>
  <si>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</si>
  <si>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</si>
  <si>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</si>
  <si>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</si>
  <si>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</si>
  <si>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</si>
  <si>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</si>
  <si>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</si>
  <si>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</si>
  <si>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</si>
  <si>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</si>
  <si>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</si>
  <si>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</si>
  <si>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</si>
  <si>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</si>
  <si>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</si>
  <si>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</si>
  <si>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</si>
  <si>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</si>
  <si>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</si>
  <si>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</si>
  <si>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</si>
  <si>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</si>
  <si>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</si>
  <si>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</si>
  <si>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</si>
  <si>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</si>
  <si>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</si>
  <si>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</si>
  <si>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</si>
  <si>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</si>
  <si>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</si>
  <si>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</si>
  <si>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</si>
  <si>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</si>
  <si>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</si>
  <si>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</si>
  <si>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</si>
  <si>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</si>
  <si>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</si>
  <si>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</si>
  <si>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</si>
  <si>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</si>
  <si>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</si>
  <si>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</si>
  <si>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</si>
  <si>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</si>
  <si>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</si>
  <si>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</si>
  <si>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</si>
  <si>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</si>
  <si>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</si>
  <si>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</si>
  <si>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</si>
  <si>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</si>
  <si>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</si>
  <si>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</si>
  <si>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</si>
  <si>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</si>
  <si>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</si>
  <si>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</si>
  <si>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</si>
  <si>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</si>
  <si>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</si>
  <si>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</si>
  <si>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</si>
  <si>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</si>
  <si>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</si>
  <si>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</si>
  <si>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</si>
  <si>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</si>
  <si>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</si>
  <si>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</si>
  <si>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</si>
  <si>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</si>
  <si>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</si>
  <si>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</si>
  <si>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</si>
  <si>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</si>
  <si>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</si>
  <si>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</si>
  <si>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</si>
  <si>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</si>
  <si>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</si>
  <si>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</si>
  <si>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</si>
  <si>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</si>
  <si>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</si>
  <si>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</si>
  <si>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</si>
  <si>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</si>
  <si>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</si>
  <si>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</si>
  <si>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</si>
  <si>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</si>
  <si>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</si>
  <si>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</si>
  <si>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</si>
  <si>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</si>
  <si>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</si>
  <si>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</si>
  <si>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</si>
  <si>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</si>
  <si>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</si>
  <si>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</si>
  <si>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</si>
  <si>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</si>
  <si>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</si>
  <si>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</si>
  <si>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</si>
  <si>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</si>
  <si>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</si>
  <si>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</si>
  <si>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</si>
  <si>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</si>
  <si>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</si>
  <si>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</si>
  <si>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</si>
  <si>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</si>
  <si>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</si>
  <si>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</si>
  <si>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</si>
  <si>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</si>
  <si>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</si>
  <si>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</si>
  <si>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</si>
  <si>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</si>
  <si>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</si>
  <si>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</si>
  <si>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</si>
  <si>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</si>
  <si>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</si>
  <si>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</si>
  <si>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</si>
  <si>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</si>
  <si>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</si>
  <si>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</si>
  <si>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</si>
  <si>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</si>
  <si>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</si>
  <si>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</si>
  <si>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</si>
  <si>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</si>
  <si>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</si>
  <si>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</si>
  <si>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</si>
  <si>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</si>
  <si>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</si>
  <si>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</si>
  <si>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</si>
  <si>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</si>
  <si>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</si>
  <si>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</si>
  <si>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</si>
  <si>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</si>
  <si>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</si>
  <si>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</si>
  <si>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</si>
  <si>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</si>
  <si>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</si>
  <si>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</si>
  <si>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</si>
  <si>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</si>
  <si>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</si>
  <si>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</si>
  <si>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</si>
  <si>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</si>
  <si>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</si>
  <si>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</si>
  <si>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</si>
  <si>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</si>
  <si>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</si>
  <si>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</si>
  <si>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</si>
  <si>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</si>
  <si>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</si>
  <si>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</si>
  <si>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</si>
  <si>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</si>
  <si>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</si>
  <si>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</si>
  <si>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</si>
  <si>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</si>
  <si>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</si>
  <si>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</si>
  <si>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</si>
  <si>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</si>
  <si>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</si>
  <si>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</si>
  <si>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</si>
  <si>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</si>
  <si>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</si>
  <si>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</si>
  <si>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</si>
  <si>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</si>
  <si>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</si>
  <si>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</si>
  <si>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</si>
  <si>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</si>
  <si>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</si>
  <si>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</si>
  <si>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</si>
  <si>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</si>
  <si>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</si>
  <si>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</si>
  <si>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</si>
  <si>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</si>
  <si>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</si>
  <si>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</si>
  <si>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</si>
  <si>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</si>
  <si>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</si>
  <si>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</si>
  <si>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</si>
  <si>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</si>
  <si>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</si>
  <si>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</si>
  <si>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</si>
  <si>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</si>
  <si>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</si>
  <si>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</si>
  <si>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</si>
  <si>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</si>
  <si>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</si>
  <si>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</si>
  <si>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</si>
  <si>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</si>
  <si>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</si>
  <si>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</si>
  <si>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</si>
  <si>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</si>
  <si>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</si>
  <si>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</si>
  <si>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</si>
  <si>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</si>
  <si>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</si>
  <si>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</si>
  <si>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</si>
  <si>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</si>
  <si>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</si>
  <si>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</si>
  <si>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</si>
  <si>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</si>
  <si>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</si>
  <si>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</si>
  <si>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</si>
  <si>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</si>
  <si>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</si>
  <si>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</si>
  <si>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</si>
  <si>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</si>
  <si>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</si>
  <si>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</si>
  <si>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</si>
  <si>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</si>
  <si>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</si>
  <si>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</si>
  <si>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sales price/unit</t>
  </si>
  <si>
    <t>variable cost</t>
  </si>
  <si>
    <t>(x)</t>
  </si>
  <si>
    <t>(y)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</si>
</sst>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NumberFormat="1"/>
    <xf numFmtId="2" fontId="0" fillId="0" borderId="0" xfId="2" applyNumberFormat="1" applyFont="1"/>
    <xf numFmtId="0" fontId="0" fillId="0" borderId="13" xfId="0" applyNumberFormat="1" applyBorder="1"/>
    <xf numFmtId="0" fontId="11" fillId="5" borderId="0" xfId="0" applyNumberFormat="1" applyFont="1" applyFill="1" applyAlignment="1">
      <alignment horizontal="right" wrapText="1"/>
    </xf>
    <xf numFmtId="0" fontId="0" fillId="0" borderId="0" xfId="0" applyAlignment="1">
      <alignment horizontal="center"/>
    </xf>
    <xf numFmtId="9" fontId="0" fillId="0" borderId="13" xfId="0" applyNumberFormat="1" applyBorder="1" applyAlignment="1">
      <alignment horizontal="center"/>
    </xf>
    <xf numFmtId="0" fontId="18" fillId="0" borderId="13" xfId="0" applyFont="1" applyBorder="1" applyAlignment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>
        <c:manualLayout>
          <c:xMode val="edge"/>
          <c:yMode val="edge"/>
          <c:x val="0.34532633420822406"/>
          <c:y val="0"/>
        </c:manualLayout>
      </c:layout>
    </c:title>
    <c:plotArea>
      <c:layout/>
      <c:scatterChart>
        <c:scatterStyle val="lineMarker"/>
        <c:ser>
          <c:idx val="0"/>
          <c:order val="0"/>
          <c:tx>
            <c:strRef>
              <c:f>'Analytical Functions'!$Q$3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3584601206163398"/>
                  <c:y val="-0.43640798175337253"/>
                </c:manualLayout>
              </c:layout>
              <c:numFmt formatCode="General" sourceLinked="0"/>
            </c:trendlineLbl>
          </c:trendline>
          <c:xVal>
            <c:numRef>
              <c:f>'Analytical Functions'!$P$4:$P$515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</c:v>
                </c:pt>
                <c:pt idx="2">
                  <c:v>3.9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Functions'!$Q$4:$Q$515</c:f>
              <c:numCache>
                <c:formatCode>General</c:formatCode>
                <c:ptCount val="512"/>
                <c:pt idx="0" formatCode="0.0">
                  <c:v>2.9730352615810141</c:v>
                </c:pt>
                <c:pt idx="1">
                  <c:v>0</c:v>
                </c:pt>
                <c:pt idx="2">
                  <c:v>3.7</c:v>
                </c:pt>
                <c:pt idx="3" formatCode="0.0">
                  <c:v>10.776829815895827</c:v>
                </c:pt>
                <c:pt idx="4" formatCode="0.0">
                  <c:v>9.8631950573698113</c:v>
                </c:pt>
                <c:pt idx="5" formatCode="0.0">
                  <c:v>3.1556728232190023</c:v>
                </c:pt>
                <c:pt idx="6" formatCode="0.0">
                  <c:v>5.5745407945322567</c:v>
                </c:pt>
                <c:pt idx="7" formatCode="0.0">
                  <c:v>6.1627546272360778</c:v>
                </c:pt>
                <c:pt idx="8" formatCode="0.0">
                  <c:v>10.836012861736343</c:v>
                </c:pt>
                <c:pt idx="9" formatCode="0.0">
                  <c:v>15.287234042553187</c:v>
                </c:pt>
                <c:pt idx="10" formatCode="0.0">
                  <c:v>7.6604125634912368</c:v>
                </c:pt>
                <c:pt idx="11" formatCode="0.0">
                  <c:v>11.676062445793601</c:v>
                </c:pt>
                <c:pt idx="12" formatCode="0.0">
                  <c:v>9.8142345568486888</c:v>
                </c:pt>
                <c:pt idx="13" formatCode="0.0">
                  <c:v>12.538802660753889</c:v>
                </c:pt>
                <c:pt idx="14" formatCode="0.0">
                  <c:v>6.3923660989123832</c:v>
                </c:pt>
                <c:pt idx="15" formatCode="0.0">
                  <c:v>4.843940008106995</c:v>
                </c:pt>
                <c:pt idx="16" formatCode="0.0">
                  <c:v>-1.8778871259289009</c:v>
                </c:pt>
                <c:pt idx="17" formatCode="0.0">
                  <c:v>-6.0466543891958269</c:v>
                </c:pt>
                <c:pt idx="18" formatCode="0.0">
                  <c:v>-3.3886303864050116</c:v>
                </c:pt>
                <c:pt idx="19" formatCode="0.0">
                  <c:v>-9.3016460504529057</c:v>
                </c:pt>
                <c:pt idx="20" formatCode="0.0">
                  <c:v>-6.0825838893723949</c:v>
                </c:pt>
                <c:pt idx="21" formatCode="0.0">
                  <c:v>-13.435452616037647</c:v>
                </c:pt>
                <c:pt idx="22" formatCode="0.0">
                  <c:v>-11.361448103215865</c:v>
                </c:pt>
                <c:pt idx="23" formatCode="0.0">
                  <c:v>-17.464323852053209</c:v>
                </c:pt>
                <c:pt idx="24" formatCode="0.0">
                  <c:v>-8.7944563334352299</c:v>
                </c:pt>
                <c:pt idx="25" formatCode="0.0">
                  <c:v>-11.703280464978826</c:v>
                </c:pt>
                <c:pt idx="26" formatCode="0.0">
                  <c:v>-21.38103963738066</c:v>
                </c:pt>
                <c:pt idx="27" formatCode="0.0">
                  <c:v>-26.010052194084665</c:v>
                </c:pt>
                <c:pt idx="28" formatCode="0.0">
                  <c:v>-25.575683143997541</c:v>
                </c:pt>
                <c:pt idx="29" formatCode="0.0">
                  <c:v>-15.005989328106285</c:v>
                </c:pt>
                <c:pt idx="30" formatCode="0.0">
                  <c:v>-14.647680871112978</c:v>
                </c:pt>
                <c:pt idx="31" formatCode="0.0">
                  <c:v>-9.4716494845360941</c:v>
                </c:pt>
                <c:pt idx="32" formatCode="0.0">
                  <c:v>-14.281301482701814</c:v>
                </c:pt>
                <c:pt idx="33" formatCode="0.0">
                  <c:v>-7.0461571261059568</c:v>
                </c:pt>
                <c:pt idx="34" formatCode="0.0">
                  <c:v>9.7762328915917962E-2</c:v>
                </c:pt>
                <c:pt idx="35" formatCode="0.0">
                  <c:v>12.773465067043045</c:v>
                </c:pt>
                <c:pt idx="36" formatCode="0.0">
                  <c:v>8.1005586592178815</c:v>
                </c:pt>
                <c:pt idx="37" formatCode="0.0">
                  <c:v>11.915653241102309</c:v>
                </c:pt>
                <c:pt idx="38" formatCode="0.0">
                  <c:v>27.514720314033369</c:v>
                </c:pt>
                <c:pt idx="39" formatCode="0.0">
                  <c:v>30.15022860875245</c:v>
                </c:pt>
                <c:pt idx="40" formatCode="0.0">
                  <c:v>35.726072607260726</c:v>
                </c:pt>
                <c:pt idx="41" formatCode="0.0">
                  <c:v>22.45996156310057</c:v>
                </c:pt>
                <c:pt idx="42" formatCode="0.0">
                  <c:v>21.479391560353299</c:v>
                </c:pt>
                <c:pt idx="43" formatCode="0.0">
                  <c:v>16.654804270462641</c:v>
                </c:pt>
                <c:pt idx="44" formatCode="0.0">
                  <c:v>13.189189189189188</c:v>
                </c:pt>
                <c:pt idx="45" formatCode="0.0">
                  <c:v>7.78669724770642</c:v>
                </c:pt>
                <c:pt idx="46" formatCode="0.0">
                  <c:v>10.786760716223554</c:v>
                </c:pt>
                <c:pt idx="47" formatCode="0.0">
                  <c:v>8.4063412599082241</c:v>
                </c:pt>
                <c:pt idx="48" formatCode="0.0">
                  <c:v>10.149870801033579</c:v>
                </c:pt>
                <c:pt idx="49" formatCode="0.0">
                  <c:v>6.8687070082743551</c:v>
                </c:pt>
                <c:pt idx="50" formatCode="0.0">
                  <c:v>3.57864357864357</c:v>
                </c:pt>
                <c:pt idx="51" formatCode="0.0">
                  <c:v>9.936766034327027</c:v>
                </c:pt>
                <c:pt idx="52" formatCode="0.0">
                  <c:v>8.5511651469098346</c:v>
                </c:pt>
                <c:pt idx="53" formatCode="0.0">
                  <c:v>12.356141452186641</c:v>
                </c:pt>
                <c:pt idx="54" formatCode="0.0">
                  <c:v>12.17812784004848</c:v>
                </c:pt>
                <c:pt idx="55" formatCode="0.0">
                  <c:v>12.416107382550322</c:v>
                </c:pt>
                <c:pt idx="56" formatCode="0.0">
                  <c:v>18.412395203226151</c:v>
                </c:pt>
                <c:pt idx="57" formatCode="0.0">
                  <c:v>24.130226619853179</c:v>
                </c:pt>
                <c:pt idx="58" formatCode="0.0">
                  <c:v>15.633264766382604</c:v>
                </c:pt>
                <c:pt idx="59" formatCode="0.0">
                  <c:v>11.631710602270552</c:v>
                </c:pt>
                <c:pt idx="60" formatCode="0.0">
                  <c:v>4.7949704419630423</c:v>
                </c:pt>
                <c:pt idx="61" formatCode="0.0">
                  <c:v>4.0298507462686484</c:v>
                </c:pt>
                <c:pt idx="62" formatCode="0.0">
                  <c:v>-0.65013467075323295</c:v>
                </c:pt>
                <c:pt idx="63" formatCode="0.0">
                  <c:v>-4.1815027846252129</c:v>
                </c:pt>
                <c:pt idx="64" formatCode="0.0">
                  <c:v>-2.688071681911508</c:v>
                </c:pt>
                <c:pt idx="65" formatCode="0.0">
                  <c:v>0.77288388118075257</c:v>
                </c:pt>
                <c:pt idx="66" formatCode="0.0">
                  <c:v>-6.1571698622738369</c:v>
                </c:pt>
                <c:pt idx="67" formatCode="0.0">
                  <c:v>-1.9176843057439941</c:v>
                </c:pt>
                <c:pt idx="68" formatCode="0.0">
                  <c:v>-2.9485570890840584</c:v>
                </c:pt>
                <c:pt idx="69" formatCode="0.0">
                  <c:v>-17.750921402245655</c:v>
                </c:pt>
                <c:pt idx="70" formatCode="0.0">
                  <c:v>-17.365523083439214</c:v>
                </c:pt>
                <c:pt idx="71" formatCode="0.0">
                  <c:v>-16.771524605705423</c:v>
                </c:pt>
                <c:pt idx="72" formatCode="0.0">
                  <c:v>-13.843123209169061</c:v>
                </c:pt>
                <c:pt idx="73" formatCode="0.0">
                  <c:v>-15.728120516499278</c:v>
                </c:pt>
                <c:pt idx="74" formatCode="0.0">
                  <c:v>-15.574460129008127</c:v>
                </c:pt>
                <c:pt idx="75" formatCode="0.0">
                  <c:v>-16.836588851834211</c:v>
                </c:pt>
                <c:pt idx="76" formatCode="0.0">
                  <c:v>-17.513907538845196</c:v>
                </c:pt>
                <c:pt idx="77" formatCode="0.0">
                  <c:v>-26.714100905562745</c:v>
                </c:pt>
                <c:pt idx="78" formatCode="0.0">
                  <c:v>-30.791366906474813</c:v>
                </c:pt>
                <c:pt idx="79" formatCode="0.0">
                  <c:v>-41.399981554920231</c:v>
                </c:pt>
                <c:pt idx="80" formatCode="0.0">
                  <c:v>-31.757318311940164</c:v>
                </c:pt>
                <c:pt idx="81" formatCode="0.0">
                  <c:v>-27.084201750729463</c:v>
                </c:pt>
                <c:pt idx="82" formatCode="0.0">
                  <c:v>-29.718093285494618</c:v>
                </c:pt>
                <c:pt idx="83" formatCode="0.0">
                  <c:v>-20.285803044423723</c:v>
                </c:pt>
                <c:pt idx="84" formatCode="0.0">
                  <c:v>-15.204739139472034</c:v>
                </c:pt>
                <c:pt idx="85" formatCode="0.0">
                  <c:v>-11.300276654607366</c:v>
                </c:pt>
                <c:pt idx="86" formatCode="0.0">
                  <c:v>-3.33296423430407</c:v>
                </c:pt>
                <c:pt idx="87" formatCode="0.0">
                  <c:v>4.4340054995417155</c:v>
                </c:pt>
                <c:pt idx="88" formatCode="0.0">
                  <c:v>10.6860465116279</c:v>
                </c:pt>
                <c:pt idx="89" formatCode="0.0">
                  <c:v>11.902660446349756</c:v>
                </c:pt>
                <c:pt idx="90" formatCode="0.0">
                  <c:v>20.415800415800401</c:v>
                </c:pt>
                <c:pt idx="91" formatCode="0.0">
                  <c:v>31.995593327038097</c:v>
                </c:pt>
                <c:pt idx="92" formatCode="0.0">
                  <c:v>20.487144790257105</c:v>
                </c:pt>
                <c:pt idx="93" formatCode="0.0">
                  <c:v>30.398742318136328</c:v>
                </c:pt>
                <c:pt idx="94" formatCode="0.0">
                  <c:v>31.549008168027992</c:v>
                </c:pt>
                <c:pt idx="95" formatCode="0.0">
                  <c:v>31.021044427123922</c:v>
                </c:pt>
                <c:pt idx="96" formatCode="0.0">
                  <c:v>22.208603995587683</c:v>
                </c:pt>
                <c:pt idx="97" formatCode="0.0">
                  <c:v>23.2845489443378</c:v>
                </c:pt>
                <c:pt idx="98" formatCode="0.0">
                  <c:v>16.426116838487982</c:v>
                </c:pt>
                <c:pt idx="99" formatCode="0.0">
                  <c:v>9.9067471201316426</c:v>
                </c:pt>
                <c:pt idx="100" formatCode="0.0">
                  <c:v>9.5493224078159411</c:v>
                </c:pt>
                <c:pt idx="101" formatCode="0.0">
                  <c:v>16.552112676056339</c:v>
                </c:pt>
                <c:pt idx="102" formatCode="0.0">
                  <c:v>18.450736648250455</c:v>
                </c:pt>
                <c:pt idx="103" formatCode="0.0">
                  <c:v>25.479909383569787</c:v>
                </c:pt>
                <c:pt idx="104" formatCode="0.0">
                  <c:v>15.566037735849058</c:v>
                </c:pt>
                <c:pt idx="105" formatCode="0.0">
                  <c:v>11.902674265672953</c:v>
                </c:pt>
                <c:pt idx="106" formatCode="0.0">
                  <c:v>19.14846435303248</c:v>
                </c:pt>
                <c:pt idx="107" formatCode="0.0">
                  <c:v>1.1600237953599102</c:v>
                </c:pt>
                <c:pt idx="108" formatCode="0.0">
                  <c:v>0.11031992779060307</c:v>
                </c:pt>
                <c:pt idx="109" formatCode="0.0">
                  <c:v>-4.2327527488566608</c:v>
                </c:pt>
                <c:pt idx="110" formatCode="0.0">
                  <c:v>-3.1483667847304275</c:v>
                </c:pt>
                <c:pt idx="111" formatCode="0.0">
                  <c:v>-4.0527051307646218</c:v>
                </c:pt>
                <c:pt idx="112" formatCode="0.0">
                  <c:v>-3.6440352896049077</c:v>
                </c:pt>
                <c:pt idx="113" formatCode="0.0">
                  <c:v>-4.4373549883990782</c:v>
                </c:pt>
                <c:pt idx="114" formatCode="0.0">
                  <c:v>-5.966378388883486</c:v>
                </c:pt>
                <c:pt idx="115" formatCode="0.0">
                  <c:v>-8.2763207905739211</c:v>
                </c:pt>
                <c:pt idx="116" formatCode="0.0">
                  <c:v>-10.262390670553934</c:v>
                </c:pt>
                <c:pt idx="117" formatCode="0.0">
                  <c:v>-7.1204701273261506</c:v>
                </c:pt>
                <c:pt idx="118" formatCode="0.0">
                  <c:v>-11.501954215522058</c:v>
                </c:pt>
                <c:pt idx="119" formatCode="0.0">
                  <c:v>-12.525727727139079</c:v>
                </c:pt>
                <c:pt idx="120" formatCode="0.0">
                  <c:v>-12.803045481867347</c:v>
                </c:pt>
                <c:pt idx="121" formatCode="0.0">
                  <c:v>-9.3578540946962043</c:v>
                </c:pt>
                <c:pt idx="122" formatCode="0.0">
                  <c:v>-1.6355140186915862</c:v>
                </c:pt>
                <c:pt idx="123" formatCode="0.0">
                  <c:v>1.1652101539741944</c:v>
                </c:pt>
                <c:pt idx="124" formatCode="0.0">
                  <c:v>-4.9263535031847105</c:v>
                </c:pt>
                <c:pt idx="125" formatCode="0.0">
                  <c:v>1.8512898330804273</c:v>
                </c:pt>
                <c:pt idx="126" formatCode="0.0">
                  <c:v>6.737625297096228</c:v>
                </c:pt>
                <c:pt idx="127" formatCode="0.0">
                  <c:v>6.2260437169791905</c:v>
                </c:pt>
                <c:pt idx="128" formatCode="0.0">
                  <c:v>0.87719298245614308</c:v>
                </c:pt>
                <c:pt idx="129" formatCode="0.0">
                  <c:v>-0.13708741959295168</c:v>
                </c:pt>
                <c:pt idx="130" formatCode="0.0">
                  <c:v>1.0620399579390094</c:v>
                </c:pt>
                <c:pt idx="131" formatCode="0.0">
                  <c:v>11.966386554621856</c:v>
                </c:pt>
                <c:pt idx="132" formatCode="0.0">
                  <c:v>10.615808823529417</c:v>
                </c:pt>
                <c:pt idx="133" formatCode="0.0">
                  <c:v>13.877368008070846</c:v>
                </c:pt>
                <c:pt idx="134" formatCode="0.0">
                  <c:v>5.0913972942270069</c:v>
                </c:pt>
                <c:pt idx="135" formatCode="0.0">
                  <c:v>1.8922254216371837</c:v>
                </c:pt>
                <c:pt idx="136" formatCode="0.0">
                  <c:v>7.7253218884120178</c:v>
                </c:pt>
                <c:pt idx="137" formatCode="0.0">
                  <c:v>3.1088597536750084</c:v>
                </c:pt>
                <c:pt idx="138" formatCode="0.0">
                  <c:v>5.837932036015081</c:v>
                </c:pt>
                <c:pt idx="139" formatCode="0.0">
                  <c:v>6.6120538326506662</c:v>
                </c:pt>
                <c:pt idx="140" formatCode="0.0">
                  <c:v>9.3075684380031998</c:v>
                </c:pt>
                <c:pt idx="141" formatCode="0.0">
                  <c:v>12.101372756071793</c:v>
                </c:pt>
                <c:pt idx="142" formatCode="0.0">
                  <c:v>12.308812818645309</c:v>
                </c:pt>
                <c:pt idx="143" formatCode="0.0">
                  <c:v>14.239967977584289</c:v>
                </c:pt>
                <c:pt idx="144" formatCode="0.0">
                  <c:v>18.051516410469446</c:v>
                </c:pt>
                <c:pt idx="145" formatCode="0.0">
                  <c:v>0.49217442661679822</c:v>
                </c:pt>
                <c:pt idx="146" formatCode="0.0">
                  <c:v>4.4516509433962348</c:v>
                </c:pt>
                <c:pt idx="147" formatCode="0.0">
                  <c:v>12.272910779168345</c:v>
                </c:pt>
                <c:pt idx="148" formatCode="0.0">
                  <c:v>11.009620056359925</c:v>
                </c:pt>
                <c:pt idx="149" formatCode="0.0">
                  <c:v>17.204508236200745</c:v>
                </c:pt>
                <c:pt idx="150" formatCode="0.0">
                  <c:v>11.946578851079392</c:v>
                </c:pt>
                <c:pt idx="151" formatCode="0.0">
                  <c:v>14.763995609220636</c:v>
                </c:pt>
                <c:pt idx="152" formatCode="0.0">
                  <c:v>25.191514437242191</c:v>
                </c:pt>
                <c:pt idx="153" formatCode="0.0">
                  <c:v>32.366239638281847</c:v>
                </c:pt>
                <c:pt idx="154" formatCode="0.0">
                  <c:v>25.773577913655732</c:v>
                </c:pt>
                <c:pt idx="155" formatCode="0.0">
                  <c:v>13.481079187105838</c:v>
                </c:pt>
                <c:pt idx="156" formatCode="0.0">
                  <c:v>15.493577335914143</c:v>
                </c:pt>
                <c:pt idx="157" formatCode="0.0">
                  <c:v>33.215789989225186</c:v>
                </c:pt>
                <c:pt idx="158" formatCode="0.0">
                  <c:v>24.950606830369736</c:v>
                </c:pt>
                <c:pt idx="159" formatCode="0.0">
                  <c:v>19.192736425746148</c:v>
                </c:pt>
                <c:pt idx="160" formatCode="0.0">
                  <c:v>14.854691876750703</c:v>
                </c:pt>
                <c:pt idx="161" formatCode="0.0">
                  <c:v>7.6025314374948527</c:v>
                </c:pt>
                <c:pt idx="162" formatCode="0.0">
                  <c:v>0.33502206242850274</c:v>
                </c:pt>
                <c:pt idx="163" formatCode="0.0">
                  <c:v>-7.3967798501514359</c:v>
                </c:pt>
                <c:pt idx="164" formatCode="0.0">
                  <c:v>-4.3775005883737279</c:v>
                </c:pt>
                <c:pt idx="165" formatCode="0.0">
                  <c:v>-10.08397381155709</c:v>
                </c:pt>
                <c:pt idx="166" formatCode="0.0">
                  <c:v>-9.7304065998821461</c:v>
                </c:pt>
                <c:pt idx="167" formatCode="0.0">
                  <c:v>-7.0629100733307641</c:v>
                </c:pt>
                <c:pt idx="168" formatCode="0.0">
                  <c:v>-13.834082425535165</c:v>
                </c:pt>
                <c:pt idx="169" formatCode="0.0">
                  <c:v>-17.676470588235293</c:v>
                </c:pt>
                <c:pt idx="170" formatCode="0.0">
                  <c:v>-12.325879075370839</c:v>
                </c:pt>
                <c:pt idx="171" formatCode="0.0">
                  <c:v>-15.619579153782336</c:v>
                </c:pt>
                <c:pt idx="172" formatCode="0.0">
                  <c:v>-16.46215989634937</c:v>
                </c:pt>
                <c:pt idx="173" formatCode="0.0">
                  <c:v>-18.201955392606163</c:v>
                </c:pt>
                <c:pt idx="174" formatCode="0.0">
                  <c:v>-2.6712272986399554</c:v>
                </c:pt>
                <c:pt idx="175" formatCode="0.0">
                  <c:v>3.6495093819934432</c:v>
                </c:pt>
                <c:pt idx="176" formatCode="0.0">
                  <c:v>9.7054721470178009</c:v>
                </c:pt>
                <c:pt idx="177" formatCode="0.0">
                  <c:v>9.6398891966759095</c:v>
                </c:pt>
                <c:pt idx="178" formatCode="0.0">
                  <c:v>14.761321909424719</c:v>
                </c:pt>
                <c:pt idx="179" formatCode="0.0">
                  <c:v>20.681063122923593</c:v>
                </c:pt>
                <c:pt idx="180" formatCode="0.0">
                  <c:v>30.899124745822661</c:v>
                </c:pt>
                <c:pt idx="181" formatCode="0.0">
                  <c:v>36.620221507681336</c:v>
                </c:pt>
                <c:pt idx="182" formatCode="0.0">
                  <c:v>41.214359326691863</c:v>
                </c:pt>
                <c:pt idx="183" formatCode="0.0">
                  <c:v>45.146585627457995</c:v>
                </c:pt>
                <c:pt idx="184" formatCode="0.0">
                  <c:v>52.942249794726749</c:v>
                </c:pt>
                <c:pt idx="185" formatCode="0.0">
                  <c:v>51.797553459706776</c:v>
                </c:pt>
                <c:pt idx="186" formatCode="0.0">
                  <c:v>37.561710317128274</c:v>
                </c:pt>
                <c:pt idx="187" formatCode="0.0">
                  <c:v>37.90898521840225</c:v>
                </c:pt>
                <c:pt idx="188" formatCode="0.0">
                  <c:v>22.307807358659893</c:v>
                </c:pt>
                <c:pt idx="189" formatCode="0.0">
                  <c:v>20.11838590918935</c:v>
                </c:pt>
                <c:pt idx="190" formatCode="0.0">
                  <c:v>17.271046643913547</c:v>
                </c:pt>
                <c:pt idx="191" formatCode="0.0">
                  <c:v>12.463867859600807</c:v>
                </c:pt>
                <c:pt idx="192" formatCode="0.0">
                  <c:v>6.0786167769823152</c:v>
                </c:pt>
                <c:pt idx="193" formatCode="0.0">
                  <c:v>4.0664225941422494</c:v>
                </c:pt>
                <c:pt idx="194" formatCode="0.0">
                  <c:v>-2.66374749133369</c:v>
                </c:pt>
                <c:pt idx="195" formatCode="0.0">
                  <c:v>-7.2910893527926461</c:v>
                </c:pt>
                <c:pt idx="196" formatCode="0.0">
                  <c:v>-8.6256263421617625</c:v>
                </c:pt>
                <c:pt idx="197" formatCode="0.0">
                  <c:v>-7.3203740157480324</c:v>
                </c:pt>
                <c:pt idx="198" formatCode="0.0">
                  <c:v>1.3868613138686037</c:v>
                </c:pt>
                <c:pt idx="199" formatCode="0.0">
                  <c:v>1.8064671524053999E-2</c:v>
                </c:pt>
                <c:pt idx="200" formatCode="0.0">
                  <c:v>1.5530418832161441</c:v>
                </c:pt>
                <c:pt idx="201" formatCode="0.0">
                  <c:v>-1.6947115384615352</c:v>
                </c:pt>
                <c:pt idx="202" formatCode="0.0">
                  <c:v>1.4005941914751796</c:v>
                </c:pt>
                <c:pt idx="203" formatCode="0.0">
                  <c:v>9.9259531240438079</c:v>
                </c:pt>
                <c:pt idx="204" formatCode="0.0">
                  <c:v>15.357188335667903</c:v>
                </c:pt>
                <c:pt idx="205" formatCode="0.0">
                  <c:v>13.49415755748209</c:v>
                </c:pt>
                <c:pt idx="206" formatCode="0.0">
                  <c:v>12.358637925648242</c:v>
                </c:pt>
                <c:pt idx="207" formatCode="0.0">
                  <c:v>25.905014945200922</c:v>
                </c:pt>
                <c:pt idx="208" formatCode="0.0">
                  <c:v>25.244810027418719</c:v>
                </c:pt>
                <c:pt idx="209" formatCode="0.0">
                  <c:v>26.722421346077251</c:v>
                </c:pt>
                <c:pt idx="210" formatCode="0.0">
                  <c:v>13.168946484281241</c:v>
                </c:pt>
                <c:pt idx="211" formatCode="0.0">
                  <c:v>9.6207104154124146</c:v>
                </c:pt>
                <c:pt idx="212" formatCode="0.0">
                  <c:v>14.287434523451136</c:v>
                </c:pt>
                <c:pt idx="213" formatCode="0.0">
                  <c:v>23.590903533439288</c:v>
                </c:pt>
                <c:pt idx="214" formatCode="0.0">
                  <c:v>26.333413059076772</c:v>
                </c:pt>
                <c:pt idx="215" formatCode="0.0">
                  <c:v>17.897901241440749</c:v>
                </c:pt>
                <c:pt idx="216" formatCode="0.0">
                  <c:v>25.245612098465607</c:v>
                </c:pt>
                <c:pt idx="217" formatCode="0.0">
                  <c:v>32.237351931805613</c:v>
                </c:pt>
                <c:pt idx="218" formatCode="0.0">
                  <c:v>30.968136573430449</c:v>
                </c:pt>
                <c:pt idx="219" formatCode="0.0">
                  <c:v>30.493273542600896</c:v>
                </c:pt>
                <c:pt idx="220" formatCode="0.0">
                  <c:v>30.747980192859004</c:v>
                </c:pt>
                <c:pt idx="221" formatCode="0.0">
                  <c:v>23.674837628326006</c:v>
                </c:pt>
                <c:pt idx="222" formatCode="0.0">
                  <c:v>34.087896941101633</c:v>
                </c:pt>
                <c:pt idx="223" formatCode="0.0">
                  <c:v>27.043057996485054</c:v>
                </c:pt>
                <c:pt idx="224" formatCode="0.0">
                  <c:v>28.532293751975544</c:v>
                </c:pt>
                <c:pt idx="225" formatCode="0.0">
                  <c:v>23.27249344610971</c:v>
                </c:pt>
                <c:pt idx="226" formatCode="0.0">
                  <c:v>14.620408936009088</c:v>
                </c:pt>
                <c:pt idx="227" formatCode="0.0">
                  <c:v>29.417319860232304</c:v>
                </c:pt>
                <c:pt idx="228" formatCode="0.0">
                  <c:v>25.242376167812441</c:v>
                </c:pt>
                <c:pt idx="229" formatCode="0.0">
                  <c:v>22.101297614064453</c:v>
                </c:pt>
                <c:pt idx="230" formatCode="0.0">
                  <c:v>22.435461956521728</c:v>
                </c:pt>
                <c:pt idx="231" formatCode="0.0">
                  <c:v>17.283201940570049</c:v>
                </c:pt>
                <c:pt idx="232" formatCode="0.0">
                  <c:v>21.192792218147027</c:v>
                </c:pt>
                <c:pt idx="233" formatCode="0.0">
                  <c:v>34.956801626291735</c:v>
                </c:pt>
                <c:pt idx="234" formatCode="0.0">
                  <c:v>30.39180801012138</c:v>
                </c:pt>
                <c:pt idx="235" formatCode="0.0">
                  <c:v>39.127615424520144</c:v>
                </c:pt>
                <c:pt idx="236" formatCode="0.0">
                  <c:v>3.2010820559062125</c:v>
                </c:pt>
                <c:pt idx="237" formatCode="0.0">
                  <c:v>-7.5916860605087848</c:v>
                </c:pt>
                <c:pt idx="238" formatCode="0.0">
                  <c:v>2.0275013420324672</c:v>
                </c:pt>
                <c:pt idx="239" formatCode="0.0">
                  <c:v>-6.2062171628721519</c:v>
                </c:pt>
                <c:pt idx="240" formatCode="0.0">
                  <c:v>-5.7635467980295507</c:v>
                </c:pt>
                <c:pt idx="241" formatCode="0.0">
                  <c:v>-11.247857387727123</c:v>
                </c:pt>
                <c:pt idx="242" formatCode="0.0">
                  <c:v>-9.373699542238878</c:v>
                </c:pt>
                <c:pt idx="243" formatCode="0.0">
                  <c:v>-9.6311616683902095</c:v>
                </c:pt>
                <c:pt idx="244" formatCode="0.0">
                  <c:v>-10.032894736842103</c:v>
                </c:pt>
                <c:pt idx="245" formatCode="0.0">
                  <c:v>-14.636289462122654</c:v>
                </c:pt>
                <c:pt idx="246" formatCode="0.0">
                  <c:v>-20.703456640388119</c:v>
                </c:pt>
                <c:pt idx="247" formatCode="0.0">
                  <c:v>-15.51129478295994</c:v>
                </c:pt>
                <c:pt idx="248" formatCode="0.0">
                  <c:v>10.794709877278708</c:v>
                </c:pt>
                <c:pt idx="249" formatCode="0.0">
                  <c:v>18.844984802431597</c:v>
                </c:pt>
                <c:pt idx="250" formatCode="0.0">
                  <c:v>12.400841832604836</c:v>
                </c:pt>
                <c:pt idx="251" formatCode="0.0">
                  <c:v>15.71556385420314</c:v>
                </c:pt>
                <c:pt idx="252" formatCode="0.0">
                  <c:v>7.8560227018146689</c:v>
                </c:pt>
                <c:pt idx="253" formatCode="0.0">
                  <c:v>13.897794430066824</c:v>
                </c:pt>
                <c:pt idx="254" formatCode="0.0">
                  <c:v>18.486205181188531</c:v>
                </c:pt>
                <c:pt idx="255" formatCode="0.0">
                  <c:v>22.2612145254806</c:v>
                </c:pt>
                <c:pt idx="256" formatCode="0.0">
                  <c:v>16.263254113345525</c:v>
                </c:pt>
                <c:pt idx="257" formatCode="0.0">
                  <c:v>27.225939269171384</c:v>
                </c:pt>
                <c:pt idx="258" formatCode="0.0">
                  <c:v>34.387427347812796</c:v>
                </c:pt>
                <c:pt idx="259" formatCode="0.0">
                  <c:v>28.406458019197501</c:v>
                </c:pt>
                <c:pt idx="260" formatCode="0.0">
                  <c:v>22.005950460622991</c:v>
                </c:pt>
                <c:pt idx="261" formatCode="0.0">
                  <c:v>26.412130069419071</c:v>
                </c:pt>
                <c:pt idx="262" formatCode="0.0">
                  <c:v>27.250468097364223</c:v>
                </c:pt>
                <c:pt idx="263" formatCode="0.0">
                  <c:v>10.626281641846225</c:v>
                </c:pt>
                <c:pt idx="264" formatCode="0.0">
                  <c:v>14.896489648964884</c:v>
                </c:pt>
                <c:pt idx="265" formatCode="0.0">
                  <c:v>15.284701732967076</c:v>
                </c:pt>
                <c:pt idx="266" formatCode="0.0">
                  <c:v>6.8337424105412881</c:v>
                </c:pt>
                <c:pt idx="267" formatCode="0.0">
                  <c:v>12.70123549232498</c:v>
                </c:pt>
                <c:pt idx="268" formatCode="0.0">
                  <c:v>12.591986917416186</c:v>
                </c:pt>
                <c:pt idx="269" formatCode="0.0">
                  <c:v>2.9097318539066164</c:v>
                </c:pt>
                <c:pt idx="270" formatCode="0.0">
                  <c:v>-8.2202304737515988</c:v>
                </c:pt>
                <c:pt idx="271" formatCode="0.0">
                  <c:v>-12.344264642703696</c:v>
                </c:pt>
                <c:pt idx="272" formatCode="0.0">
                  <c:v>-10.682806440239744</c:v>
                </c:pt>
                <c:pt idx="273" formatCode="0.0">
                  <c:v>-6.8701407555131544</c:v>
                </c:pt>
                <c:pt idx="274" formatCode="0.0">
                  <c:v>-6.5591397849462219</c:v>
                </c:pt>
                <c:pt idx="275" formatCode="0.0">
                  <c:v>4.5125805275312958</c:v>
                </c:pt>
                <c:pt idx="276" formatCode="0.0">
                  <c:v>10.599897556419302</c:v>
                </c:pt>
                <c:pt idx="277" formatCode="0.0">
                  <c:v>10.378302053303523</c:v>
                </c:pt>
                <c:pt idx="278" formatCode="0.0">
                  <c:v>13.464328899637223</c:v>
                </c:pt>
                <c:pt idx="279" formatCode="0.0">
                  <c:v>7.9173933504969041</c:v>
                </c:pt>
                <c:pt idx="280" formatCode="0.0">
                  <c:v>3.6701860231272088</c:v>
                </c:pt>
                <c:pt idx="281" formatCode="0.0">
                  <c:v>8.8895128457110886</c:v>
                </c:pt>
                <c:pt idx="282" formatCode="0.0">
                  <c:v>22.591145833333325</c:v>
                </c:pt>
                <c:pt idx="283" formatCode="0.0">
                  <c:v>26.730926319228885</c:v>
                </c:pt>
                <c:pt idx="284" formatCode="0.0">
                  <c:v>29.095394736842106</c:v>
                </c:pt>
                <c:pt idx="285" formatCode="0.0">
                  <c:v>16.448389299236553</c:v>
                </c:pt>
                <c:pt idx="286" formatCode="0.0">
                  <c:v>26.306704621161625</c:v>
                </c:pt>
                <c:pt idx="287" formatCode="0.0">
                  <c:v>18.855581077544837</c:v>
                </c:pt>
                <c:pt idx="288" formatCode="0.0">
                  <c:v>12.430871495899964</c:v>
                </c:pt>
                <c:pt idx="289" formatCode="0.0">
                  <c:v>7.587548638132291</c:v>
                </c:pt>
                <c:pt idx="290" formatCode="0.0">
                  <c:v>10.5530985240049</c:v>
                </c:pt>
                <c:pt idx="291" formatCode="0.0">
                  <c:v>6.5464433214478257</c:v>
                </c:pt>
                <c:pt idx="292" formatCode="0.0">
                  <c:v>9.9633581204871202</c:v>
                </c:pt>
                <c:pt idx="293" formatCode="0.0">
                  <c:v>9.3860395554524079</c:v>
                </c:pt>
                <c:pt idx="294" formatCode="0.0">
                  <c:v>4.7037402321523425</c:v>
                </c:pt>
                <c:pt idx="295" formatCode="0.0">
                  <c:v>7.7192801526323906</c:v>
                </c:pt>
                <c:pt idx="296" formatCode="0.0">
                  <c:v>6.6836539686584429</c:v>
                </c:pt>
                <c:pt idx="297" formatCode="0.0">
                  <c:v>14.95922392196578</c:v>
                </c:pt>
                <c:pt idx="298" formatCode="0.0">
                  <c:v>4.4642643074636279</c:v>
                </c:pt>
                <c:pt idx="299" formatCode="0.0">
                  <c:v>7.3389109056215984</c:v>
                </c:pt>
                <c:pt idx="300" formatCode="0.0">
                  <c:v>7.4339714078022867</c:v>
                </c:pt>
                <c:pt idx="301" formatCode="0.0">
                  <c:v>11.885357576358091</c:v>
                </c:pt>
                <c:pt idx="302" formatCode="0.0">
                  <c:v>6.082660561513431</c:v>
                </c:pt>
                <c:pt idx="303" formatCode="0.0">
                  <c:v>8.3881064162754306</c:v>
                </c:pt>
                <c:pt idx="304" formatCode="0.0">
                  <c:v>10.386142010094579</c:v>
                </c:pt>
                <c:pt idx="305" formatCode="0.0">
                  <c:v>5.638716673345745</c:v>
                </c:pt>
                <c:pt idx="306" formatCode="0.0">
                  <c:v>11.962901239040647</c:v>
                </c:pt>
                <c:pt idx="307" formatCode="0.0">
                  <c:v>9.8444231689803772</c:v>
                </c:pt>
                <c:pt idx="308" formatCode="0.0">
                  <c:v>11.739275819241414</c:v>
                </c:pt>
                <c:pt idx="309" formatCode="0.0">
                  <c:v>7.0569143387040567</c:v>
                </c:pt>
                <c:pt idx="310" formatCode="0.0">
                  <c:v>7.0551513621445405</c:v>
                </c:pt>
                <c:pt idx="311" formatCode="0.0">
                  <c:v>9.7611559323579122</c:v>
                </c:pt>
                <c:pt idx="312" formatCode="0.0">
                  <c:v>5.3588344084081418</c:v>
                </c:pt>
                <c:pt idx="313" formatCode="0.0">
                  <c:v>-1.3062634224101699</c:v>
                </c:pt>
                <c:pt idx="314" formatCode="0.0">
                  <c:v>2.4353120243531201</c:v>
                </c:pt>
                <c:pt idx="315" formatCode="0.0">
                  <c:v>1.4016304227104204</c:v>
                </c:pt>
                <c:pt idx="316" formatCode="0.0">
                  <c:v>-1.3894746187823159</c:v>
                </c:pt>
                <c:pt idx="317" formatCode="0.0">
                  <c:v>2.2605047642425102</c:v>
                </c:pt>
                <c:pt idx="318" formatCode="0.0">
                  <c:v>2.5735611355595767</c:v>
                </c:pt>
                <c:pt idx="319" formatCode="0.0">
                  <c:v>0.82365502364194487</c:v>
                </c:pt>
                <c:pt idx="320" formatCode="0.0">
                  <c:v>0.96616292242910351</c:v>
                </c:pt>
                <c:pt idx="321" formatCode="0.0">
                  <c:v>-1.7540440459949402</c:v>
                </c:pt>
                <c:pt idx="322" formatCode="0.0">
                  <c:v>-1.5392860971165212</c:v>
                </c:pt>
                <c:pt idx="323" formatCode="0.0">
                  <c:v>-2.3234567388550897</c:v>
                </c:pt>
                <c:pt idx="324" formatCode="0.0">
                  <c:v>4.3348888984030554</c:v>
                </c:pt>
                <c:pt idx="325" formatCode="0.0">
                  <c:v>12.324741458599719</c:v>
                </c:pt>
                <c:pt idx="326" formatCode="0.0">
                  <c:v>14.149165021844713</c:v>
                </c:pt>
                <c:pt idx="327" formatCode="0.0">
                  <c:v>16.845564074479725</c:v>
                </c:pt>
                <c:pt idx="328" formatCode="0.0">
                  <c:v>22.616877124271273</c:v>
                </c:pt>
                <c:pt idx="329" formatCode="0.0">
                  <c:v>22.650896870772041</c:v>
                </c:pt>
                <c:pt idx="330" formatCode="0.0">
                  <c:v>18.168626048917957</c:v>
                </c:pt>
                <c:pt idx="331" formatCode="0.0">
                  <c:v>26.301571178491923</c:v>
                </c:pt>
                <c:pt idx="332" formatCode="0.0">
                  <c:v>23.107864930665812</c:v>
                </c:pt>
                <c:pt idx="333" formatCode="0.0">
                  <c:v>33.432520002644985</c:v>
                </c:pt>
                <c:pt idx="334" formatCode="0.0">
                  <c:v>34.110653863740282</c:v>
                </c:pt>
                <c:pt idx="335" formatCode="0.0">
                  <c:v>35.202584924110369</c:v>
                </c:pt>
                <c:pt idx="336" formatCode="0.0">
                  <c:v>31.399905619729584</c:v>
                </c:pt>
                <c:pt idx="337" formatCode="0.0">
                  <c:v>28.916937948113674</c:v>
                </c:pt>
                <c:pt idx="338" formatCode="0.0">
                  <c:v>27.094868955334061</c:v>
                </c:pt>
                <c:pt idx="339" formatCode="0.0">
                  <c:v>25.44431946006749</c:v>
                </c:pt>
                <c:pt idx="340" formatCode="0.0">
                  <c:v>23.107847636530508</c:v>
                </c:pt>
                <c:pt idx="341" formatCode="0.0">
                  <c:v>13.857951108422606</c:v>
                </c:pt>
                <c:pt idx="342" formatCode="0.0">
                  <c:v>16.037232149213352</c:v>
                </c:pt>
                <c:pt idx="343" formatCode="0.0">
                  <c:v>17.610923837716676</c:v>
                </c:pt>
                <c:pt idx="344" formatCode="0.0">
                  <c:v>21.284608770421332</c:v>
                </c:pt>
                <c:pt idx="345" formatCode="0.0">
                  <c:v>25.050795381337032</c:v>
                </c:pt>
                <c:pt idx="346" formatCode="0.0">
                  <c:v>20.26366632571883</c:v>
                </c:pt>
                <c:pt idx="347" formatCode="0.0">
                  <c:v>23.606175906418024</c:v>
                </c:pt>
                <c:pt idx="348" formatCode="0.0">
                  <c:v>23.482660087753548</c:v>
                </c:pt>
                <c:pt idx="349" formatCode="0.0">
                  <c:v>17.292021688613481</c:v>
                </c:pt>
                <c:pt idx="350" formatCode="0.0">
                  <c:v>22.497210205298334</c:v>
                </c:pt>
                <c:pt idx="351" formatCode="0.0">
                  <c:v>26.775466284074611</c:v>
                </c:pt>
                <c:pt idx="352" formatCode="0.0">
                  <c:v>31.986341201556744</c:v>
                </c:pt>
                <c:pt idx="353" formatCode="0.0">
                  <c:v>49.122587702164225</c:v>
                </c:pt>
                <c:pt idx="354" formatCode="0.0">
                  <c:v>37.957637387076495</c:v>
                </c:pt>
                <c:pt idx="355" formatCode="0.0">
                  <c:v>37.820261009995178</c:v>
                </c:pt>
                <c:pt idx="356" formatCode="0.0">
                  <c:v>29.683667248004308</c:v>
                </c:pt>
                <c:pt idx="357" formatCode="0.0">
                  <c:v>26.205384269900399</c:v>
                </c:pt>
                <c:pt idx="358" formatCode="0.0">
                  <c:v>31.008181008180991</c:v>
                </c:pt>
                <c:pt idx="359" formatCode="0.0">
                  <c:v>24.692174620942311</c:v>
                </c:pt>
                <c:pt idx="360" formatCode="0.0">
                  <c:v>32.690119116866015</c:v>
                </c:pt>
                <c:pt idx="361" formatCode="0.0">
                  <c:v>45.518543956043956</c:v>
                </c:pt>
                <c:pt idx="362" formatCode="0.0">
                  <c:v>38.736366585968504</c:v>
                </c:pt>
                <c:pt idx="363" formatCode="0.0">
                  <c:v>28.591974348092599</c:v>
                </c:pt>
                <c:pt idx="364" formatCode="0.0">
                  <c:v>28.097250152518249</c:v>
                </c:pt>
                <c:pt idx="365" formatCode="0.0">
                  <c:v>17.432490490511476</c:v>
                </c:pt>
                <c:pt idx="366" formatCode="0.0">
                  <c:v>6.4271181918240661</c:v>
                </c:pt>
                <c:pt idx="367" formatCode="0.0">
                  <c:v>7.36107592264168</c:v>
                </c:pt>
                <c:pt idx="368" formatCode="0.0">
                  <c:v>20.123111237453806</c:v>
                </c:pt>
                <c:pt idx="369" formatCode="0.0">
                  <c:v>21.795059660875047</c:v>
                </c:pt>
                <c:pt idx="370" formatCode="0.0">
                  <c:v>26.668590212586185</c:v>
                </c:pt>
                <c:pt idx="371" formatCode="0.0">
                  <c:v>30.5382135716326</c:v>
                </c:pt>
                <c:pt idx="372" formatCode="0.0">
                  <c:v>18.010368422055766</c:v>
                </c:pt>
                <c:pt idx="373" formatCode="0.0">
                  <c:v>16.756977535738592</c:v>
                </c:pt>
                <c:pt idx="374" formatCode="0.0">
                  <c:v>20.097144142118296</c:v>
                </c:pt>
                <c:pt idx="375" formatCode="0.0">
                  <c:v>19.345079848187609</c:v>
                </c:pt>
                <c:pt idx="376" formatCode="0.0">
                  <c:v>21.067346362802517</c:v>
                </c:pt>
                <c:pt idx="377" formatCode="0.0">
                  <c:v>18.564787136266702</c:v>
                </c:pt>
                <c:pt idx="378" formatCode="0.0">
                  <c:v>37.933519973257582</c:v>
                </c:pt>
                <c:pt idx="379" formatCode="0.0">
                  <c:v>26.125603484724834</c:v>
                </c:pt>
                <c:pt idx="380" formatCode="0.0">
                  <c:v>24.052718286655672</c:v>
                </c:pt>
                <c:pt idx="381" formatCode="0.0">
                  <c:v>19.360105875578991</c:v>
                </c:pt>
                <c:pt idx="382" formatCode="0.0">
                  <c:v>19.526044759727633</c:v>
                </c:pt>
                <c:pt idx="383" formatCode="0.0">
                  <c:v>8.9728361101559795</c:v>
                </c:pt>
                <c:pt idx="384" formatCode="0.0">
                  <c:v>10.343769431411665</c:v>
                </c:pt>
                <c:pt idx="385" formatCode="0.0">
                  <c:v>16.496808849708877</c:v>
                </c:pt>
                <c:pt idx="386" formatCode="0.0">
                  <c:v>8.7815875013106837</c:v>
                </c:pt>
                <c:pt idx="387" formatCode="0.0">
                  <c:v>9.1224728077182959</c:v>
                </c:pt>
                <c:pt idx="388" formatCode="0.0">
                  <c:v>5.9655717522273388</c:v>
                </c:pt>
                <c:pt idx="389" formatCode="0.0">
                  <c:v>7.6848395448250839</c:v>
                </c:pt>
                <c:pt idx="390" formatCode="0.0">
                  <c:v>14.940056497603017</c:v>
                </c:pt>
                <c:pt idx="391" formatCode="0.0">
                  <c:v>11.990239414988579</c:v>
                </c:pt>
                <c:pt idx="392" formatCode="0.0">
                  <c:v>4.8769929490142472</c:v>
                </c:pt>
                <c:pt idx="393" formatCode="0.0">
                  <c:v>-5.3250390594063006</c:v>
                </c:pt>
                <c:pt idx="394" formatCode="0.0">
                  <c:v>-10.139186659860478</c:v>
                </c:pt>
                <c:pt idx="395" formatCode="0.0">
                  <c:v>-2.0402162844398553</c:v>
                </c:pt>
                <c:pt idx="396" formatCode="0.0">
                  <c:v>-9.256304796475467</c:v>
                </c:pt>
                <c:pt idx="397" formatCode="0.0">
                  <c:v>-22.571367561291357</c:v>
                </c:pt>
                <c:pt idx="398" formatCode="0.0">
                  <c:v>-13.974511680425216</c:v>
                </c:pt>
                <c:pt idx="399" formatCode="0.0">
                  <c:v>-11.599324229198926</c:v>
                </c:pt>
                <c:pt idx="400" formatCode="0.0">
                  <c:v>-15.827031486319253</c:v>
                </c:pt>
                <c:pt idx="401" formatCode="0.0">
                  <c:v>-15.347735230600412</c:v>
                </c:pt>
                <c:pt idx="402" formatCode="0.0">
                  <c:v>-25.308365399820786</c:v>
                </c:pt>
                <c:pt idx="403" formatCode="0.0">
                  <c:v>-27.536877571336081</c:v>
                </c:pt>
                <c:pt idx="404" formatCode="0.0">
                  <c:v>-25.858402126766478</c:v>
                </c:pt>
                <c:pt idx="405" formatCode="0.0">
                  <c:v>-13.346515076618882</c:v>
                </c:pt>
                <c:pt idx="406" formatCode="0.0">
                  <c:v>-13.04268791468477</c:v>
                </c:pt>
                <c:pt idx="407" formatCode="0.0">
                  <c:v>-17.2626847534059</c:v>
                </c:pt>
                <c:pt idx="408" formatCode="0.0">
                  <c:v>-10.74326177073085</c:v>
                </c:pt>
                <c:pt idx="409" formatCode="0.0">
                  <c:v>-1.115199986210802</c:v>
                </c:pt>
                <c:pt idx="410" formatCode="0.0">
                  <c:v>-13.809165559521707</c:v>
                </c:pt>
                <c:pt idx="411" formatCode="0.0">
                  <c:v>-15.024446178592466</c:v>
                </c:pt>
                <c:pt idx="412" formatCode="0.0">
                  <c:v>-19.157451118116931</c:v>
                </c:pt>
                <c:pt idx="413" formatCode="0.0">
                  <c:v>-24.736012152935448</c:v>
                </c:pt>
                <c:pt idx="414" formatCode="0.0">
                  <c:v>-19.187882637308341</c:v>
                </c:pt>
                <c:pt idx="415" formatCode="0.0">
                  <c:v>-21.678482909677797</c:v>
                </c:pt>
                <c:pt idx="416" formatCode="0.0">
                  <c:v>-16.420389137368129</c:v>
                </c:pt>
                <c:pt idx="417" formatCode="0.0">
                  <c:v>-17.827899425161277</c:v>
                </c:pt>
                <c:pt idx="418" formatCode="0.0">
                  <c:v>-23.365967528395228</c:v>
                </c:pt>
                <c:pt idx="419" formatCode="0.0">
                  <c:v>-24.287736683772788</c:v>
                </c:pt>
                <c:pt idx="420" formatCode="0.0">
                  <c:v>-23.996819459127337</c:v>
                </c:pt>
                <c:pt idx="421" formatCode="0.0">
                  <c:v>-26.077445332450178</c:v>
                </c:pt>
                <c:pt idx="422" formatCode="0.0">
                  <c:v>-14.857185306243736</c:v>
                </c:pt>
                <c:pt idx="423" formatCode="0.0">
                  <c:v>-9.7035065689600302</c:v>
                </c:pt>
                <c:pt idx="424" formatCode="0.0">
                  <c:v>-1.5477561576852428</c:v>
                </c:pt>
                <c:pt idx="425" formatCode="0.0">
                  <c:v>8.6318860928895838</c:v>
                </c:pt>
                <c:pt idx="426" formatCode="0.0">
                  <c:v>10.0363509338806</c:v>
                </c:pt>
                <c:pt idx="427" formatCode="0.0">
                  <c:v>22.162937886370337</c:v>
                </c:pt>
                <c:pt idx="428" formatCode="0.0">
                  <c:v>18.622425939306364</c:v>
                </c:pt>
                <c:pt idx="429" formatCode="0.0">
                  <c:v>13.018124339161186</c:v>
                </c:pt>
                <c:pt idx="430" formatCode="0.0">
                  <c:v>26.380395990088878</c:v>
                </c:pt>
                <c:pt idx="431" formatCode="0.0">
                  <c:v>32.187682599041722</c:v>
                </c:pt>
                <c:pt idx="432" formatCode="0.0">
                  <c:v>36.116031623372777</c:v>
                </c:pt>
                <c:pt idx="433" formatCode="0.0">
                  <c:v>32.779598670093634</c:v>
                </c:pt>
                <c:pt idx="434" formatCode="0.0">
                  <c:v>20.762989137547439</c:v>
                </c:pt>
                <c:pt idx="435" formatCode="0.0">
                  <c:v>16.302576822092398</c:v>
                </c:pt>
                <c:pt idx="436" formatCode="0.0">
                  <c:v>17.069266290405327</c:v>
                </c:pt>
                <c:pt idx="437" formatCode="0.0">
                  <c:v>11.250012622310201</c:v>
                </c:pt>
                <c:pt idx="438" formatCode="0.0">
                  <c:v>9.5465322764655127</c:v>
                </c:pt>
                <c:pt idx="439" formatCode="0.0">
                  <c:v>11.90899324276835</c:v>
                </c:pt>
                <c:pt idx="440" formatCode="0.0">
                  <c:v>7.5653605657127088</c:v>
                </c:pt>
                <c:pt idx="441" formatCode="0.0">
                  <c:v>10.926100926100911</c:v>
                </c:pt>
                <c:pt idx="442" formatCode="0.0">
                  <c:v>8.9934527663860777</c:v>
                </c:pt>
                <c:pt idx="443" formatCode="0.0">
                  <c:v>4.4327354061867164</c:v>
                </c:pt>
                <c:pt idx="444" formatCode="0.0">
                  <c:v>5.1234125805718955</c:v>
                </c:pt>
                <c:pt idx="445" formatCode="0.0">
                  <c:v>4.828584367036326</c:v>
                </c:pt>
                <c:pt idx="446" formatCode="0.0">
                  <c:v>4.4748487311478291</c:v>
                </c:pt>
                <c:pt idx="447" formatCode="0.0">
                  <c:v>6.3193775207909475</c:v>
                </c:pt>
                <c:pt idx="448" formatCode="0.0">
                  <c:v>4.4256863363837162</c:v>
                </c:pt>
                <c:pt idx="449" formatCode="0.0">
                  <c:v>12.02301855280834</c:v>
                </c:pt>
                <c:pt idx="450" formatCode="0.0">
                  <c:v>10.51311309135694</c:v>
                </c:pt>
                <c:pt idx="451" formatCode="0.0">
                  <c:v>10.248703547524629</c:v>
                </c:pt>
                <c:pt idx="452" formatCode="0.0">
                  <c:v>6.7961422757034207</c:v>
                </c:pt>
                <c:pt idx="453" formatCode="0.0">
                  <c:v>6.445621986335226</c:v>
                </c:pt>
                <c:pt idx="454" formatCode="0.0">
                  <c:v>3.0010231698461842</c:v>
                </c:pt>
                <c:pt idx="455" formatCode="0.0">
                  <c:v>8.3647260998755524</c:v>
                </c:pt>
                <c:pt idx="456" formatCode="0.0">
                  <c:v>6.4024592888002774</c:v>
                </c:pt>
                <c:pt idx="457" formatCode="0.0">
                  <c:v>9.6799058098069537</c:v>
                </c:pt>
                <c:pt idx="458" formatCode="0.0">
                  <c:v>13.291265073259284</c:v>
                </c:pt>
                <c:pt idx="459" formatCode="0.0">
                  <c:v>6.5958875367184255</c:v>
                </c:pt>
                <c:pt idx="460" formatCode="0.0">
                  <c:v>6.6203318979627834</c:v>
                </c:pt>
                <c:pt idx="461" formatCode="0.0">
                  <c:v>3.4419614642920759</c:v>
                </c:pt>
                <c:pt idx="462" formatCode="0.0">
                  <c:v>6.8415920283857679</c:v>
                </c:pt>
                <c:pt idx="463" formatCode="0.0">
                  <c:v>8.710866610786038</c:v>
                </c:pt>
                <c:pt idx="464" formatCode="0.0">
                  <c:v>14.16144025318764</c:v>
                </c:pt>
                <c:pt idx="465" formatCode="0.0">
                  <c:v>12.097032365464045</c:v>
                </c:pt>
                <c:pt idx="466" formatCode="0.0">
                  <c:v>13.619431382130752</c:v>
                </c:pt>
                <c:pt idx="467" formatCode="0.0">
                  <c:v>12.355477782638591</c:v>
                </c:pt>
                <c:pt idx="468" formatCode="0.0">
                  <c:v>9.8511704902159778</c:v>
                </c:pt>
                <c:pt idx="469" formatCode="0.0">
                  <c:v>9.7299342791168151</c:v>
                </c:pt>
                <c:pt idx="470" formatCode="0.0">
                  <c:v>13.105347891439866</c:v>
                </c:pt>
                <c:pt idx="471" formatCode="0.0">
                  <c:v>20.512719571054028</c:v>
                </c:pt>
                <c:pt idx="472" formatCode="0.0">
                  <c:v>18.355377105967552</c:v>
                </c:pt>
                <c:pt idx="473" formatCode="0.0">
                  <c:v>13.990412482571713</c:v>
                </c:pt>
                <c:pt idx="474" formatCode="0.0">
                  <c:v>13.05164823365188</c:v>
                </c:pt>
                <c:pt idx="475" formatCode="0.0">
                  <c:v>14.290526630984024</c:v>
                </c:pt>
                <c:pt idx="476" formatCode="0.0">
                  <c:v>12.441760889443664</c:v>
                </c:pt>
                <c:pt idx="477" formatCode="0.0">
                  <c:v>5.748127628281563</c:v>
                </c:pt>
                <c:pt idx="478" formatCode="0.0">
                  <c:v>3.5295776633998521</c:v>
                </c:pt>
                <c:pt idx="479" formatCode="0.0">
                  <c:v>-4.1502113694515508</c:v>
                </c:pt>
                <c:pt idx="480" formatCode="0.0">
                  <c:v>-5.4157603673533057</c:v>
                </c:pt>
                <c:pt idx="481" formatCode="0.0">
                  <c:v>-6.9084920400320886</c:v>
                </c:pt>
                <c:pt idx="482" formatCode="0.0">
                  <c:v>-6.5287343915486629</c:v>
                </c:pt>
                <c:pt idx="483" formatCode="0.0">
                  <c:v>-8.5089702212175276</c:v>
                </c:pt>
                <c:pt idx="484" formatCode="0.0">
                  <c:v>-14.856819769182151</c:v>
                </c:pt>
                <c:pt idx="485" formatCode="0.0">
                  <c:v>-12.911006205034104</c:v>
                </c:pt>
                <c:pt idx="486" formatCode="0.0">
                  <c:v>-12.968880385891357</c:v>
                </c:pt>
                <c:pt idx="487" formatCode="0.0">
                  <c:v>-23.605043392827906</c:v>
                </c:pt>
                <c:pt idx="488" formatCode="0.0">
                  <c:v>-37.474989995998406</c:v>
                </c:pt>
                <c:pt idx="489" formatCode="0.0">
                  <c:v>-39.489852410980731</c:v>
                </c:pt>
                <c:pt idx="490" formatCode="0.0">
                  <c:v>-38.48579367457571</c:v>
                </c:pt>
                <c:pt idx="491" formatCode="0.0">
                  <c:v>-40.090674984585249</c:v>
                </c:pt>
                <c:pt idx="492" formatCode="0.0">
                  <c:v>-44.756243283256801</c:v>
                </c:pt>
                <c:pt idx="493" formatCode="0.0">
                  <c:v>-39.678687533076285</c:v>
                </c:pt>
                <c:pt idx="494" formatCode="0.0">
                  <c:v>-37.008061547788309</c:v>
                </c:pt>
                <c:pt idx="495" formatCode="0.0">
                  <c:v>-34.364958082806098</c:v>
                </c:pt>
                <c:pt idx="496" formatCode="0.0">
                  <c:v>-28.178125000000001</c:v>
                </c:pt>
                <c:pt idx="497" formatCode="0.0">
                  <c:v>-22.084931117738961</c:v>
                </c:pt>
                <c:pt idx="498" formatCode="0.0">
                  <c:v>-20.439964765401484</c:v>
                </c:pt>
                <c:pt idx="499" formatCode="0.0">
                  <c:v>-9.36931993552591</c:v>
                </c:pt>
                <c:pt idx="500" formatCode="0.0">
                  <c:v>6.961548387096772</c:v>
                </c:pt>
                <c:pt idx="501" formatCode="0.0">
                  <c:v>22.247389092207449</c:v>
                </c:pt>
                <c:pt idx="502" formatCode="0.0">
                  <c:v>23.454193191253793</c:v>
                </c:pt>
                <c:pt idx="503" formatCode="0.0">
                  <c:v>30.027364750326903</c:v>
                </c:pt>
                <c:pt idx="504" formatCode="0.0">
                  <c:v>50.252350052374538</c:v>
                </c:pt>
                <c:pt idx="505" formatCode="0.0">
                  <c:v>46.568989935703819</c:v>
                </c:pt>
                <c:pt idx="506" formatCode="0.0">
                  <c:v>35.962007768013684</c:v>
                </c:pt>
                <c:pt idx="507" formatCode="0.0">
                  <c:v>18.52492547381248</c:v>
                </c:pt>
                <c:pt idx="508" formatCode="0.0">
                  <c:v>12.116564417177923</c:v>
                </c:pt>
                <c:pt idx="509" formatCode="0.0">
                  <c:v>11.556689755741868</c:v>
                </c:pt>
                <c:pt idx="510" formatCode="0.0">
                  <c:v>2.8129960220258265</c:v>
                </c:pt>
                <c:pt idx="511" formatCode="0.0">
                  <c:v>4.9636735157225553</c:v>
                </c:pt>
              </c:numCache>
            </c:numRef>
          </c:yVal>
        </c:ser>
        <c:axId val="79042432"/>
        <c:axId val="79046144"/>
      </c:scatterChart>
      <c:valAx>
        <c:axId val="79042432"/>
        <c:scaling>
          <c:orientation val="minMax"/>
        </c:scaling>
        <c:axPos val="b"/>
        <c:numFmt formatCode="0.0" sourceLinked="1"/>
        <c:tickLblPos val="nextTo"/>
        <c:crossAx val="79046144"/>
        <c:crosses val="autoZero"/>
        <c:crossBetween val="midCat"/>
      </c:valAx>
      <c:valAx>
        <c:axId val="79046144"/>
        <c:scaling>
          <c:orientation val="minMax"/>
        </c:scaling>
        <c:axPos val="l"/>
        <c:majorGridlines/>
        <c:numFmt formatCode="0.0" sourceLinked="1"/>
        <c:tickLblPos val="nextTo"/>
        <c:crossAx val="790424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6</xdr:row>
      <xdr:rowOff>190499</xdr:rowOff>
    </xdr:from>
    <xdr:to>
      <xdr:col>14</xdr:col>
      <xdr:colOff>419100</xdr:colOff>
      <xdr:row>18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H15" sqref="H15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9">
        <f>(H4/D4)-1</f>
        <v>0.10137038961425771</v>
      </c>
      <c r="C14" s="79">
        <f>(L4/H4)-1</f>
        <v>0.10767202389428232</v>
      </c>
      <c r="D14" s="79">
        <f>(P4/L4)-1</f>
        <v>0.10362621698413776</v>
      </c>
      <c r="E14" s="80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9">
        <f>(H6/D6)-1</f>
        <v>0.10485396790327495</v>
      </c>
      <c r="C15" s="79">
        <f>(L6/H6)-1</f>
        <v>0.10655602150408594</v>
      </c>
      <c r="D15" s="79">
        <f>(P6/L6)-1</f>
        <v>0.11096756234910687</v>
      </c>
      <c r="E15" s="80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.75" thickBot="1">
      <c r="A18" s="18" t="s">
        <v>13</v>
      </c>
      <c r="B18" s="79">
        <f>(C5/C4)</f>
        <v>0.23736753536180472</v>
      </c>
      <c r="C18" s="79">
        <f>(G5/G4)</f>
        <v>0.2381604666963768</v>
      </c>
      <c r="D18" s="79">
        <f>(K5/K4)</f>
        <v>0.23870452050670515</v>
      </c>
      <c r="E18" s="79">
        <f>(O5/O4)</f>
        <v>0.23777403009615999</v>
      </c>
      <c r="F18" s="80">
        <f>(S5/S4)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>
      <c r="E19" s="83"/>
    </row>
    <row r="20" spans="1:16" ht="15.75" thickBot="1">
      <c r="B20" s="82" t="s">
        <v>2</v>
      </c>
      <c r="C20" s="82" t="s">
        <v>3</v>
      </c>
      <c r="D20" s="82" t="s">
        <v>4</v>
      </c>
    </row>
    <row r="21" spans="1:16" ht="15.75" thickBot="1">
      <c r="A21" s="18" t="s">
        <v>685</v>
      </c>
      <c r="B21" s="79">
        <f>(R4/B4)^(1/4)</f>
        <v>1.0153337712326134</v>
      </c>
      <c r="C21" s="79">
        <f>(S4/C4)^(1/4)</f>
        <v>1.1061821940191634</v>
      </c>
      <c r="D21" s="79">
        <f>(T4/D4)^(1/4)</f>
        <v>1.1040926876948338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8"/>
  <sheetViews>
    <sheetView topLeftCell="A2" workbookViewId="0">
      <selection activeCell="L12" sqref="L12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12" max="12" width="10.140625" bestFit="1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4" ht="16.5">
      <c r="A1" s="95" t="s">
        <v>14</v>
      </c>
      <c r="B1" s="95"/>
      <c r="C1" s="95"/>
      <c r="D1" s="95"/>
      <c r="E1" s="95"/>
      <c r="F1" s="95"/>
      <c r="G1" s="95"/>
    </row>
    <row r="2" spans="1:14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4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  <c r="M3" s="101"/>
      <c r="N3" s="102"/>
    </row>
    <row r="4" spans="1:14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4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4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4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103">
        <f>SUM(I3:I668)</f>
        <v>92</v>
      </c>
      <c r="M7" s="68"/>
    </row>
    <row r="8" spans="1:14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AVERAGEIF(F3:F668,"&gt;200,000,000",H3:H668)</f>
        <v>8.042946397694336E-4</v>
      </c>
    </row>
    <row r="9" spans="1:14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4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(L9^0.5)</f>
        <v>2.2206878322069815E-2</v>
      </c>
      <c r="M10" s="63"/>
    </row>
    <row r="11" spans="1:14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4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4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4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4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4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P6" sqref="P6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 "YES", "NO")</f>
        <v>NO</v>
      </c>
      <c r="G4" s="70" t="str">
        <f>IF(AND(A4&gt;DATE(2011,1,1),A4&lt;=DATE(2011,3,31)),"YES","NO")</f>
        <v>YES</v>
      </c>
      <c r="H4" s="71" t="str">
        <f>IF(AND(G4="YES",F4="YES"),"YES","NO")</f>
        <v>NO</v>
      </c>
      <c r="I4" s="27"/>
      <c r="J4" s="32">
        <v>1</v>
      </c>
      <c r="K4" s="32">
        <f>SUMIF(E$4:E$40,J4,D$4:D$40)</f>
        <v>0</v>
      </c>
      <c r="L4" s="33"/>
      <c r="M4" s="32">
        <v>1</v>
      </c>
      <c r="N4" s="32">
        <f>SUMIF(B$4:B$40,M4,D$4:D$40)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 "YES", 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IF(AND(G5="YES",F5="YES"),"YES","NO")</f>
        <v>YES</v>
      </c>
      <c r="I5" s="27"/>
      <c r="J5" s="32">
        <v>2</v>
      </c>
      <c r="K5" s="32">
        <f t="shared" ref="K5:K30" si="4">SUMIF(E$4:E$40,J5,D$4:D$40)</f>
        <v>47</v>
      </c>
      <c r="L5" s="33"/>
      <c r="M5" s="32">
        <v>2</v>
      </c>
      <c r="N5" s="32">
        <f t="shared" ref="N5:N8" si="5">SUMIF(B$4:B$40,M5,D$4:D$40)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H17" sqref="H17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>
      <c r="A5" s="37">
        <v>1</v>
      </c>
      <c r="B5" s="38">
        <v>1</v>
      </c>
      <c r="C5" s="38" t="s">
        <v>45</v>
      </c>
      <c r="D5" s="104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AVERAGEIF(B5:B104,H5,F5:F104)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104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AVERAGEIF(B6:B105,H6,F6:F105)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104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104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104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735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104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104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545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104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104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104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104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104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104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104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104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104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104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104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104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104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104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104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104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104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104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104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104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104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104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104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104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104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104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104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104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104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104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104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104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104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104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104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104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104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104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104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104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104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104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104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104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104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104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104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104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104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104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104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104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104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104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104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104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104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104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104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104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104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104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104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104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104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104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104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104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104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104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104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104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104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104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104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104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104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104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104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104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104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104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104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104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104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104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104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104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104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104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104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104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104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H5" sqref="H5:M5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7" max="7" width="12.28515625" customWidth="1"/>
    <col min="8" max="8" width="9.7109375" customWidth="1"/>
    <col min="258" max="258" width="23.7109375" customWidth="1"/>
    <col min="259" max="259" width="11.85546875" customWidth="1"/>
    <col min="260" max="260" width="17.42578125" customWidth="1"/>
    <col min="514" max="514" width="23.7109375" customWidth="1"/>
    <col min="515" max="515" width="11.85546875" customWidth="1"/>
    <col min="516" max="516" width="17.42578125" customWidth="1"/>
    <col min="770" max="770" width="23.7109375" customWidth="1"/>
    <col min="771" max="771" width="11.85546875" customWidth="1"/>
    <col min="772" max="772" width="17.42578125" customWidth="1"/>
    <col min="1026" max="1026" width="23.7109375" customWidth="1"/>
    <col min="1027" max="1027" width="11.85546875" customWidth="1"/>
    <col min="1028" max="1028" width="17.42578125" customWidth="1"/>
    <col min="1282" max="1282" width="23.7109375" customWidth="1"/>
    <col min="1283" max="1283" width="11.85546875" customWidth="1"/>
    <col min="1284" max="1284" width="17.42578125" customWidth="1"/>
    <col min="1538" max="1538" width="23.7109375" customWidth="1"/>
    <col min="1539" max="1539" width="11.85546875" customWidth="1"/>
    <col min="1540" max="1540" width="17.42578125" customWidth="1"/>
    <col min="1794" max="1794" width="23.7109375" customWidth="1"/>
    <col min="1795" max="1795" width="11.85546875" customWidth="1"/>
    <col min="1796" max="1796" width="17.42578125" customWidth="1"/>
    <col min="2050" max="2050" width="23.7109375" customWidth="1"/>
    <col min="2051" max="2051" width="11.85546875" customWidth="1"/>
    <col min="2052" max="2052" width="17.42578125" customWidth="1"/>
    <col min="2306" max="2306" width="23.7109375" customWidth="1"/>
    <col min="2307" max="2307" width="11.85546875" customWidth="1"/>
    <col min="2308" max="2308" width="17.42578125" customWidth="1"/>
    <col min="2562" max="2562" width="23.7109375" customWidth="1"/>
    <col min="2563" max="2563" width="11.85546875" customWidth="1"/>
    <col min="2564" max="2564" width="17.42578125" customWidth="1"/>
    <col min="2818" max="2818" width="23.7109375" customWidth="1"/>
    <col min="2819" max="2819" width="11.85546875" customWidth="1"/>
    <col min="2820" max="2820" width="17.42578125" customWidth="1"/>
    <col min="3074" max="3074" width="23.7109375" customWidth="1"/>
    <col min="3075" max="3075" width="11.85546875" customWidth="1"/>
    <col min="3076" max="3076" width="17.42578125" customWidth="1"/>
    <col min="3330" max="3330" width="23.7109375" customWidth="1"/>
    <col min="3331" max="3331" width="11.85546875" customWidth="1"/>
    <col min="3332" max="3332" width="17.42578125" customWidth="1"/>
    <col min="3586" max="3586" width="23.7109375" customWidth="1"/>
    <col min="3587" max="3587" width="11.85546875" customWidth="1"/>
    <col min="3588" max="3588" width="17.42578125" customWidth="1"/>
    <col min="3842" max="3842" width="23.7109375" customWidth="1"/>
    <col min="3843" max="3843" width="11.85546875" customWidth="1"/>
    <col min="3844" max="3844" width="17.42578125" customWidth="1"/>
    <col min="4098" max="4098" width="23.7109375" customWidth="1"/>
    <col min="4099" max="4099" width="11.85546875" customWidth="1"/>
    <col min="4100" max="4100" width="17.42578125" customWidth="1"/>
    <col min="4354" max="4354" width="23.7109375" customWidth="1"/>
    <col min="4355" max="4355" width="11.85546875" customWidth="1"/>
    <col min="4356" max="4356" width="17.42578125" customWidth="1"/>
    <col min="4610" max="4610" width="23.7109375" customWidth="1"/>
    <col min="4611" max="4611" width="11.85546875" customWidth="1"/>
    <col min="4612" max="4612" width="17.42578125" customWidth="1"/>
    <col min="4866" max="4866" width="23.7109375" customWidth="1"/>
    <col min="4867" max="4867" width="11.85546875" customWidth="1"/>
    <col min="4868" max="4868" width="17.42578125" customWidth="1"/>
    <col min="5122" max="5122" width="23.7109375" customWidth="1"/>
    <col min="5123" max="5123" width="11.85546875" customWidth="1"/>
    <col min="5124" max="5124" width="17.42578125" customWidth="1"/>
    <col min="5378" max="5378" width="23.7109375" customWidth="1"/>
    <col min="5379" max="5379" width="11.85546875" customWidth="1"/>
    <col min="5380" max="5380" width="17.42578125" customWidth="1"/>
    <col min="5634" max="5634" width="23.7109375" customWidth="1"/>
    <col min="5635" max="5635" width="11.85546875" customWidth="1"/>
    <col min="5636" max="5636" width="17.42578125" customWidth="1"/>
    <col min="5890" max="5890" width="23.7109375" customWidth="1"/>
    <col min="5891" max="5891" width="11.85546875" customWidth="1"/>
    <col min="5892" max="5892" width="17.42578125" customWidth="1"/>
    <col min="6146" max="6146" width="23.7109375" customWidth="1"/>
    <col min="6147" max="6147" width="11.85546875" customWidth="1"/>
    <col min="6148" max="6148" width="17.42578125" customWidth="1"/>
    <col min="6402" max="6402" width="23.7109375" customWidth="1"/>
    <col min="6403" max="6403" width="11.85546875" customWidth="1"/>
    <col min="6404" max="6404" width="17.42578125" customWidth="1"/>
    <col min="6658" max="6658" width="23.7109375" customWidth="1"/>
    <col min="6659" max="6659" width="11.85546875" customWidth="1"/>
    <col min="6660" max="6660" width="17.42578125" customWidth="1"/>
    <col min="6914" max="6914" width="23.7109375" customWidth="1"/>
    <col min="6915" max="6915" width="11.85546875" customWidth="1"/>
    <col min="6916" max="6916" width="17.42578125" customWidth="1"/>
    <col min="7170" max="7170" width="23.7109375" customWidth="1"/>
    <col min="7171" max="7171" width="11.85546875" customWidth="1"/>
    <col min="7172" max="7172" width="17.42578125" customWidth="1"/>
    <col min="7426" max="7426" width="23.7109375" customWidth="1"/>
    <col min="7427" max="7427" width="11.85546875" customWidth="1"/>
    <col min="7428" max="7428" width="17.42578125" customWidth="1"/>
    <col min="7682" max="7682" width="23.7109375" customWidth="1"/>
    <col min="7683" max="7683" width="11.85546875" customWidth="1"/>
    <col min="7684" max="7684" width="17.42578125" customWidth="1"/>
    <col min="7938" max="7938" width="23.7109375" customWidth="1"/>
    <col min="7939" max="7939" width="11.85546875" customWidth="1"/>
    <col min="7940" max="7940" width="17.42578125" customWidth="1"/>
    <col min="8194" max="8194" width="23.7109375" customWidth="1"/>
    <col min="8195" max="8195" width="11.85546875" customWidth="1"/>
    <col min="8196" max="8196" width="17.42578125" customWidth="1"/>
    <col min="8450" max="8450" width="23.7109375" customWidth="1"/>
    <col min="8451" max="8451" width="11.85546875" customWidth="1"/>
    <col min="8452" max="8452" width="17.42578125" customWidth="1"/>
    <col min="8706" max="8706" width="23.7109375" customWidth="1"/>
    <col min="8707" max="8707" width="11.85546875" customWidth="1"/>
    <col min="8708" max="8708" width="17.42578125" customWidth="1"/>
    <col min="8962" max="8962" width="23.7109375" customWidth="1"/>
    <col min="8963" max="8963" width="11.85546875" customWidth="1"/>
    <col min="8964" max="8964" width="17.42578125" customWidth="1"/>
    <col min="9218" max="9218" width="23.7109375" customWidth="1"/>
    <col min="9219" max="9219" width="11.85546875" customWidth="1"/>
    <col min="9220" max="9220" width="17.42578125" customWidth="1"/>
    <col min="9474" max="9474" width="23.7109375" customWidth="1"/>
    <col min="9475" max="9475" width="11.85546875" customWidth="1"/>
    <col min="9476" max="9476" width="17.42578125" customWidth="1"/>
    <col min="9730" max="9730" width="23.7109375" customWidth="1"/>
    <col min="9731" max="9731" width="11.85546875" customWidth="1"/>
    <col min="9732" max="9732" width="17.42578125" customWidth="1"/>
    <col min="9986" max="9986" width="23.7109375" customWidth="1"/>
    <col min="9987" max="9987" width="11.85546875" customWidth="1"/>
    <col min="9988" max="9988" width="17.42578125" customWidth="1"/>
    <col min="10242" max="10242" width="23.7109375" customWidth="1"/>
    <col min="10243" max="10243" width="11.85546875" customWidth="1"/>
    <col min="10244" max="10244" width="17.42578125" customWidth="1"/>
    <col min="10498" max="10498" width="23.7109375" customWidth="1"/>
    <col min="10499" max="10499" width="11.85546875" customWidth="1"/>
    <col min="10500" max="10500" width="17.42578125" customWidth="1"/>
    <col min="10754" max="10754" width="23.7109375" customWidth="1"/>
    <col min="10755" max="10755" width="11.85546875" customWidth="1"/>
    <col min="10756" max="10756" width="17.42578125" customWidth="1"/>
    <col min="11010" max="11010" width="23.7109375" customWidth="1"/>
    <col min="11011" max="11011" width="11.85546875" customWidth="1"/>
    <col min="11012" max="11012" width="17.42578125" customWidth="1"/>
    <col min="11266" max="11266" width="23.7109375" customWidth="1"/>
    <col min="11267" max="11267" width="11.85546875" customWidth="1"/>
    <col min="11268" max="11268" width="17.42578125" customWidth="1"/>
    <col min="11522" max="11522" width="23.7109375" customWidth="1"/>
    <col min="11523" max="11523" width="11.85546875" customWidth="1"/>
    <col min="11524" max="11524" width="17.42578125" customWidth="1"/>
    <col min="11778" max="11778" width="23.7109375" customWidth="1"/>
    <col min="11779" max="11779" width="11.85546875" customWidth="1"/>
    <col min="11780" max="11780" width="17.42578125" customWidth="1"/>
    <col min="12034" max="12034" width="23.7109375" customWidth="1"/>
    <col min="12035" max="12035" width="11.85546875" customWidth="1"/>
    <col min="12036" max="12036" width="17.42578125" customWidth="1"/>
    <col min="12290" max="12290" width="23.7109375" customWidth="1"/>
    <col min="12291" max="12291" width="11.85546875" customWidth="1"/>
    <col min="12292" max="12292" width="17.42578125" customWidth="1"/>
    <col min="12546" max="12546" width="23.7109375" customWidth="1"/>
    <col min="12547" max="12547" width="11.85546875" customWidth="1"/>
    <col min="12548" max="12548" width="17.42578125" customWidth="1"/>
    <col min="12802" max="12802" width="23.7109375" customWidth="1"/>
    <col min="12803" max="12803" width="11.85546875" customWidth="1"/>
    <col min="12804" max="12804" width="17.42578125" customWidth="1"/>
    <col min="13058" max="13058" width="23.7109375" customWidth="1"/>
    <col min="13059" max="13059" width="11.85546875" customWidth="1"/>
    <col min="13060" max="13060" width="17.42578125" customWidth="1"/>
    <col min="13314" max="13314" width="23.7109375" customWidth="1"/>
    <col min="13315" max="13315" width="11.85546875" customWidth="1"/>
    <col min="13316" max="13316" width="17.42578125" customWidth="1"/>
    <col min="13570" max="13570" width="23.7109375" customWidth="1"/>
    <col min="13571" max="13571" width="11.85546875" customWidth="1"/>
    <col min="13572" max="13572" width="17.42578125" customWidth="1"/>
    <col min="13826" max="13826" width="23.7109375" customWidth="1"/>
    <col min="13827" max="13827" width="11.85546875" customWidth="1"/>
    <col min="13828" max="13828" width="17.42578125" customWidth="1"/>
    <col min="14082" max="14082" width="23.7109375" customWidth="1"/>
    <col min="14083" max="14083" width="11.85546875" customWidth="1"/>
    <col min="14084" max="14084" width="17.42578125" customWidth="1"/>
    <col min="14338" max="14338" width="23.7109375" customWidth="1"/>
    <col min="14339" max="14339" width="11.85546875" customWidth="1"/>
    <col min="14340" max="14340" width="17.42578125" customWidth="1"/>
    <col min="14594" max="14594" width="23.7109375" customWidth="1"/>
    <col min="14595" max="14595" width="11.85546875" customWidth="1"/>
    <col min="14596" max="14596" width="17.42578125" customWidth="1"/>
    <col min="14850" max="14850" width="23.7109375" customWidth="1"/>
    <col min="14851" max="14851" width="11.85546875" customWidth="1"/>
    <col min="14852" max="14852" width="17.42578125" customWidth="1"/>
    <col min="15106" max="15106" width="23.7109375" customWidth="1"/>
    <col min="15107" max="15107" width="11.85546875" customWidth="1"/>
    <col min="15108" max="15108" width="17.42578125" customWidth="1"/>
    <col min="15362" max="15362" width="23.7109375" customWidth="1"/>
    <col min="15363" max="15363" width="11.85546875" customWidth="1"/>
    <col min="15364" max="15364" width="17.42578125" customWidth="1"/>
    <col min="15618" max="15618" width="23.7109375" customWidth="1"/>
    <col min="15619" max="15619" width="11.85546875" customWidth="1"/>
    <col min="15620" max="15620" width="17.42578125" customWidth="1"/>
    <col min="15874" max="15874" width="23.7109375" customWidth="1"/>
    <col min="15875" max="15875" width="11.85546875" customWidth="1"/>
    <col min="15876" max="15876" width="17.42578125" customWidth="1"/>
    <col min="16130" max="16130" width="23.7109375" customWidth="1"/>
    <col min="16131" max="16131" width="11.85546875" customWidth="1"/>
    <col min="16132" max="16132" width="17.42578125" customWidth="1"/>
  </cols>
  <sheetData>
    <row r="1" spans="1:13" ht="16.5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95"/>
      <c r="K1" s="35"/>
      <c r="L1" s="35"/>
    </row>
    <row r="3" spans="1:13" ht="15.75" customHeight="1">
      <c r="A3" s="43" t="s">
        <v>149</v>
      </c>
      <c r="B3" s="43" t="s">
        <v>61</v>
      </c>
      <c r="C3" s="43" t="s">
        <v>150</v>
      </c>
    </row>
    <row r="4" spans="1:13" ht="15.75">
      <c r="A4" s="44" t="s">
        <v>151</v>
      </c>
      <c r="B4" s="45">
        <f>1500*(1-(0.8)*((B5-100)/100))</f>
        <v>1500</v>
      </c>
      <c r="C4" s="46" t="s">
        <v>152</v>
      </c>
    </row>
    <row r="5" spans="1:13" ht="15.75">
      <c r="A5" s="44" t="s">
        <v>153</v>
      </c>
      <c r="B5" s="45">
        <v>100</v>
      </c>
      <c r="C5" s="47" t="s">
        <v>154</v>
      </c>
      <c r="G5" s="108" t="s">
        <v>699</v>
      </c>
      <c r="H5" s="110" t="s">
        <v>698</v>
      </c>
      <c r="I5" s="111"/>
      <c r="J5" s="111"/>
      <c r="K5" s="111"/>
      <c r="L5" s="111"/>
      <c r="M5" s="112"/>
    </row>
    <row r="6" spans="1:13" ht="15.75">
      <c r="A6" s="44" t="s">
        <v>155</v>
      </c>
      <c r="B6" s="45">
        <v>6000</v>
      </c>
      <c r="C6" s="46" t="s">
        <v>154</v>
      </c>
      <c r="G6" s="113"/>
      <c r="H6" s="25">
        <f>B12</f>
        <v>31500</v>
      </c>
      <c r="I6" s="25">
        <v>80</v>
      </c>
      <c r="J6" s="25">
        <v>90</v>
      </c>
      <c r="K6" s="25">
        <v>100</v>
      </c>
      <c r="L6" s="25">
        <v>110</v>
      </c>
      <c r="M6" s="25">
        <v>120</v>
      </c>
    </row>
    <row r="7" spans="1:13" ht="15.75">
      <c r="A7" s="44" t="s">
        <v>156</v>
      </c>
      <c r="B7" s="48">
        <v>0.75</v>
      </c>
      <c r="C7" s="46" t="s">
        <v>694</v>
      </c>
      <c r="G7" s="113"/>
      <c r="H7" s="106">
        <v>0.65</v>
      </c>
      <c r="I7" s="25">
        <f t="dataTable" ref="I7:M12" dt2D="1" dtr="1" r1="B5" r2="B7"/>
        <v>42720</v>
      </c>
      <c r="J7" s="25">
        <v>45030</v>
      </c>
      <c r="K7" s="25">
        <v>46500</v>
      </c>
      <c r="L7" s="25">
        <v>47130</v>
      </c>
      <c r="M7" s="25">
        <v>46920</v>
      </c>
    </row>
    <row r="8" spans="1:13" ht="13.5" customHeight="1">
      <c r="A8" s="49"/>
      <c r="B8" s="45"/>
      <c r="C8" s="46"/>
      <c r="G8" s="113"/>
      <c r="H8" s="106">
        <v>0.7</v>
      </c>
      <c r="I8" s="25">
        <v>35760.000000000015</v>
      </c>
      <c r="J8" s="25">
        <v>37740</v>
      </c>
      <c r="K8" s="25">
        <v>39000</v>
      </c>
      <c r="L8" s="25">
        <v>39540</v>
      </c>
      <c r="M8" s="25">
        <v>39360</v>
      </c>
    </row>
    <row r="9" spans="1:13" ht="15.75">
      <c r="A9" s="44" t="s">
        <v>157</v>
      </c>
      <c r="B9" s="45">
        <f>B4*B5</f>
        <v>150000</v>
      </c>
      <c r="C9" s="46" t="s">
        <v>154</v>
      </c>
      <c r="G9" s="113"/>
      <c r="H9" s="106">
        <v>0.75</v>
      </c>
      <c r="I9" s="25">
        <v>28800</v>
      </c>
      <c r="J9" s="25">
        <v>30450</v>
      </c>
      <c r="K9" s="25">
        <v>31500</v>
      </c>
      <c r="L9" s="25">
        <v>31950</v>
      </c>
      <c r="M9" s="25">
        <v>31800</v>
      </c>
    </row>
    <row r="10" spans="1:13" ht="15.75">
      <c r="A10" s="44" t="s">
        <v>158</v>
      </c>
      <c r="B10" s="45">
        <f>B6+(B7*B9)</f>
        <v>118500</v>
      </c>
      <c r="C10" s="46" t="s">
        <v>154</v>
      </c>
      <c r="G10" s="113"/>
      <c r="H10" s="106">
        <v>0.8</v>
      </c>
      <c r="I10" s="25">
        <v>21840</v>
      </c>
      <c r="J10" s="25">
        <v>23160</v>
      </c>
      <c r="K10" s="25">
        <v>24000</v>
      </c>
      <c r="L10" s="25">
        <v>24360</v>
      </c>
      <c r="M10" s="25">
        <v>24240</v>
      </c>
    </row>
    <row r="11" spans="1:13" ht="16.5" customHeight="1">
      <c r="A11" s="49"/>
      <c r="B11" s="45"/>
      <c r="C11" s="46"/>
      <c r="G11" s="113"/>
      <c r="H11" s="106">
        <v>0.85</v>
      </c>
      <c r="I11" s="25">
        <v>14880.000000000015</v>
      </c>
      <c r="J11" s="25">
        <v>15870</v>
      </c>
      <c r="K11" s="25">
        <v>16500</v>
      </c>
      <c r="L11" s="25">
        <v>16770</v>
      </c>
      <c r="M11" s="25">
        <v>16680</v>
      </c>
    </row>
    <row r="12" spans="1:13" ht="16.5" thickBot="1">
      <c r="A12" s="50" t="s">
        <v>159</v>
      </c>
      <c r="B12" s="51">
        <f>B9-B10</f>
        <v>31500</v>
      </c>
      <c r="C12" s="52" t="s">
        <v>154</v>
      </c>
      <c r="F12" s="86"/>
      <c r="G12" s="109"/>
      <c r="H12" s="106">
        <v>0.9</v>
      </c>
      <c r="I12" s="107">
        <v>7920</v>
      </c>
      <c r="J12" s="107">
        <v>8580</v>
      </c>
      <c r="K12" s="107">
        <v>9000</v>
      </c>
      <c r="L12" s="107">
        <v>9180</v>
      </c>
      <c r="M12" s="107">
        <v>9120</v>
      </c>
    </row>
    <row r="13" spans="1:13" ht="15.75" thickTop="1">
      <c r="F13" s="86"/>
      <c r="G13" s="105"/>
      <c r="H13" s="105"/>
      <c r="I13" s="88"/>
      <c r="J13" s="88"/>
      <c r="K13" s="88"/>
      <c r="L13" s="88"/>
      <c r="M13" s="88"/>
    </row>
    <row r="14" spans="1:13">
      <c r="F14" s="87"/>
      <c r="G14" s="105"/>
      <c r="H14" s="105"/>
      <c r="I14" s="88"/>
      <c r="J14" s="88"/>
      <c r="K14" s="88"/>
      <c r="L14" s="88"/>
      <c r="M14" s="88"/>
    </row>
    <row r="15" spans="1:13">
      <c r="F15" s="87"/>
      <c r="G15" s="105"/>
      <c r="H15" s="105"/>
      <c r="I15" s="88"/>
      <c r="J15" s="88"/>
      <c r="K15" s="88"/>
      <c r="L15" s="88"/>
      <c r="M15" s="88"/>
    </row>
    <row r="16" spans="1:13">
      <c r="D16" s="53"/>
      <c r="F16" s="87"/>
      <c r="G16" s="89"/>
      <c r="H16" s="89"/>
      <c r="I16" s="88"/>
      <c r="J16" s="88"/>
      <c r="K16" s="88"/>
      <c r="L16" s="88"/>
      <c r="M16" s="88"/>
    </row>
    <row r="17" spans="4:13">
      <c r="D17" s="53"/>
      <c r="F17" s="87"/>
      <c r="G17" s="89"/>
      <c r="H17" s="89"/>
      <c r="I17" s="88"/>
      <c r="J17" s="88"/>
      <c r="K17" s="88"/>
      <c r="L17" s="88"/>
      <c r="M17" s="88"/>
    </row>
    <row r="18" spans="4:13">
      <c r="D18" s="53"/>
      <c r="F18" s="87"/>
      <c r="G18" s="89"/>
      <c r="H18" s="89"/>
      <c r="I18" s="88"/>
      <c r="J18" s="88"/>
      <c r="K18" s="88"/>
      <c r="L18" s="88"/>
      <c r="M18" s="88"/>
    </row>
    <row r="19" spans="4:13">
      <c r="D19" s="53"/>
      <c r="F19" s="87"/>
      <c r="G19" s="89"/>
      <c r="H19" s="89"/>
      <c r="I19" s="88"/>
      <c r="J19" s="88"/>
      <c r="K19" s="88"/>
      <c r="L19" s="88"/>
      <c r="M19" s="88"/>
    </row>
    <row r="20" spans="4:13">
      <c r="F20" s="86"/>
      <c r="G20" s="86"/>
      <c r="H20" s="86"/>
      <c r="I20" s="86"/>
      <c r="J20" s="86"/>
      <c r="K20" s="86"/>
      <c r="L20" s="86"/>
      <c r="M20" s="86"/>
    </row>
  </sheetData>
  <mergeCells count="3">
    <mergeCell ref="G5:G12"/>
    <mergeCell ref="H5:M5"/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1"/>
  <sheetViews>
    <sheetView workbookViewId="0">
      <selection activeCell="Q6" sqref="Q6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5" max="255" width="10.140625" bestFit="1" customWidth="1"/>
    <col min="256" max="256" width="9.42578125" bestFit="1" customWidth="1"/>
    <col min="260" max="260" width="10.28515625" customWidth="1"/>
    <col min="261" max="261" width="10.140625" customWidth="1"/>
    <col min="511" max="511" width="10.140625" bestFit="1" customWidth="1"/>
    <col min="512" max="512" width="9.42578125" bestFit="1" customWidth="1"/>
    <col min="516" max="516" width="10.28515625" customWidth="1"/>
    <col min="517" max="517" width="10.140625" customWidth="1"/>
    <col min="767" max="767" width="10.140625" bestFit="1" customWidth="1"/>
    <col min="768" max="768" width="9.42578125" bestFit="1" customWidth="1"/>
    <col min="772" max="772" width="10.28515625" customWidth="1"/>
    <col min="773" max="773" width="10.140625" customWidth="1"/>
    <col min="1023" max="1023" width="10.140625" bestFit="1" customWidth="1"/>
    <col min="1024" max="1024" width="9.42578125" bestFit="1" customWidth="1"/>
    <col min="1028" max="1028" width="10.28515625" customWidth="1"/>
    <col min="1029" max="1029" width="10.140625" customWidth="1"/>
    <col min="1279" max="1279" width="10.140625" bestFit="1" customWidth="1"/>
    <col min="1280" max="1280" width="9.42578125" bestFit="1" customWidth="1"/>
    <col min="1284" max="1284" width="10.28515625" customWidth="1"/>
    <col min="1285" max="1285" width="10.140625" customWidth="1"/>
    <col min="1535" max="1535" width="10.140625" bestFit="1" customWidth="1"/>
    <col min="1536" max="1536" width="9.42578125" bestFit="1" customWidth="1"/>
    <col min="1540" max="1540" width="10.28515625" customWidth="1"/>
    <col min="1541" max="1541" width="10.140625" customWidth="1"/>
    <col min="1791" max="1791" width="10.140625" bestFit="1" customWidth="1"/>
    <col min="1792" max="1792" width="9.42578125" bestFit="1" customWidth="1"/>
    <col min="1796" max="1796" width="10.28515625" customWidth="1"/>
    <col min="1797" max="1797" width="10.140625" customWidth="1"/>
    <col min="2047" max="2047" width="10.140625" bestFit="1" customWidth="1"/>
    <col min="2048" max="2048" width="9.42578125" bestFit="1" customWidth="1"/>
    <col min="2052" max="2052" width="10.28515625" customWidth="1"/>
    <col min="2053" max="2053" width="10.140625" customWidth="1"/>
    <col min="2303" max="2303" width="10.140625" bestFit="1" customWidth="1"/>
    <col min="2304" max="2304" width="9.42578125" bestFit="1" customWidth="1"/>
    <col min="2308" max="2308" width="10.28515625" customWidth="1"/>
    <col min="2309" max="2309" width="10.140625" customWidth="1"/>
    <col min="2559" max="2559" width="10.140625" bestFit="1" customWidth="1"/>
    <col min="2560" max="2560" width="9.42578125" bestFit="1" customWidth="1"/>
    <col min="2564" max="2564" width="10.28515625" customWidth="1"/>
    <col min="2565" max="2565" width="10.140625" customWidth="1"/>
    <col min="2815" max="2815" width="10.140625" bestFit="1" customWidth="1"/>
    <col min="2816" max="2816" width="9.42578125" bestFit="1" customWidth="1"/>
    <col min="2820" max="2820" width="10.28515625" customWidth="1"/>
    <col min="2821" max="2821" width="10.140625" customWidth="1"/>
    <col min="3071" max="3071" width="10.140625" bestFit="1" customWidth="1"/>
    <col min="3072" max="3072" width="9.42578125" bestFit="1" customWidth="1"/>
    <col min="3076" max="3076" width="10.28515625" customWidth="1"/>
    <col min="3077" max="3077" width="10.140625" customWidth="1"/>
    <col min="3327" max="3327" width="10.140625" bestFit="1" customWidth="1"/>
    <col min="3328" max="3328" width="9.42578125" bestFit="1" customWidth="1"/>
    <col min="3332" max="3332" width="10.28515625" customWidth="1"/>
    <col min="3333" max="3333" width="10.140625" customWidth="1"/>
    <col min="3583" max="3583" width="10.140625" bestFit="1" customWidth="1"/>
    <col min="3584" max="3584" width="9.42578125" bestFit="1" customWidth="1"/>
    <col min="3588" max="3588" width="10.28515625" customWidth="1"/>
    <col min="3589" max="3589" width="10.140625" customWidth="1"/>
    <col min="3839" max="3839" width="10.140625" bestFit="1" customWidth="1"/>
    <col min="3840" max="3840" width="9.42578125" bestFit="1" customWidth="1"/>
    <col min="3844" max="3844" width="10.28515625" customWidth="1"/>
    <col min="3845" max="3845" width="10.140625" customWidth="1"/>
    <col min="4095" max="4095" width="10.140625" bestFit="1" customWidth="1"/>
    <col min="4096" max="4096" width="9.42578125" bestFit="1" customWidth="1"/>
    <col min="4100" max="4100" width="10.28515625" customWidth="1"/>
    <col min="4101" max="4101" width="10.140625" customWidth="1"/>
    <col min="4351" max="4351" width="10.140625" bestFit="1" customWidth="1"/>
    <col min="4352" max="4352" width="9.42578125" bestFit="1" customWidth="1"/>
    <col min="4356" max="4356" width="10.28515625" customWidth="1"/>
    <col min="4357" max="4357" width="10.140625" customWidth="1"/>
    <col min="4607" max="4607" width="10.140625" bestFit="1" customWidth="1"/>
    <col min="4608" max="4608" width="9.42578125" bestFit="1" customWidth="1"/>
    <col min="4612" max="4612" width="10.28515625" customWidth="1"/>
    <col min="4613" max="4613" width="10.140625" customWidth="1"/>
    <col min="4863" max="4863" width="10.140625" bestFit="1" customWidth="1"/>
    <col min="4864" max="4864" width="9.42578125" bestFit="1" customWidth="1"/>
    <col min="4868" max="4868" width="10.28515625" customWidth="1"/>
    <col min="4869" max="4869" width="10.140625" customWidth="1"/>
    <col min="5119" max="5119" width="10.140625" bestFit="1" customWidth="1"/>
    <col min="5120" max="5120" width="9.42578125" bestFit="1" customWidth="1"/>
    <col min="5124" max="5124" width="10.28515625" customWidth="1"/>
    <col min="5125" max="5125" width="10.140625" customWidth="1"/>
    <col min="5375" max="5375" width="10.140625" bestFit="1" customWidth="1"/>
    <col min="5376" max="5376" width="9.42578125" bestFit="1" customWidth="1"/>
    <col min="5380" max="5380" width="10.28515625" customWidth="1"/>
    <col min="5381" max="5381" width="10.140625" customWidth="1"/>
    <col min="5631" max="5631" width="10.140625" bestFit="1" customWidth="1"/>
    <col min="5632" max="5632" width="9.42578125" bestFit="1" customWidth="1"/>
    <col min="5636" max="5636" width="10.28515625" customWidth="1"/>
    <col min="5637" max="5637" width="10.140625" customWidth="1"/>
    <col min="5887" max="5887" width="10.140625" bestFit="1" customWidth="1"/>
    <col min="5888" max="5888" width="9.42578125" bestFit="1" customWidth="1"/>
    <col min="5892" max="5892" width="10.28515625" customWidth="1"/>
    <col min="5893" max="5893" width="10.140625" customWidth="1"/>
    <col min="6143" max="6143" width="10.140625" bestFit="1" customWidth="1"/>
    <col min="6144" max="6144" width="9.42578125" bestFit="1" customWidth="1"/>
    <col min="6148" max="6148" width="10.28515625" customWidth="1"/>
    <col min="6149" max="6149" width="10.140625" customWidth="1"/>
    <col min="6399" max="6399" width="10.140625" bestFit="1" customWidth="1"/>
    <col min="6400" max="6400" width="9.42578125" bestFit="1" customWidth="1"/>
    <col min="6404" max="6404" width="10.28515625" customWidth="1"/>
    <col min="6405" max="6405" width="10.140625" customWidth="1"/>
    <col min="6655" max="6655" width="10.140625" bestFit="1" customWidth="1"/>
    <col min="6656" max="6656" width="9.42578125" bestFit="1" customWidth="1"/>
    <col min="6660" max="6660" width="10.28515625" customWidth="1"/>
    <col min="6661" max="6661" width="10.140625" customWidth="1"/>
    <col min="6911" max="6911" width="10.140625" bestFit="1" customWidth="1"/>
    <col min="6912" max="6912" width="9.42578125" bestFit="1" customWidth="1"/>
    <col min="6916" max="6916" width="10.28515625" customWidth="1"/>
    <col min="6917" max="6917" width="10.140625" customWidth="1"/>
    <col min="7167" max="7167" width="10.140625" bestFit="1" customWidth="1"/>
    <col min="7168" max="7168" width="9.42578125" bestFit="1" customWidth="1"/>
    <col min="7172" max="7172" width="10.28515625" customWidth="1"/>
    <col min="7173" max="7173" width="10.140625" customWidth="1"/>
    <col min="7423" max="7423" width="10.140625" bestFit="1" customWidth="1"/>
    <col min="7424" max="7424" width="9.42578125" bestFit="1" customWidth="1"/>
    <col min="7428" max="7428" width="10.28515625" customWidth="1"/>
    <col min="7429" max="7429" width="10.140625" customWidth="1"/>
    <col min="7679" max="7679" width="10.140625" bestFit="1" customWidth="1"/>
    <col min="7680" max="7680" width="9.42578125" bestFit="1" customWidth="1"/>
    <col min="7684" max="7684" width="10.28515625" customWidth="1"/>
    <col min="7685" max="7685" width="10.140625" customWidth="1"/>
    <col min="7935" max="7935" width="10.140625" bestFit="1" customWidth="1"/>
    <col min="7936" max="7936" width="9.42578125" bestFit="1" customWidth="1"/>
    <col min="7940" max="7940" width="10.28515625" customWidth="1"/>
    <col min="7941" max="7941" width="10.140625" customWidth="1"/>
    <col min="8191" max="8191" width="10.140625" bestFit="1" customWidth="1"/>
    <col min="8192" max="8192" width="9.42578125" bestFit="1" customWidth="1"/>
    <col min="8196" max="8196" width="10.28515625" customWidth="1"/>
    <col min="8197" max="8197" width="10.140625" customWidth="1"/>
    <col min="8447" max="8447" width="10.140625" bestFit="1" customWidth="1"/>
    <col min="8448" max="8448" width="9.42578125" bestFit="1" customWidth="1"/>
    <col min="8452" max="8452" width="10.28515625" customWidth="1"/>
    <col min="8453" max="8453" width="10.140625" customWidth="1"/>
    <col min="8703" max="8703" width="10.140625" bestFit="1" customWidth="1"/>
    <col min="8704" max="8704" width="9.42578125" bestFit="1" customWidth="1"/>
    <col min="8708" max="8708" width="10.28515625" customWidth="1"/>
    <col min="8709" max="8709" width="10.140625" customWidth="1"/>
    <col min="8959" max="8959" width="10.140625" bestFit="1" customWidth="1"/>
    <col min="8960" max="8960" width="9.42578125" bestFit="1" customWidth="1"/>
    <col min="8964" max="8964" width="10.28515625" customWidth="1"/>
    <col min="8965" max="8965" width="10.140625" customWidth="1"/>
    <col min="9215" max="9215" width="10.140625" bestFit="1" customWidth="1"/>
    <col min="9216" max="9216" width="9.42578125" bestFit="1" customWidth="1"/>
    <col min="9220" max="9220" width="10.28515625" customWidth="1"/>
    <col min="9221" max="9221" width="10.140625" customWidth="1"/>
    <col min="9471" max="9471" width="10.140625" bestFit="1" customWidth="1"/>
    <col min="9472" max="9472" width="9.42578125" bestFit="1" customWidth="1"/>
    <col min="9476" max="9476" width="10.28515625" customWidth="1"/>
    <col min="9477" max="9477" width="10.140625" customWidth="1"/>
    <col min="9727" max="9727" width="10.140625" bestFit="1" customWidth="1"/>
    <col min="9728" max="9728" width="9.42578125" bestFit="1" customWidth="1"/>
    <col min="9732" max="9732" width="10.28515625" customWidth="1"/>
    <col min="9733" max="9733" width="10.140625" customWidth="1"/>
    <col min="9983" max="9983" width="10.140625" bestFit="1" customWidth="1"/>
    <col min="9984" max="9984" width="9.42578125" bestFit="1" customWidth="1"/>
    <col min="9988" max="9988" width="10.28515625" customWidth="1"/>
    <col min="9989" max="9989" width="10.140625" customWidth="1"/>
    <col min="10239" max="10239" width="10.140625" bestFit="1" customWidth="1"/>
    <col min="10240" max="10240" width="9.42578125" bestFit="1" customWidth="1"/>
    <col min="10244" max="10244" width="10.28515625" customWidth="1"/>
    <col min="10245" max="10245" width="10.140625" customWidth="1"/>
    <col min="10495" max="10495" width="10.140625" bestFit="1" customWidth="1"/>
    <col min="10496" max="10496" width="9.42578125" bestFit="1" customWidth="1"/>
    <col min="10500" max="10500" width="10.28515625" customWidth="1"/>
    <col min="10501" max="10501" width="10.140625" customWidth="1"/>
    <col min="10751" max="10751" width="10.140625" bestFit="1" customWidth="1"/>
    <col min="10752" max="10752" width="9.42578125" bestFit="1" customWidth="1"/>
    <col min="10756" max="10756" width="10.28515625" customWidth="1"/>
    <col min="10757" max="10757" width="10.140625" customWidth="1"/>
    <col min="11007" max="11007" width="10.140625" bestFit="1" customWidth="1"/>
    <col min="11008" max="11008" width="9.42578125" bestFit="1" customWidth="1"/>
    <col min="11012" max="11012" width="10.28515625" customWidth="1"/>
    <col min="11013" max="11013" width="10.140625" customWidth="1"/>
    <col min="11263" max="11263" width="10.140625" bestFit="1" customWidth="1"/>
    <col min="11264" max="11264" width="9.42578125" bestFit="1" customWidth="1"/>
    <col min="11268" max="11268" width="10.28515625" customWidth="1"/>
    <col min="11269" max="11269" width="10.140625" customWidth="1"/>
    <col min="11519" max="11519" width="10.140625" bestFit="1" customWidth="1"/>
    <col min="11520" max="11520" width="9.42578125" bestFit="1" customWidth="1"/>
    <col min="11524" max="11524" width="10.28515625" customWidth="1"/>
    <col min="11525" max="11525" width="10.140625" customWidth="1"/>
    <col min="11775" max="11775" width="10.140625" bestFit="1" customWidth="1"/>
    <col min="11776" max="11776" width="9.42578125" bestFit="1" customWidth="1"/>
    <col min="11780" max="11780" width="10.28515625" customWidth="1"/>
    <col min="11781" max="11781" width="10.140625" customWidth="1"/>
    <col min="12031" max="12031" width="10.140625" bestFit="1" customWidth="1"/>
    <col min="12032" max="12032" width="9.42578125" bestFit="1" customWidth="1"/>
    <col min="12036" max="12036" width="10.28515625" customWidth="1"/>
    <col min="12037" max="12037" width="10.140625" customWidth="1"/>
    <col min="12287" max="12287" width="10.140625" bestFit="1" customWidth="1"/>
    <col min="12288" max="12288" width="9.42578125" bestFit="1" customWidth="1"/>
    <col min="12292" max="12292" width="10.28515625" customWidth="1"/>
    <col min="12293" max="12293" width="10.140625" customWidth="1"/>
    <col min="12543" max="12543" width="10.140625" bestFit="1" customWidth="1"/>
    <col min="12544" max="12544" width="9.42578125" bestFit="1" customWidth="1"/>
    <col min="12548" max="12548" width="10.28515625" customWidth="1"/>
    <col min="12549" max="12549" width="10.140625" customWidth="1"/>
    <col min="12799" max="12799" width="10.140625" bestFit="1" customWidth="1"/>
    <col min="12800" max="12800" width="9.42578125" bestFit="1" customWidth="1"/>
    <col min="12804" max="12804" width="10.28515625" customWidth="1"/>
    <col min="12805" max="12805" width="10.140625" customWidth="1"/>
    <col min="13055" max="13055" width="10.140625" bestFit="1" customWidth="1"/>
    <col min="13056" max="13056" width="9.42578125" bestFit="1" customWidth="1"/>
    <col min="13060" max="13060" width="10.28515625" customWidth="1"/>
    <col min="13061" max="13061" width="10.140625" customWidth="1"/>
    <col min="13311" max="13311" width="10.140625" bestFit="1" customWidth="1"/>
    <col min="13312" max="13312" width="9.42578125" bestFit="1" customWidth="1"/>
    <col min="13316" max="13316" width="10.28515625" customWidth="1"/>
    <col min="13317" max="13317" width="10.140625" customWidth="1"/>
    <col min="13567" max="13567" width="10.140625" bestFit="1" customWidth="1"/>
    <col min="13568" max="13568" width="9.42578125" bestFit="1" customWidth="1"/>
    <col min="13572" max="13572" width="10.28515625" customWidth="1"/>
    <col min="13573" max="13573" width="10.140625" customWidth="1"/>
    <col min="13823" max="13823" width="10.140625" bestFit="1" customWidth="1"/>
    <col min="13824" max="13824" width="9.42578125" bestFit="1" customWidth="1"/>
    <col min="13828" max="13828" width="10.28515625" customWidth="1"/>
    <col min="13829" max="13829" width="10.140625" customWidth="1"/>
    <col min="14079" max="14079" width="10.140625" bestFit="1" customWidth="1"/>
    <col min="14080" max="14080" width="9.42578125" bestFit="1" customWidth="1"/>
    <col min="14084" max="14084" width="10.28515625" customWidth="1"/>
    <col min="14085" max="14085" width="10.140625" customWidth="1"/>
    <col min="14335" max="14335" width="10.140625" bestFit="1" customWidth="1"/>
    <col min="14336" max="14336" width="9.42578125" bestFit="1" customWidth="1"/>
    <col min="14340" max="14340" width="10.28515625" customWidth="1"/>
    <col min="14341" max="14341" width="10.140625" customWidth="1"/>
    <col min="14591" max="14591" width="10.140625" bestFit="1" customWidth="1"/>
    <col min="14592" max="14592" width="9.42578125" bestFit="1" customWidth="1"/>
    <col min="14596" max="14596" width="10.28515625" customWidth="1"/>
    <col min="14597" max="14597" width="10.140625" customWidth="1"/>
    <col min="14847" max="14847" width="10.140625" bestFit="1" customWidth="1"/>
    <col min="14848" max="14848" width="9.42578125" bestFit="1" customWidth="1"/>
    <col min="14852" max="14852" width="10.28515625" customWidth="1"/>
    <col min="14853" max="14853" width="10.140625" customWidth="1"/>
    <col min="15103" max="15103" width="10.140625" bestFit="1" customWidth="1"/>
    <col min="15104" max="15104" width="9.42578125" bestFit="1" customWidth="1"/>
    <col min="15108" max="15108" width="10.28515625" customWidth="1"/>
    <col min="15109" max="15109" width="10.140625" customWidth="1"/>
    <col min="15359" max="15359" width="10.140625" bestFit="1" customWidth="1"/>
    <col min="15360" max="15360" width="9.42578125" bestFit="1" customWidth="1"/>
    <col min="15364" max="15364" width="10.28515625" customWidth="1"/>
    <col min="15365" max="15365" width="10.140625" customWidth="1"/>
    <col min="15615" max="15615" width="10.140625" bestFit="1" customWidth="1"/>
    <col min="15616" max="15616" width="9.42578125" bestFit="1" customWidth="1"/>
    <col min="15620" max="15620" width="10.28515625" customWidth="1"/>
    <col min="15621" max="15621" width="10.140625" customWidth="1"/>
    <col min="15871" max="15871" width="10.140625" bestFit="1" customWidth="1"/>
    <col min="15872" max="15872" width="9.42578125" bestFit="1" customWidth="1"/>
    <col min="15876" max="15876" width="10.28515625" customWidth="1"/>
    <col min="15877" max="15877" width="10.140625" customWidth="1"/>
    <col min="16127" max="16127" width="10.140625" bestFit="1" customWidth="1"/>
    <col min="16128" max="16128" width="9.42578125" bestFit="1" customWidth="1"/>
    <col min="16132" max="16132" width="10.28515625" customWidth="1"/>
    <col min="16133" max="16133" width="10.140625" customWidth="1"/>
  </cols>
  <sheetData>
    <row r="1" spans="1:17" ht="16.5">
      <c r="A1" s="95" t="s">
        <v>160</v>
      </c>
      <c r="B1" s="95"/>
      <c r="C1" s="95"/>
      <c r="D1" s="95"/>
      <c r="E1" s="95"/>
      <c r="F1" s="95"/>
      <c r="G1" s="95"/>
    </row>
    <row r="2" spans="1:17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t="s">
        <v>700</v>
      </c>
      <c r="Q2" t="s">
        <v>701</v>
      </c>
    </row>
    <row r="3" spans="1:17" ht="26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CORREL(data1,abc)</f>
        <v>-0.1673233626416778</v>
      </c>
      <c r="L3" s="86"/>
      <c r="M3" s="86"/>
      <c r="P3" s="85" t="s">
        <v>163</v>
      </c>
      <c r="Q3" s="85" t="s">
        <v>161</v>
      </c>
    </row>
    <row r="4" spans="1:17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3.6474164133738718</v>
      </c>
      <c r="Q4" s="22">
        <v>2.9730352615810141</v>
      </c>
    </row>
    <row r="5" spans="1:17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>
        <f>SLOPE(data1,abc)</f>
        <v>-0.96838184936839866</v>
      </c>
      <c r="O5" s="22"/>
      <c r="P5" s="22">
        <v>3.6</v>
      </c>
      <c r="Q5">
        <v>0</v>
      </c>
    </row>
    <row r="6" spans="1:17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86">
        <f>INTERCEPT(data1,abc)</f>
        <v>11.807696961179321</v>
      </c>
      <c r="L6" s="86"/>
      <c r="O6" s="22"/>
      <c r="P6" s="22">
        <v>3.9</v>
      </c>
      <c r="Q6">
        <v>3.7</v>
      </c>
    </row>
    <row r="7" spans="1:17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3.92749244712991</v>
      </c>
      <c r="Q7" s="22">
        <v>10.776829815895827</v>
      </c>
    </row>
    <row r="8" spans="1:17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M8" s="55"/>
      <c r="N8" s="55"/>
      <c r="P8" s="22">
        <v>4.229607250755274</v>
      </c>
      <c r="Q8" s="22">
        <v>9.8631950573698113</v>
      </c>
    </row>
    <row r="9" spans="1:17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M9" s="55"/>
      <c r="N9" s="55"/>
      <c r="P9" s="22">
        <v>4.2042042042042205</v>
      </c>
      <c r="Q9" s="22">
        <v>3.1556728232190023</v>
      </c>
    </row>
    <row r="10" spans="1:17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M10" s="55"/>
      <c r="N10" s="55"/>
      <c r="P10" s="22">
        <v>4.4910179640718528</v>
      </c>
      <c r="Q10" s="22">
        <v>5.5745407945322567</v>
      </c>
    </row>
    <row r="11" spans="1:17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M11" s="56"/>
      <c r="N11" s="56"/>
      <c r="P11" s="22">
        <v>4.4776119402984982</v>
      </c>
      <c r="Q11" s="22">
        <v>6.1627546272360778</v>
      </c>
    </row>
    <row r="12" spans="1:17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7"/>
      <c r="M12" s="57"/>
      <c r="N12" s="59"/>
      <c r="P12" s="22">
        <v>4.4642857142857206</v>
      </c>
      <c r="Q12" s="22">
        <v>10.836012861736343</v>
      </c>
    </row>
    <row r="13" spans="1:17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7"/>
      <c r="M13" s="57"/>
      <c r="N13" s="59"/>
      <c r="P13" s="22">
        <v>4.7477744807121525</v>
      </c>
      <c r="Q13" s="22">
        <v>15.287234042553187</v>
      </c>
    </row>
    <row r="14" spans="1:17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7"/>
      <c r="M14" s="57"/>
      <c r="N14" s="59"/>
      <c r="P14" s="22">
        <v>4.4247787610619538</v>
      </c>
      <c r="Q14" s="22">
        <v>7.6604125634912368</v>
      </c>
    </row>
    <row r="15" spans="1:17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7"/>
      <c r="M15" s="57"/>
      <c r="N15" s="59"/>
      <c r="P15" s="22">
        <v>4.705882352941182</v>
      </c>
      <c r="Q15" s="22">
        <v>11.676062445793601</v>
      </c>
    </row>
    <row r="16" spans="1:17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7"/>
      <c r="M16" s="57"/>
      <c r="N16" s="59"/>
      <c r="P16" s="22">
        <v>4.692082111436946</v>
      </c>
      <c r="Q16" s="22">
        <v>9.8142345568486888</v>
      </c>
    </row>
    <row r="17" spans="1:17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7"/>
      <c r="M17" s="57"/>
      <c r="N17" s="59"/>
      <c r="P17" s="22">
        <v>4.6783625730993927</v>
      </c>
      <c r="Q17" s="22">
        <v>12.538802660753889</v>
      </c>
    </row>
    <row r="18" spans="1:17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7"/>
      <c r="M18" s="57"/>
      <c r="N18" s="59"/>
      <c r="P18" s="22">
        <v>5.2478134110787389</v>
      </c>
      <c r="Q18" s="22">
        <v>6.3923660989123832</v>
      </c>
    </row>
    <row r="19" spans="1:17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7"/>
      <c r="M19" s="57"/>
      <c r="N19" s="59"/>
      <c r="P19" s="22">
        <v>5.523255813953476</v>
      </c>
      <c r="Q19" s="22">
        <v>4.843940008106995</v>
      </c>
    </row>
    <row r="20" spans="1:17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7"/>
      <c r="M20" s="57"/>
      <c r="N20" s="59"/>
      <c r="P20" s="22">
        <v>5.507246376811592</v>
      </c>
      <c r="Q20" s="22">
        <v>-1.8778871259289009</v>
      </c>
    </row>
    <row r="21" spans="1:17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7"/>
      <c r="M21" s="57"/>
      <c r="N21" s="59"/>
      <c r="P21" s="22">
        <v>5.4755043227665556</v>
      </c>
      <c r="Q21" s="22">
        <v>-6.0466543891958269</v>
      </c>
    </row>
    <row r="22" spans="1:17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7"/>
      <c r="M22" s="57"/>
      <c r="N22" s="59"/>
      <c r="P22" s="22">
        <v>5.4441260744985565</v>
      </c>
      <c r="Q22" s="22">
        <v>-3.3886303864050116</v>
      </c>
    </row>
    <row r="23" spans="1:17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7"/>
      <c r="M23" s="57"/>
      <c r="N23" s="59"/>
      <c r="P23" s="22">
        <v>5.428571428571427</v>
      </c>
      <c r="Q23" s="22">
        <v>-9.3016460504529057</v>
      </c>
    </row>
    <row r="24" spans="1:17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7"/>
      <c r="M24" s="57"/>
      <c r="N24" s="59"/>
      <c r="P24" s="22">
        <v>5.6980056980056926</v>
      </c>
      <c r="Q24" s="22">
        <v>-6.0825838893723949</v>
      </c>
    </row>
    <row r="25" spans="1:17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7"/>
      <c r="M25" s="57"/>
      <c r="N25" s="59"/>
      <c r="P25" s="22">
        <v>5.6657223796034106</v>
      </c>
      <c r="Q25" s="22">
        <v>-13.435452616037647</v>
      </c>
    </row>
    <row r="26" spans="1:17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7"/>
      <c r="M26" s="57"/>
      <c r="N26" s="59"/>
      <c r="P26" s="22">
        <v>5.9322033898305149</v>
      </c>
      <c r="Q26" s="22">
        <v>-11.361448103215865</v>
      </c>
    </row>
    <row r="27" spans="1:17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7"/>
      <c r="M27" s="57"/>
      <c r="N27" s="59"/>
      <c r="P27" s="22">
        <v>5.8988764044943798</v>
      </c>
      <c r="Q27" s="22">
        <v>-17.464323852053209</v>
      </c>
    </row>
    <row r="28" spans="1:17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7"/>
      <c r="M28" s="57"/>
      <c r="N28" s="59"/>
      <c r="P28" s="22">
        <v>6.1624649859943759</v>
      </c>
      <c r="Q28" s="22">
        <v>-8.7944563334352299</v>
      </c>
    </row>
    <row r="29" spans="1:17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7"/>
      <c r="M29" s="57"/>
      <c r="N29" s="59"/>
      <c r="P29" s="22">
        <v>6.4245810055866048</v>
      </c>
      <c r="Q29" s="22">
        <v>-11.703280464978826</v>
      </c>
    </row>
    <row r="30" spans="1:17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7"/>
      <c r="M30" s="57"/>
      <c r="N30" s="59"/>
      <c r="P30" s="22">
        <v>6.0941828254847508</v>
      </c>
      <c r="Q30" s="22">
        <v>-21.38103963738066</v>
      </c>
    </row>
    <row r="31" spans="1:17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7"/>
      <c r="M31" s="57"/>
      <c r="N31" s="59"/>
      <c r="P31" s="22">
        <v>6.0606060606060774</v>
      </c>
      <c r="Q31" s="22">
        <v>-26.010052194084665</v>
      </c>
    </row>
    <row r="32" spans="1:17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7"/>
      <c r="M32" s="57"/>
      <c r="N32" s="59"/>
      <c r="P32" s="22">
        <v>6.0439560439560447</v>
      </c>
      <c r="Q32" s="22">
        <v>-25.575683143997541</v>
      </c>
    </row>
    <row r="33" spans="1:17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7"/>
      <c r="M33" s="57"/>
      <c r="N33" s="59"/>
      <c r="P33" s="22">
        <v>6.0109289617486183</v>
      </c>
      <c r="Q33" s="22">
        <v>-15.005989328106285</v>
      </c>
    </row>
    <row r="34" spans="1:17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7"/>
      <c r="M34" s="57"/>
      <c r="N34" s="59"/>
      <c r="P34" s="22">
        <v>5.7065217391304435</v>
      </c>
      <c r="Q34" s="22">
        <v>-14.647680871112978</v>
      </c>
    </row>
    <row r="35" spans="1:17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7"/>
      <c r="M35" s="57"/>
      <c r="N35" s="59"/>
      <c r="P35" s="22">
        <v>5.6910569105691033</v>
      </c>
      <c r="Q35" s="22">
        <v>-9.4716494845360941</v>
      </c>
    </row>
    <row r="36" spans="1:17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7"/>
      <c r="M36" s="57"/>
      <c r="N36" s="59"/>
      <c r="P36" s="22">
        <v>5.6603773584905648</v>
      </c>
      <c r="Q36" s="22">
        <v>-14.281301482701814</v>
      </c>
    </row>
    <row r="37" spans="1:17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7"/>
      <c r="M37" s="57"/>
      <c r="N37" s="59"/>
      <c r="P37" s="22">
        <v>5.6300268096514783</v>
      </c>
      <c r="Q37" s="22">
        <v>-7.0461571261059568</v>
      </c>
    </row>
    <row r="38" spans="1:17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7"/>
      <c r="M38" s="57"/>
      <c r="N38" s="59"/>
      <c r="P38" s="22">
        <v>5.6</v>
      </c>
      <c r="Q38" s="22">
        <v>9.7762328915917962E-2</v>
      </c>
    </row>
    <row r="39" spans="1:17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7"/>
      <c r="M39" s="57"/>
      <c r="N39" s="59"/>
      <c r="P39" s="22">
        <v>5.5702917771883076</v>
      </c>
      <c r="Q39" s="22">
        <v>12.773465067043045</v>
      </c>
    </row>
    <row r="40" spans="1:17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7"/>
      <c r="M40" s="57"/>
      <c r="N40" s="59"/>
      <c r="P40" s="22">
        <v>5.2770448548812743</v>
      </c>
      <c r="Q40" s="22">
        <v>8.1005586592178815</v>
      </c>
    </row>
    <row r="41" spans="1:17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7"/>
      <c r="M41" s="57"/>
      <c r="N41" s="59"/>
      <c r="P41" s="22">
        <v>4.7244094488188892</v>
      </c>
      <c r="Q41" s="22">
        <v>11.915653241102309</v>
      </c>
    </row>
    <row r="42" spans="1:17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7"/>
      <c r="M42" s="57"/>
      <c r="N42" s="59"/>
      <c r="P42" s="22">
        <v>4.4386422976501416</v>
      </c>
      <c r="Q42" s="22">
        <v>27.514720314033369</v>
      </c>
    </row>
    <row r="43" spans="1:17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7"/>
      <c r="M43" s="57"/>
      <c r="N43" s="59"/>
      <c r="P43" s="22">
        <v>4.1558441558441572</v>
      </c>
      <c r="Q43" s="22">
        <v>30.15022860875245</v>
      </c>
    </row>
    <row r="44" spans="1:17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7"/>
      <c r="M44" s="57"/>
      <c r="N44" s="59"/>
      <c r="P44" s="22">
        <v>4.4041450777202007</v>
      </c>
      <c r="Q44" s="22">
        <v>35.726072607260726</v>
      </c>
    </row>
    <row r="45" spans="1:17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7"/>
      <c r="M45" s="57"/>
      <c r="N45" s="59"/>
      <c r="P45" s="22">
        <v>4.3814432989690788</v>
      </c>
      <c r="Q45" s="22">
        <v>22.45996156310057</v>
      </c>
    </row>
    <row r="46" spans="1:17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7"/>
      <c r="M46" s="57"/>
      <c r="N46" s="59"/>
      <c r="P46" s="22">
        <v>4.3701799485861281</v>
      </c>
      <c r="Q46" s="22">
        <v>21.479391560353299</v>
      </c>
    </row>
    <row r="47" spans="1:17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7"/>
      <c r="M47" s="57"/>
      <c r="N47" s="59"/>
      <c r="P47" s="22">
        <v>4.3589743589743657</v>
      </c>
      <c r="Q47" s="22">
        <v>16.654804270462641</v>
      </c>
    </row>
    <row r="48" spans="1:17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7"/>
      <c r="M48" s="57"/>
      <c r="N48" s="59"/>
      <c r="P48" s="22">
        <v>4.0816326530612068</v>
      </c>
      <c r="Q48" s="22">
        <v>13.189189189189188</v>
      </c>
    </row>
    <row r="49" spans="1:17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7"/>
      <c r="M49" s="57"/>
      <c r="N49" s="59"/>
      <c r="P49" s="22">
        <v>3.8071065989847774</v>
      </c>
      <c r="Q49" s="22">
        <v>7.78669724770642</v>
      </c>
    </row>
    <row r="50" spans="1:17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7"/>
      <c r="M50" s="57"/>
      <c r="N50" s="59"/>
      <c r="P50" s="22">
        <v>3.5353535353535248</v>
      </c>
      <c r="Q50" s="22">
        <v>10.786760716223554</v>
      </c>
    </row>
    <row r="51" spans="1:17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7"/>
      <c r="M51" s="57"/>
      <c r="N51" s="59"/>
      <c r="P51" s="22">
        <v>3.2663316582914659</v>
      </c>
      <c r="Q51" s="22">
        <v>8.4063412599082241</v>
      </c>
    </row>
    <row r="52" spans="1:17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7"/>
      <c r="M52" s="57"/>
      <c r="N52" s="59"/>
      <c r="P52" s="22">
        <v>3.2581453634085378</v>
      </c>
      <c r="Q52" s="22">
        <v>10.149870801033579</v>
      </c>
    </row>
    <row r="53" spans="1:17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7"/>
      <c r="M53" s="57"/>
      <c r="N53" s="59"/>
      <c r="P53" s="22">
        <v>3.7593984962406068</v>
      </c>
      <c r="Q53" s="22">
        <v>6.8687070082743551</v>
      </c>
    </row>
    <row r="54" spans="1:17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7"/>
      <c r="M54" s="57"/>
      <c r="N54" s="59"/>
      <c r="P54" s="22">
        <v>3.499999999999992</v>
      </c>
      <c r="Q54" s="22">
        <v>3.57864357864357</v>
      </c>
    </row>
    <row r="55" spans="1:17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7"/>
      <c r="M55" s="57"/>
      <c r="N55" s="59"/>
      <c r="P55" s="22">
        <v>3.4912718204488824</v>
      </c>
      <c r="Q55" s="22">
        <v>9.936766034327027</v>
      </c>
    </row>
    <row r="56" spans="1:17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7"/>
      <c r="M56" s="57"/>
      <c r="N56" s="59"/>
      <c r="P56" s="22">
        <v>3.2258064516129226</v>
      </c>
      <c r="Q56" s="22">
        <v>8.5511651469098346</v>
      </c>
    </row>
    <row r="57" spans="1:17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7"/>
      <c r="M57" s="57"/>
      <c r="N57" s="59"/>
      <c r="P57" s="22">
        <v>2.9629629629629672</v>
      </c>
      <c r="Q57" s="22">
        <v>12.356141452186641</v>
      </c>
    </row>
    <row r="58" spans="1:17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7"/>
      <c r="M58" s="57"/>
      <c r="N58" s="59"/>
      <c r="P58" s="22">
        <v>2.9556650246305383</v>
      </c>
      <c r="Q58" s="22">
        <v>12.17812784004848</v>
      </c>
    </row>
    <row r="59" spans="1:17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7"/>
      <c r="M59" s="57"/>
      <c r="N59" s="59"/>
      <c r="P59" s="22">
        <v>2.9484029484029284</v>
      </c>
      <c r="Q59" s="22">
        <v>12.416107382550322</v>
      </c>
    </row>
    <row r="60" spans="1:17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7"/>
      <c r="M60" s="57"/>
      <c r="N60" s="59"/>
      <c r="P60" s="22">
        <v>3.1862745098039325</v>
      </c>
      <c r="Q60" s="22">
        <v>18.412395203226151</v>
      </c>
    </row>
    <row r="61" spans="1:17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7"/>
      <c r="M61" s="57"/>
      <c r="N61" s="59"/>
      <c r="P61" s="22">
        <v>3.1784841075794823</v>
      </c>
      <c r="Q61" s="22">
        <v>24.130226619853179</v>
      </c>
    </row>
    <row r="62" spans="1:17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7"/>
      <c r="M62" s="57"/>
      <c r="N62" s="59"/>
      <c r="P62" s="22">
        <v>3.4146341463414664</v>
      </c>
      <c r="Q62" s="22">
        <v>15.633264766382604</v>
      </c>
    </row>
    <row r="63" spans="1:17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7"/>
      <c r="M63" s="57"/>
      <c r="N63" s="59"/>
      <c r="P63" s="22">
        <v>3.4063260340632562</v>
      </c>
      <c r="Q63" s="22">
        <v>11.631710602270552</v>
      </c>
    </row>
    <row r="64" spans="1:17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7"/>
      <c r="M64" s="57"/>
      <c r="N64" s="59"/>
      <c r="P64" s="22">
        <v>3.6407766990291357</v>
      </c>
      <c r="Q64" s="22">
        <v>4.7949704419630423</v>
      </c>
    </row>
    <row r="65" spans="1:17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7"/>
      <c r="M65" s="57"/>
      <c r="N65" s="59"/>
      <c r="P65" s="22">
        <v>3.8647342995169032</v>
      </c>
      <c r="Q65" s="22">
        <v>4.0298507462686484</v>
      </c>
    </row>
    <row r="66" spans="1:17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7"/>
      <c r="M66" s="57"/>
      <c r="N66" s="59"/>
      <c r="P66" s="22">
        <v>4.8309178743961345</v>
      </c>
      <c r="Q66" s="22">
        <v>-0.65013467075323295</v>
      </c>
    </row>
    <row r="67" spans="1:17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7"/>
      <c r="M67" s="57"/>
      <c r="N67" s="59"/>
      <c r="P67" s="22">
        <v>5.3012048192771166</v>
      </c>
      <c r="Q67" s="22">
        <v>-4.1815027846252129</v>
      </c>
    </row>
    <row r="68" spans="1:17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7"/>
      <c r="M68" s="57"/>
      <c r="N68" s="59"/>
      <c r="P68" s="22">
        <v>5.5288461538461453</v>
      </c>
      <c r="Q68" s="22">
        <v>-2.688071681911508</v>
      </c>
    </row>
    <row r="69" spans="1:17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7"/>
      <c r="M69" s="57"/>
      <c r="N69" s="59"/>
      <c r="P69" s="22">
        <v>5.9952038369304628</v>
      </c>
      <c r="Q69" s="22">
        <v>0.77288388118075257</v>
      </c>
    </row>
    <row r="70" spans="1:17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7"/>
      <c r="M70" s="57"/>
      <c r="N70" s="59"/>
      <c r="P70" s="22">
        <v>5.741626794258381</v>
      </c>
      <c r="Q70" s="22">
        <v>-6.1571698622738369</v>
      </c>
    </row>
    <row r="71" spans="1:17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7"/>
      <c r="M71" s="57"/>
      <c r="N71" s="59"/>
      <c r="P71" s="22">
        <v>7.398568019093088</v>
      </c>
      <c r="Q71" s="22">
        <v>-1.9176843057439941</v>
      </c>
    </row>
    <row r="72" spans="1:17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7"/>
      <c r="M72" s="57"/>
      <c r="N72" s="59"/>
      <c r="P72" s="22">
        <v>7.3634204275534465</v>
      </c>
      <c r="Q72" s="22">
        <v>-2.9485570890840584</v>
      </c>
    </row>
    <row r="73" spans="1:17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7"/>
      <c r="M73" s="57"/>
      <c r="N73" s="59"/>
      <c r="P73" s="22">
        <v>8.0568720379146974</v>
      </c>
      <c r="Q73" s="22">
        <v>-17.750921402245655</v>
      </c>
    </row>
    <row r="74" spans="1:17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7"/>
      <c r="M74" s="57"/>
      <c r="N74" s="59"/>
      <c r="P74" s="22">
        <v>8.25471698113207</v>
      </c>
      <c r="Q74" s="22">
        <v>-17.365523083439214</v>
      </c>
    </row>
    <row r="75" spans="1:17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7"/>
      <c r="M75" s="57"/>
      <c r="N75" s="59"/>
      <c r="P75" s="22">
        <v>8.9411764705882302</v>
      </c>
      <c r="Q75" s="22">
        <v>-16.771524605705423</v>
      </c>
    </row>
    <row r="76" spans="1:17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7"/>
      <c r="M76" s="57"/>
      <c r="N76" s="59"/>
      <c r="P76" s="22">
        <v>9.6018735362997543</v>
      </c>
      <c r="Q76" s="22">
        <v>-13.843123209169061</v>
      </c>
    </row>
    <row r="77" spans="1:17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7"/>
      <c r="M77" s="57"/>
      <c r="N77" s="59"/>
      <c r="P77" s="22">
        <v>9.9999999999999858</v>
      </c>
      <c r="Q77" s="22">
        <v>-15.728120516499278</v>
      </c>
    </row>
    <row r="78" spans="1:17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7"/>
      <c r="M78" s="57"/>
      <c r="N78" s="59"/>
      <c r="P78" s="22">
        <v>10.138248847926267</v>
      </c>
      <c r="Q78" s="22">
        <v>-15.574460129008127</v>
      </c>
    </row>
    <row r="79" spans="1:17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7"/>
      <c r="M79" s="57"/>
      <c r="N79" s="59"/>
      <c r="P79" s="22">
        <v>10.068649885583515</v>
      </c>
      <c r="Q79" s="22">
        <v>-16.836588851834211</v>
      </c>
    </row>
    <row r="80" spans="1:17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7"/>
      <c r="M80" s="57"/>
      <c r="N80" s="59"/>
      <c r="P80" s="22">
        <v>10.70615034168565</v>
      </c>
      <c r="Q80" s="22">
        <v>-17.513907538845196</v>
      </c>
    </row>
    <row r="81" spans="1:17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7"/>
      <c r="M81" s="57"/>
      <c r="N81" s="59"/>
      <c r="P81" s="22">
        <v>10.859728506787313</v>
      </c>
      <c r="Q81" s="22">
        <v>-26.714100905562745</v>
      </c>
    </row>
    <row r="82" spans="1:17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7"/>
      <c r="M82" s="57"/>
      <c r="N82" s="59"/>
      <c r="P82" s="22">
        <v>11.538461538461519</v>
      </c>
      <c r="Q82" s="22">
        <v>-30.791366906474813</v>
      </c>
    </row>
    <row r="83" spans="1:17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7"/>
      <c r="M83" s="57"/>
      <c r="N83" s="59"/>
      <c r="P83" s="22">
        <v>10.888888888888882</v>
      </c>
      <c r="Q83" s="22">
        <v>-41.399981554920231</v>
      </c>
    </row>
    <row r="84" spans="1:17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7"/>
      <c r="M84" s="57"/>
      <c r="N84" s="59"/>
      <c r="P84" s="22">
        <v>11.946902654867241</v>
      </c>
      <c r="Q84" s="22">
        <v>-31.757318311940164</v>
      </c>
    </row>
    <row r="85" spans="1:17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7"/>
      <c r="M85" s="57"/>
      <c r="N85" s="59"/>
      <c r="P85" s="22">
        <v>11.842105263157897</v>
      </c>
      <c r="Q85" s="22">
        <v>-27.084201750729463</v>
      </c>
    </row>
    <row r="86" spans="1:17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7"/>
      <c r="M86" s="57"/>
      <c r="N86" s="59"/>
      <c r="P86" s="22">
        <v>12.200435729847502</v>
      </c>
      <c r="Q86" s="22">
        <v>-29.718093285494618</v>
      </c>
    </row>
    <row r="87" spans="1:17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7"/>
      <c r="M87" s="57"/>
      <c r="N87" s="59"/>
      <c r="P87" s="22">
        <v>12.095032397408211</v>
      </c>
      <c r="Q87" s="22">
        <v>-20.285803044423723</v>
      </c>
    </row>
    <row r="88" spans="1:17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7"/>
      <c r="M88" s="57"/>
      <c r="N88" s="59"/>
      <c r="P88" s="22">
        <v>11.752136752136755</v>
      </c>
      <c r="Q88" s="22">
        <v>-15.204739139472034</v>
      </c>
    </row>
    <row r="89" spans="1:17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7"/>
      <c r="M89" s="57"/>
      <c r="N89" s="59"/>
      <c r="P89" s="22">
        <v>11.205073995771686</v>
      </c>
      <c r="Q89" s="22">
        <v>-11.300276654607366</v>
      </c>
    </row>
    <row r="90" spans="1:17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7"/>
      <c r="M90" s="57"/>
      <c r="N90" s="59"/>
      <c r="P90" s="22">
        <v>10.460251046025103</v>
      </c>
      <c r="Q90" s="22">
        <v>-3.33296423430407</v>
      </c>
    </row>
    <row r="91" spans="1:17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7"/>
      <c r="M91" s="57"/>
      <c r="N91" s="59"/>
      <c r="P91" s="22">
        <v>10.187110187110182</v>
      </c>
      <c r="Q91" s="22">
        <v>4.4340054995417155</v>
      </c>
    </row>
    <row r="92" spans="1:17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7"/>
      <c r="M92" s="57"/>
      <c r="N92" s="59"/>
      <c r="P92" s="22">
        <v>9.259259259259256</v>
      </c>
      <c r="Q92" s="22">
        <v>10.6860465116279</v>
      </c>
    </row>
    <row r="93" spans="1:17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7"/>
      <c r="M93" s="57"/>
      <c r="N93" s="59"/>
      <c r="P93" s="22">
        <v>9.1836734693877542</v>
      </c>
      <c r="Q93" s="22">
        <v>11.902660446349756</v>
      </c>
    </row>
    <row r="94" spans="1:17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7"/>
      <c r="M94" s="57"/>
      <c r="N94" s="59"/>
      <c r="P94" s="22">
        <v>9.5334685598377433</v>
      </c>
      <c r="Q94" s="22">
        <v>20.415800415800401</v>
      </c>
    </row>
    <row r="95" spans="1:17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7"/>
      <c r="M95" s="57"/>
      <c r="N95" s="59"/>
      <c r="P95" s="22">
        <v>8.6172344689378946</v>
      </c>
      <c r="Q95" s="22">
        <v>31.995593327038097</v>
      </c>
    </row>
    <row r="96" spans="1:17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7"/>
      <c r="M96" s="57"/>
      <c r="N96" s="59"/>
      <c r="P96" s="22">
        <v>7.9051383399209474</v>
      </c>
      <c r="Q96" s="22">
        <v>20.487144790257105</v>
      </c>
    </row>
    <row r="97" spans="1:17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7"/>
      <c r="M97" s="57"/>
      <c r="N97" s="59"/>
      <c r="P97" s="22">
        <v>7.6470588235294068</v>
      </c>
      <c r="Q97" s="22">
        <v>30.398742318136328</v>
      </c>
    </row>
    <row r="98" spans="1:17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7"/>
      <c r="M98" s="57"/>
      <c r="N98" s="59"/>
      <c r="P98" s="22">
        <v>7.3786407766990303</v>
      </c>
      <c r="Q98" s="22">
        <v>31.549008168027992</v>
      </c>
    </row>
    <row r="99" spans="1:17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7"/>
      <c r="M99" s="57"/>
      <c r="N99" s="59"/>
      <c r="P99" s="22">
        <v>7.1290944123314048</v>
      </c>
      <c r="Q99" s="22">
        <v>31.021044427123922</v>
      </c>
    </row>
    <row r="100" spans="1:17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7"/>
      <c r="M100" s="57"/>
      <c r="N100" s="59"/>
      <c r="P100" s="22">
        <v>6.6921606118546917</v>
      </c>
      <c r="Q100" s="22">
        <v>22.208603995587683</v>
      </c>
    </row>
    <row r="101" spans="1:17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7"/>
      <c r="M101" s="57"/>
      <c r="N101" s="59"/>
      <c r="P101" s="22">
        <v>6.2737642585551257</v>
      </c>
      <c r="Q101" s="22">
        <v>23.2845489443378</v>
      </c>
    </row>
    <row r="102" spans="1:17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7"/>
      <c r="M102" s="57"/>
      <c r="N102" s="59"/>
      <c r="P102" s="22">
        <v>6.0606060606060552</v>
      </c>
      <c r="Q102" s="22">
        <v>16.426116838487982</v>
      </c>
    </row>
    <row r="103" spans="1:17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7"/>
      <c r="M103" s="57"/>
      <c r="N103" s="59"/>
      <c r="P103" s="22">
        <v>5.8490566037735947</v>
      </c>
      <c r="Q103" s="22">
        <v>9.9067471201316426</v>
      </c>
    </row>
    <row r="104" spans="1:17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7"/>
      <c r="M104" s="57"/>
      <c r="N104" s="59"/>
      <c r="P104" s="22">
        <v>6.2146892655367214</v>
      </c>
      <c r="Q104" s="22">
        <v>9.5493224078159411</v>
      </c>
    </row>
    <row r="105" spans="1:17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7"/>
      <c r="M105" s="57"/>
      <c r="N105" s="59"/>
      <c r="P105" s="22">
        <v>5.9813084112149584</v>
      </c>
      <c r="Q105" s="22">
        <v>16.552112676056339</v>
      </c>
    </row>
    <row r="106" spans="1:17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7"/>
      <c r="M106" s="57"/>
      <c r="N106" s="59"/>
      <c r="P106" s="22">
        <v>5.555555555555558</v>
      </c>
      <c r="Q106" s="22">
        <v>18.450736648250455</v>
      </c>
    </row>
    <row r="107" spans="1:17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7"/>
      <c r="M107" s="57"/>
      <c r="N107" s="59"/>
      <c r="P107" s="22">
        <v>5.719557195571956</v>
      </c>
      <c r="Q107" s="22">
        <v>25.479909383569787</v>
      </c>
    </row>
    <row r="108" spans="1:17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7"/>
      <c r="M108" s="57"/>
      <c r="N108" s="59"/>
      <c r="P108" s="22">
        <v>5.4945054945054972</v>
      </c>
      <c r="Q108" s="22">
        <v>15.566037735849058</v>
      </c>
    </row>
    <row r="109" spans="1:17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7"/>
      <c r="M109" s="57"/>
      <c r="N109" s="59"/>
      <c r="P109" s="22">
        <v>5.464480874316946</v>
      </c>
      <c r="Q109" s="22">
        <v>11.902674265672953</v>
      </c>
    </row>
    <row r="110" spans="1:17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7"/>
      <c r="M110" s="57"/>
      <c r="N110" s="59"/>
      <c r="P110" s="22">
        <v>5.0632911392405111</v>
      </c>
      <c r="Q110" s="22">
        <v>19.14846435303248</v>
      </c>
    </row>
    <row r="111" spans="1:17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7"/>
      <c r="M111" s="57"/>
      <c r="N111" s="59"/>
      <c r="P111" s="22">
        <v>5.0359712230215736</v>
      </c>
      <c r="Q111" s="22">
        <v>1.1600237953599102</v>
      </c>
    </row>
    <row r="112" spans="1:17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7"/>
      <c r="M112" s="57"/>
      <c r="N112" s="59"/>
      <c r="P112" s="22">
        <v>5.1971326164874654</v>
      </c>
      <c r="Q112" s="22">
        <v>0.11031992779060307</v>
      </c>
    </row>
    <row r="113" spans="1:17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7"/>
      <c r="M113" s="57"/>
      <c r="N113" s="59"/>
      <c r="P113" s="22">
        <v>6.0822898032200312</v>
      </c>
      <c r="Q113" s="22">
        <v>-4.2327527488566608</v>
      </c>
    </row>
    <row r="114" spans="1:17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7"/>
      <c r="M114" s="57"/>
      <c r="N114" s="59"/>
      <c r="P114" s="22">
        <v>6.4285714285714279</v>
      </c>
      <c r="Q114" s="22">
        <v>-3.1483667847304275</v>
      </c>
    </row>
    <row r="115" spans="1:17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7"/>
      <c r="M115" s="57"/>
      <c r="N115" s="59"/>
      <c r="P115" s="22">
        <v>6.9518716577540163</v>
      </c>
      <c r="Q115" s="22">
        <v>-4.0527051307646218</v>
      </c>
    </row>
    <row r="116" spans="1:17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7"/>
      <c r="M116" s="57"/>
      <c r="N116" s="59"/>
      <c r="P116" s="22">
        <v>6.7375886524822848</v>
      </c>
      <c r="Q116" s="22">
        <v>-3.6440352896049077</v>
      </c>
    </row>
    <row r="117" spans="1:17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7"/>
      <c r="M117" s="57"/>
      <c r="N117" s="59"/>
      <c r="P117" s="22">
        <v>6.7019400352733571</v>
      </c>
      <c r="Q117" s="22">
        <v>-4.4373549883990782</v>
      </c>
    </row>
    <row r="118" spans="1:17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7"/>
      <c r="M118" s="57"/>
      <c r="N118" s="59"/>
      <c r="P118" s="22">
        <v>6.6666666666666652</v>
      </c>
      <c r="Q118" s="22">
        <v>-5.966378388883486</v>
      </c>
    </row>
    <row r="119" spans="1:17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7"/>
      <c r="M119" s="57"/>
      <c r="N119" s="59"/>
      <c r="P119" s="22">
        <v>6.6317626527050644</v>
      </c>
      <c r="Q119" s="22">
        <v>-8.2763207905739211</v>
      </c>
    </row>
    <row r="120" spans="1:17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7"/>
      <c r="M120" s="57"/>
      <c r="N120" s="59"/>
      <c r="P120" s="22">
        <v>6.4236111111110938</v>
      </c>
      <c r="Q120" s="22">
        <v>-10.262390670553934</v>
      </c>
    </row>
    <row r="121" spans="1:17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7"/>
      <c r="M121" s="57"/>
      <c r="N121" s="59"/>
      <c r="P121" s="22">
        <v>6.390328151986191</v>
      </c>
      <c r="Q121" s="22">
        <v>-7.1204701273261506</v>
      </c>
    </row>
    <row r="122" spans="1:17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7"/>
      <c r="M122" s="57"/>
      <c r="N122" s="59"/>
      <c r="P122" s="22">
        <v>6.7125645438898429</v>
      </c>
      <c r="Q122" s="22">
        <v>-11.501954215522058</v>
      </c>
    </row>
    <row r="123" spans="1:17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7"/>
      <c r="M123" s="57"/>
      <c r="N123" s="59"/>
      <c r="P123" s="22">
        <v>6.6780821917808098</v>
      </c>
      <c r="Q123" s="22">
        <v>-12.525727727139079</v>
      </c>
    </row>
    <row r="124" spans="1:17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7"/>
      <c r="M124" s="57"/>
      <c r="N124" s="59"/>
      <c r="P124" s="22">
        <v>6.8143100511073307</v>
      </c>
      <c r="Q124" s="22">
        <v>-12.803045481867347</v>
      </c>
    </row>
    <row r="125" spans="1:17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7"/>
      <c r="M125" s="57"/>
      <c r="N125" s="59"/>
      <c r="P125" s="22">
        <v>6.2394603709949426</v>
      </c>
      <c r="Q125" s="22">
        <v>-9.3578540946962043</v>
      </c>
    </row>
    <row r="126" spans="1:17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7"/>
      <c r="M126" s="57"/>
      <c r="N126" s="59"/>
      <c r="P126" s="22">
        <v>6.3758389261744819</v>
      </c>
      <c r="Q126" s="22">
        <v>-1.6355140186915862</v>
      </c>
    </row>
    <row r="127" spans="1:17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7"/>
      <c r="M127" s="57"/>
      <c r="N127" s="59"/>
      <c r="P127" s="22">
        <v>6.4999999999999947</v>
      </c>
      <c r="Q127" s="22">
        <v>1.1652101539741944</v>
      </c>
    </row>
    <row r="128" spans="1:17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7"/>
      <c r="M128" s="57"/>
      <c r="N128" s="59"/>
      <c r="P128" s="22">
        <v>7.1428571428571397</v>
      </c>
      <c r="Q128" s="22">
        <v>-4.9263535031847105</v>
      </c>
    </row>
    <row r="129" spans="1:17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7"/>
      <c r="M129" s="57"/>
      <c r="N129" s="59"/>
      <c r="P129" s="22">
        <v>7.4380165289256173</v>
      </c>
      <c r="Q129" s="22">
        <v>1.8512898330804273</v>
      </c>
    </row>
    <row r="130" spans="1:17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7"/>
      <c r="M130" s="57"/>
      <c r="N130" s="59"/>
      <c r="P130" s="22">
        <v>7.7302631578947345</v>
      </c>
      <c r="Q130" s="22">
        <v>6.737625297096228</v>
      </c>
    </row>
    <row r="131" spans="1:17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7"/>
      <c r="M131" s="57"/>
      <c r="N131" s="59"/>
      <c r="P131" s="22">
        <v>7.8559738134206247</v>
      </c>
      <c r="Q131" s="22">
        <v>6.2260437169791905</v>
      </c>
    </row>
    <row r="132" spans="1:17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7"/>
      <c r="M132" s="57"/>
      <c r="N132" s="59"/>
      <c r="P132" s="22">
        <v>8.4828711256117462</v>
      </c>
      <c r="Q132" s="22">
        <v>0.87719298245614308</v>
      </c>
    </row>
    <row r="133" spans="1:17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7"/>
      <c r="M133" s="57"/>
      <c r="N133" s="59"/>
      <c r="P133" s="22">
        <v>8.9285714285714199</v>
      </c>
      <c r="Q133" s="22">
        <v>-0.13708741959295168</v>
      </c>
    </row>
    <row r="134" spans="1:17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7"/>
      <c r="M134" s="57"/>
      <c r="N134" s="59"/>
      <c r="P134" s="22">
        <v>8.8709677419354769</v>
      </c>
      <c r="Q134" s="22">
        <v>1.0620399579390094</v>
      </c>
    </row>
    <row r="135" spans="1:17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7"/>
      <c r="M135" s="57"/>
      <c r="N135" s="59"/>
      <c r="P135" s="22">
        <v>8.9887640449438422</v>
      </c>
      <c r="Q135" s="22">
        <v>11.966386554621856</v>
      </c>
    </row>
    <row r="136" spans="1:17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7"/>
      <c r="M136" s="57"/>
      <c r="N136" s="59"/>
      <c r="P136" s="22">
        <v>9.2503987240829311</v>
      </c>
      <c r="Q136" s="22">
        <v>10.615808823529417</v>
      </c>
    </row>
    <row r="137" spans="1:17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7"/>
      <c r="M137" s="57"/>
      <c r="N137" s="59"/>
      <c r="P137" s="22">
        <v>9.8412698412698507</v>
      </c>
      <c r="Q137" s="22">
        <v>13.877368008070846</v>
      </c>
    </row>
    <row r="138" spans="1:17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7"/>
      <c r="M138" s="57"/>
      <c r="N138" s="59"/>
      <c r="P138" s="22">
        <v>10.252365930599371</v>
      </c>
      <c r="Q138" s="22">
        <v>5.0913972942270069</v>
      </c>
    </row>
    <row r="139" spans="1:17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7"/>
      <c r="M139" s="57"/>
      <c r="N139" s="59"/>
      <c r="P139" s="22">
        <v>10.485133020344284</v>
      </c>
      <c r="Q139" s="22">
        <v>1.8922254216371837</v>
      </c>
    </row>
    <row r="140" spans="1:17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7"/>
      <c r="M140" s="57"/>
      <c r="N140" s="59"/>
      <c r="P140" s="22">
        <v>10.697674418604652</v>
      </c>
      <c r="Q140" s="22">
        <v>7.7253218884120178</v>
      </c>
    </row>
    <row r="141" spans="1:17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7"/>
      <c r="M141" s="57"/>
      <c r="N141" s="59"/>
      <c r="P141" s="22">
        <v>11.076923076923073</v>
      </c>
      <c r="Q141" s="22">
        <v>3.1088597536750084</v>
      </c>
    </row>
    <row r="142" spans="1:17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7"/>
      <c r="M142" s="57"/>
      <c r="N142" s="59"/>
      <c r="P142" s="22">
        <v>11.45038167938932</v>
      </c>
      <c r="Q142" s="22">
        <v>5.837932036015081</v>
      </c>
    </row>
    <row r="143" spans="1:17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7"/>
      <c r="M143" s="57"/>
      <c r="N143" s="59"/>
      <c r="P143" s="22">
        <v>11.836115326251884</v>
      </c>
      <c r="Q143" s="22">
        <v>6.6120538326506662</v>
      </c>
    </row>
    <row r="144" spans="1:17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7"/>
      <c r="M144" s="57"/>
      <c r="N144" s="59"/>
      <c r="P144" s="22">
        <v>11.879699248120312</v>
      </c>
      <c r="Q144" s="22">
        <v>9.3075684380031998</v>
      </c>
    </row>
    <row r="145" spans="1:17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7"/>
      <c r="M145" s="57"/>
      <c r="N145" s="59"/>
      <c r="P145" s="22">
        <v>12.071535022354718</v>
      </c>
      <c r="Q145" s="22">
        <v>12.101372756071793</v>
      </c>
    </row>
    <row r="146" spans="1:17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7"/>
      <c r="M146" s="57"/>
      <c r="N146" s="59"/>
      <c r="P146" s="22">
        <v>12.592592592592599</v>
      </c>
      <c r="Q146" s="22">
        <v>12.308812818645309</v>
      </c>
    </row>
    <row r="147" spans="1:17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7"/>
      <c r="M147" s="57"/>
      <c r="N147" s="59"/>
      <c r="P147" s="22">
        <v>13.254786450662737</v>
      </c>
      <c r="Q147" s="22">
        <v>14.239967977584289</v>
      </c>
    </row>
    <row r="148" spans="1:17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7"/>
      <c r="M148" s="57"/>
      <c r="N148" s="59"/>
      <c r="P148" s="22">
        <v>13.868613138686126</v>
      </c>
      <c r="Q148" s="22">
        <v>18.051516410469446</v>
      </c>
    </row>
    <row r="149" spans="1:17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7"/>
      <c r="M149" s="57"/>
      <c r="N149" s="59"/>
      <c r="P149" s="22">
        <v>14.161849710982644</v>
      </c>
      <c r="Q149" s="22">
        <v>0.49217442661679822</v>
      </c>
    </row>
    <row r="150" spans="1:17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7"/>
      <c r="M150" s="57"/>
      <c r="N150" s="59"/>
      <c r="P150" s="22">
        <v>14.592274678111572</v>
      </c>
      <c r="Q150" s="22">
        <v>4.4516509433962348</v>
      </c>
    </row>
    <row r="151" spans="1:17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7"/>
      <c r="M151" s="57"/>
      <c r="N151" s="59"/>
      <c r="P151" s="22">
        <v>14.589235127478762</v>
      </c>
      <c r="Q151" s="22">
        <v>12.272910779168345</v>
      </c>
    </row>
    <row r="152" spans="1:17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7"/>
      <c r="M152" s="57"/>
      <c r="N152" s="59"/>
      <c r="P152" s="22">
        <v>14.425770308123242</v>
      </c>
      <c r="Q152" s="22">
        <v>11.009620056359925</v>
      </c>
    </row>
    <row r="153" spans="1:17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7"/>
      <c r="M153" s="57"/>
      <c r="N153" s="59"/>
      <c r="P153" s="22">
        <v>14.265927977839322</v>
      </c>
      <c r="Q153" s="22">
        <v>17.204508236200745</v>
      </c>
    </row>
    <row r="154" spans="1:17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7"/>
      <c r="M154" s="57"/>
      <c r="N154" s="59"/>
      <c r="P154" s="22">
        <v>13.15068493150684</v>
      </c>
      <c r="Q154" s="22">
        <v>11.946578851079392</v>
      </c>
    </row>
    <row r="155" spans="1:17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7"/>
      <c r="M155" s="57"/>
      <c r="N155" s="59"/>
      <c r="P155" s="22">
        <v>12.890094979647216</v>
      </c>
      <c r="Q155" s="22">
        <v>14.763995609220636</v>
      </c>
    </row>
    <row r="156" spans="1:17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7"/>
      <c r="M156" s="57"/>
      <c r="N156" s="59"/>
      <c r="P156" s="22">
        <v>12.768817204301076</v>
      </c>
      <c r="Q156" s="22">
        <v>25.191514437242191</v>
      </c>
    </row>
    <row r="157" spans="1:17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7"/>
      <c r="M157" s="57"/>
      <c r="N157" s="59"/>
      <c r="P157" s="22">
        <v>12.632978723404253</v>
      </c>
      <c r="Q157" s="22">
        <v>32.366239638281847</v>
      </c>
    </row>
    <row r="158" spans="1:17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7"/>
      <c r="M158" s="57"/>
      <c r="N158" s="59"/>
      <c r="P158" s="22">
        <v>12.631578947368416</v>
      </c>
      <c r="Q158" s="22">
        <v>25.773577913655732</v>
      </c>
    </row>
    <row r="159" spans="1:17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7"/>
      <c r="M159" s="57"/>
      <c r="N159" s="59"/>
      <c r="P159" s="22">
        <v>12.353706111833551</v>
      </c>
      <c r="Q159" s="22">
        <v>13.481079187105838</v>
      </c>
    </row>
    <row r="160" spans="1:17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7"/>
      <c r="M160" s="57"/>
      <c r="N160" s="59"/>
      <c r="P160" s="22">
        <v>11.794871794871797</v>
      </c>
      <c r="Q160" s="22">
        <v>15.493577335914143</v>
      </c>
    </row>
    <row r="161" spans="1:17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7"/>
      <c r="M161" s="57"/>
      <c r="N161" s="59"/>
      <c r="P161" s="22">
        <v>11.392405063291132</v>
      </c>
      <c r="Q161" s="22">
        <v>33.215789989225186</v>
      </c>
    </row>
    <row r="162" spans="1:17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7"/>
      <c r="M162" s="57"/>
      <c r="N162" s="59"/>
      <c r="P162" s="22">
        <v>10.611735330836458</v>
      </c>
      <c r="Q162" s="22">
        <v>24.950606830369736</v>
      </c>
    </row>
    <row r="163" spans="1:17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7"/>
      <c r="M163" s="57"/>
      <c r="N163" s="59"/>
      <c r="P163" s="22">
        <v>10.135970333745359</v>
      </c>
      <c r="Q163" s="22">
        <v>19.192736425746148</v>
      </c>
    </row>
    <row r="164" spans="1:17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7"/>
      <c r="M164" s="57"/>
      <c r="N164" s="59"/>
      <c r="P164" s="22">
        <v>9.7919216646266793</v>
      </c>
      <c r="Q164" s="22">
        <v>14.854691876750703</v>
      </c>
    </row>
    <row r="165" spans="1:17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7"/>
      <c r="M165" s="57"/>
      <c r="N165" s="59"/>
      <c r="P165" s="22">
        <v>9.6969696969696919</v>
      </c>
      <c r="Q165" s="22">
        <v>7.6025314374948527</v>
      </c>
    </row>
    <row r="166" spans="1:17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7"/>
      <c r="M166" s="57"/>
      <c r="N166" s="59"/>
      <c r="P166" s="22">
        <v>10.774818401937058</v>
      </c>
      <c r="Q166" s="22">
        <v>0.33502206242850274</v>
      </c>
    </row>
    <row r="167" spans="1:17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7"/>
      <c r="M167" s="57"/>
      <c r="N167" s="59"/>
      <c r="P167" s="22">
        <v>10.817307692307686</v>
      </c>
      <c r="Q167" s="22">
        <v>-7.3967798501514359</v>
      </c>
    </row>
    <row r="168" spans="1:17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7"/>
      <c r="M168" s="57"/>
      <c r="N168" s="59"/>
      <c r="P168" s="22">
        <v>10.96543504171632</v>
      </c>
      <c r="Q168" s="22">
        <v>-4.3775005883737279</v>
      </c>
    </row>
    <row r="169" spans="1:17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7"/>
      <c r="M169" s="57"/>
      <c r="N169" s="59"/>
      <c r="P169" s="22">
        <v>10.271546635182993</v>
      </c>
      <c r="Q169" s="22">
        <v>-10.08397381155709</v>
      </c>
    </row>
    <row r="170" spans="1:17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7"/>
      <c r="M170" s="57"/>
      <c r="N170" s="59"/>
      <c r="P170" s="22">
        <v>9.5794392523364635</v>
      </c>
      <c r="Q170" s="22">
        <v>-9.7304065998821461</v>
      </c>
    </row>
    <row r="171" spans="1:17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7"/>
      <c r="M171" s="57"/>
      <c r="N171" s="59"/>
      <c r="P171" s="22">
        <v>8.9120370370370239</v>
      </c>
      <c r="Q171" s="22">
        <v>-7.0629100733307641</v>
      </c>
    </row>
    <row r="172" spans="1:17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7"/>
      <c r="M172" s="57"/>
      <c r="N172" s="59"/>
      <c r="P172" s="22">
        <v>8.2568807339449499</v>
      </c>
      <c r="Q172" s="22">
        <v>-13.834082425535165</v>
      </c>
    </row>
    <row r="173" spans="1:17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7"/>
      <c r="M173" s="57"/>
      <c r="N173" s="59"/>
      <c r="P173" s="22">
        <v>7.6136363636363669</v>
      </c>
      <c r="Q173" s="22">
        <v>-17.676470588235293</v>
      </c>
    </row>
    <row r="174" spans="1:17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7"/>
      <c r="M174" s="57"/>
      <c r="N174" s="59"/>
      <c r="P174" s="22">
        <v>6.8848758465011484</v>
      </c>
      <c r="Q174" s="22">
        <v>-12.325879075370839</v>
      </c>
    </row>
    <row r="175" spans="1:17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7"/>
      <c r="M175" s="57"/>
      <c r="N175" s="59"/>
      <c r="P175" s="22">
        <v>6.6217732884399583</v>
      </c>
      <c r="Q175" s="22">
        <v>-15.619579153782336</v>
      </c>
    </row>
    <row r="176" spans="1:17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7"/>
      <c r="M176" s="57"/>
      <c r="N176" s="59"/>
      <c r="P176" s="22">
        <v>6.911928651059096</v>
      </c>
      <c r="Q176" s="22">
        <v>-16.46215989634937</v>
      </c>
    </row>
    <row r="177" spans="1:17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7"/>
      <c r="M177" s="57"/>
      <c r="N177" s="59"/>
      <c r="P177" s="22">
        <v>7.182320441988943</v>
      </c>
      <c r="Q177" s="22">
        <v>-18.201955392606163</v>
      </c>
    </row>
    <row r="178" spans="1:17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7"/>
      <c r="M178" s="57"/>
      <c r="N178" s="59"/>
      <c r="P178" s="22">
        <v>6.5573770491803351</v>
      </c>
      <c r="Q178" s="22">
        <v>-2.6712272986399554</v>
      </c>
    </row>
    <row r="179" spans="1:17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7"/>
      <c r="M179" s="57"/>
      <c r="N179" s="59"/>
      <c r="P179" s="22">
        <v>5.9652928416485951</v>
      </c>
      <c r="Q179" s="22">
        <v>3.6495093819934432</v>
      </c>
    </row>
    <row r="180" spans="1:17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7"/>
      <c r="M180" s="57"/>
      <c r="N180" s="59"/>
      <c r="P180" s="22">
        <v>4.9409237379162363</v>
      </c>
      <c r="Q180" s="22">
        <v>9.7054721470178009</v>
      </c>
    </row>
    <row r="181" spans="1:17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7"/>
      <c r="M181" s="57"/>
      <c r="N181" s="59"/>
      <c r="P181" s="22">
        <v>5.0321199143468887</v>
      </c>
      <c r="Q181" s="22">
        <v>9.6398891966759095</v>
      </c>
    </row>
    <row r="182" spans="1:17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7"/>
      <c r="M182" s="57"/>
      <c r="N182" s="59"/>
      <c r="P182" s="22">
        <v>4.4776119402985204</v>
      </c>
      <c r="Q182" s="22">
        <v>14.761321909424719</v>
      </c>
    </row>
    <row r="183" spans="1:17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7"/>
      <c r="M183" s="57"/>
      <c r="N183" s="59"/>
      <c r="P183" s="22">
        <v>3.8257173219978791</v>
      </c>
      <c r="Q183" s="22">
        <v>20.681063122923593</v>
      </c>
    </row>
    <row r="184" spans="1:17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7"/>
      <c r="M184" s="57"/>
      <c r="N184" s="59"/>
      <c r="P184" s="22">
        <v>3.7076271186440746</v>
      </c>
      <c r="Q184" s="22">
        <v>30.899124745822661</v>
      </c>
    </row>
    <row r="185" spans="1:17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7"/>
      <c r="M185" s="57"/>
      <c r="N185" s="59"/>
      <c r="P185" s="22">
        <v>3.4846884899683239</v>
      </c>
      <c r="Q185" s="22">
        <v>36.620221507681336</v>
      </c>
    </row>
    <row r="186" spans="1:17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7"/>
      <c r="M186" s="57"/>
      <c r="N186" s="59"/>
      <c r="P186" s="22">
        <v>3.5902851108764455</v>
      </c>
      <c r="Q186" s="22">
        <v>41.214359326691863</v>
      </c>
    </row>
    <row r="187" spans="1:17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7"/>
      <c r="M187" s="57"/>
      <c r="N187" s="59"/>
      <c r="P187" s="22">
        <v>4</v>
      </c>
      <c r="Q187" s="22">
        <v>45.146585627457995</v>
      </c>
    </row>
    <row r="188" spans="1:17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7"/>
      <c r="M188" s="57"/>
      <c r="N188" s="59"/>
      <c r="P188" s="22">
        <v>3.4410844629822801</v>
      </c>
      <c r="Q188" s="22">
        <v>52.942249794726749</v>
      </c>
    </row>
    <row r="189" spans="1:17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7"/>
      <c r="M189" s="57"/>
      <c r="N189" s="59"/>
      <c r="P189" s="22">
        <v>2.4742268041237248</v>
      </c>
      <c r="Q189" s="22">
        <v>51.797553459706776</v>
      </c>
    </row>
    <row r="190" spans="1:17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7"/>
      <c r="M190" s="57"/>
      <c r="N190" s="59"/>
      <c r="P190" s="22">
        <v>2.3589743589743639</v>
      </c>
      <c r="Q190" s="22">
        <v>37.561710317128274</v>
      </c>
    </row>
    <row r="191" spans="1:17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7"/>
      <c r="M191" s="57"/>
      <c r="N191" s="59"/>
      <c r="P191" s="22">
        <v>2.4564994882292579</v>
      </c>
      <c r="Q191" s="22">
        <v>37.90898521840225</v>
      </c>
    </row>
    <row r="192" spans="1:17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7"/>
      <c r="M192" s="57"/>
      <c r="N192" s="59"/>
      <c r="P192" s="22">
        <v>2.763561924257929</v>
      </c>
      <c r="Q192" s="22">
        <v>22.307807358659893</v>
      </c>
    </row>
    <row r="193" spans="1:17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7"/>
      <c r="M193" s="57"/>
      <c r="N193" s="59"/>
      <c r="P193" s="22">
        <v>2.7522935779816571</v>
      </c>
      <c r="Q193" s="22">
        <v>20.11838590918935</v>
      </c>
    </row>
    <row r="194" spans="1:17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7"/>
      <c r="M194" s="57"/>
      <c r="N194" s="59"/>
      <c r="P194" s="22">
        <v>3.1632653061224536</v>
      </c>
      <c r="Q194" s="22">
        <v>17.271046643913547</v>
      </c>
    </row>
    <row r="195" spans="1:17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7"/>
      <c r="M195" s="57"/>
      <c r="N195" s="59"/>
      <c r="P195" s="22">
        <v>3.7871033776867957</v>
      </c>
      <c r="Q195" s="22">
        <v>12.463867859600807</v>
      </c>
    </row>
    <row r="196" spans="1:17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7"/>
      <c r="M196" s="57"/>
      <c r="N196" s="59"/>
      <c r="P196" s="22">
        <v>4.290091930541351</v>
      </c>
      <c r="Q196" s="22">
        <v>6.0786167769823152</v>
      </c>
    </row>
    <row r="197" spans="1:17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7"/>
      <c r="M197" s="57"/>
      <c r="N197" s="59"/>
      <c r="P197" s="22">
        <v>4.6938775510203978</v>
      </c>
      <c r="Q197" s="22">
        <v>4.0664225941422494</v>
      </c>
    </row>
    <row r="198" spans="1:17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7"/>
      <c r="M198" s="57"/>
      <c r="N198" s="59"/>
      <c r="P198" s="22">
        <v>4.8929663608562768</v>
      </c>
      <c r="Q198" s="22">
        <v>-2.66374749133369</v>
      </c>
    </row>
    <row r="199" spans="1:17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7"/>
      <c r="M199" s="57"/>
      <c r="N199" s="59"/>
      <c r="P199" s="22">
        <v>4.5546558704453455</v>
      </c>
      <c r="Q199" s="22">
        <v>-7.2910893527926461</v>
      </c>
    </row>
    <row r="200" spans="1:17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7"/>
      <c r="M200" s="57"/>
      <c r="N200" s="59"/>
      <c r="P200" s="22">
        <v>4.3346774193548265</v>
      </c>
      <c r="Q200" s="22">
        <v>-8.6256263421617625</v>
      </c>
    </row>
    <row r="201" spans="1:17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7"/>
      <c r="M201" s="57"/>
      <c r="N201" s="59"/>
      <c r="P201" s="22">
        <v>4.3259557344064392</v>
      </c>
      <c r="Q201" s="22">
        <v>-7.3203740157480324</v>
      </c>
    </row>
    <row r="202" spans="1:17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7"/>
      <c r="M202" s="57"/>
      <c r="N202" s="59"/>
      <c r="P202" s="22">
        <v>4.3086172344689366</v>
      </c>
      <c r="Q202" s="22">
        <v>1.3868613138686037</v>
      </c>
    </row>
    <row r="203" spans="1:17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7"/>
      <c r="M203" s="57"/>
      <c r="N203" s="59"/>
      <c r="P203" s="22">
        <v>4.2957042957043168</v>
      </c>
      <c r="Q203" s="22">
        <v>1.8064671524053999E-2</v>
      </c>
    </row>
    <row r="204" spans="1:17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7"/>
      <c r="M204" s="57"/>
      <c r="N204" s="59"/>
      <c r="P204" s="22">
        <v>4.2828685258964105</v>
      </c>
      <c r="Q204" s="22">
        <v>1.5530418832161441</v>
      </c>
    </row>
    <row r="205" spans="1:17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7"/>
      <c r="M205" s="57"/>
      <c r="N205" s="59"/>
      <c r="P205" s="22">
        <v>4.2658730158730229</v>
      </c>
      <c r="Q205" s="22">
        <v>-1.6947115384615352</v>
      </c>
    </row>
    <row r="206" spans="1:17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7"/>
      <c r="M206" s="57"/>
      <c r="N206" s="59"/>
      <c r="P206" s="22">
        <v>4.1543026706231556</v>
      </c>
      <c r="Q206" s="22">
        <v>1.4005941914751796</v>
      </c>
    </row>
    <row r="207" spans="1:17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7"/>
      <c r="M207" s="57"/>
      <c r="N207" s="59"/>
      <c r="P207" s="22">
        <v>4.0433925049309538</v>
      </c>
      <c r="Q207" s="22">
        <v>9.9259531240438079</v>
      </c>
    </row>
    <row r="208" spans="1:17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7"/>
      <c r="M208" s="57"/>
      <c r="N208" s="59"/>
      <c r="P208" s="22">
        <v>3.52595494613126</v>
      </c>
      <c r="Q208" s="22">
        <v>15.357188335667903</v>
      </c>
    </row>
    <row r="209" spans="1:17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7"/>
      <c r="M209" s="57"/>
      <c r="N209" s="59"/>
      <c r="P209" s="22">
        <v>3.6062378167641462</v>
      </c>
      <c r="Q209" s="22">
        <v>13.49415755748209</v>
      </c>
    </row>
    <row r="210" spans="1:17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7"/>
      <c r="M210" s="57"/>
      <c r="N210" s="59"/>
      <c r="P210" s="22">
        <v>3.790087463556846</v>
      </c>
      <c r="Q210" s="22">
        <v>12.358637925648242</v>
      </c>
    </row>
    <row r="211" spans="1:17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7"/>
      <c r="M211" s="57"/>
      <c r="N211" s="59"/>
      <c r="P211" s="22">
        <v>3.5818005808325282</v>
      </c>
      <c r="Q211" s="22">
        <v>25.905014945200922</v>
      </c>
    </row>
    <row r="212" spans="1:17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7"/>
      <c r="M212" s="57"/>
      <c r="N212" s="59"/>
      <c r="P212" s="22">
        <v>3.5748792270531515</v>
      </c>
      <c r="Q212" s="22">
        <v>25.244810027418719</v>
      </c>
    </row>
    <row r="213" spans="1:17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7"/>
      <c r="M213" s="57"/>
      <c r="N213" s="59"/>
      <c r="P213" s="22">
        <v>3.6644165863066513</v>
      </c>
      <c r="Q213" s="22">
        <v>26.722421346077251</v>
      </c>
    </row>
    <row r="214" spans="1:17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7"/>
      <c r="M214" s="57"/>
      <c r="N214" s="59"/>
      <c r="P214" s="22">
        <v>3.4582132564841661</v>
      </c>
      <c r="Q214" s="22">
        <v>13.168946484281241</v>
      </c>
    </row>
    <row r="215" spans="1:17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7"/>
      <c r="M215" s="57"/>
      <c r="N215" s="59"/>
      <c r="P215" s="22">
        <v>3.3524904214559337</v>
      </c>
      <c r="Q215" s="22">
        <v>9.6207104154124146</v>
      </c>
    </row>
    <row r="216" spans="1:17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7"/>
      <c r="M216" s="57"/>
      <c r="N216" s="59"/>
      <c r="P216" s="22">
        <v>3.2473734479465</v>
      </c>
      <c r="Q216" s="22">
        <v>14.287434523451136</v>
      </c>
    </row>
    <row r="217" spans="1:17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7"/>
      <c r="M217" s="57"/>
      <c r="N217" s="59"/>
      <c r="P217" s="22">
        <v>3.2350142721217834</v>
      </c>
      <c r="Q217" s="22">
        <v>23.590903533439288</v>
      </c>
    </row>
    <row r="218" spans="1:17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7"/>
      <c r="M218" s="57"/>
      <c r="N218" s="59"/>
      <c r="P218" s="22">
        <v>3.5137701804368593</v>
      </c>
      <c r="Q218" s="22">
        <v>26.333413059076772</v>
      </c>
    </row>
    <row r="219" spans="1:17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7"/>
      <c r="M219" s="57"/>
      <c r="N219" s="59"/>
      <c r="P219" s="22">
        <v>3.7914691943127909</v>
      </c>
      <c r="Q219" s="22">
        <v>17.897901241440749</v>
      </c>
    </row>
    <row r="220" spans="1:17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7"/>
      <c r="M220" s="57"/>
      <c r="N220" s="59"/>
      <c r="P220" s="22">
        <v>3.9735099337748325</v>
      </c>
      <c r="Q220" s="22">
        <v>25.245612098465607</v>
      </c>
    </row>
    <row r="221" spans="1:17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7"/>
      <c r="M221" s="57"/>
      <c r="N221" s="59"/>
      <c r="P221" s="22">
        <v>3.1984948259642598</v>
      </c>
      <c r="Q221" s="22">
        <v>32.237351931805613</v>
      </c>
    </row>
    <row r="222" spans="1:17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7"/>
      <c r="M222" s="57"/>
      <c r="N222" s="59"/>
      <c r="P222" s="22">
        <v>2.1535580524344455</v>
      </c>
      <c r="Q222" s="22">
        <v>30.968136573430449</v>
      </c>
    </row>
    <row r="223" spans="1:17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7"/>
      <c r="M223" s="57"/>
      <c r="N223" s="59"/>
      <c r="P223" s="22">
        <v>1.5887850467289688</v>
      </c>
      <c r="Q223" s="22">
        <v>30.493273542600896</v>
      </c>
    </row>
    <row r="224" spans="1:17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7"/>
      <c r="M224" s="57"/>
      <c r="N224" s="59"/>
      <c r="P224" s="22">
        <v>1.6791044776119479</v>
      </c>
      <c r="Q224" s="22">
        <v>30.747980192859004</v>
      </c>
    </row>
    <row r="225" spans="1:17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7"/>
      <c r="M225" s="57"/>
      <c r="N225" s="59"/>
      <c r="P225" s="22">
        <v>1.7674418604651132</v>
      </c>
      <c r="Q225" s="22">
        <v>23.674837628326006</v>
      </c>
    </row>
    <row r="226" spans="1:17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7"/>
      <c r="M226" s="57"/>
      <c r="N226" s="59"/>
      <c r="P226" s="22">
        <v>1.6713091922005541</v>
      </c>
      <c r="Q226" s="22">
        <v>34.087896941101633</v>
      </c>
    </row>
    <row r="227" spans="1:17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7"/>
      <c r="M227" s="57"/>
      <c r="N227" s="59"/>
      <c r="P227" s="22">
        <v>1.5755329008340979</v>
      </c>
      <c r="Q227" s="22">
        <v>27.043057996485054</v>
      </c>
    </row>
    <row r="228" spans="1:17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7"/>
      <c r="M228" s="57"/>
      <c r="N228" s="59"/>
      <c r="P228" s="22">
        <v>1.7576318223866849</v>
      </c>
      <c r="Q228" s="22">
        <v>28.532293751975544</v>
      </c>
    </row>
    <row r="229" spans="1:17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7"/>
      <c r="M229" s="57"/>
      <c r="N229" s="59"/>
      <c r="P229" s="22">
        <v>1.5668202764977046</v>
      </c>
      <c r="Q229" s="22">
        <v>23.27249344610971</v>
      </c>
    </row>
    <row r="230" spans="1:17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7"/>
      <c r="M230" s="57"/>
      <c r="N230" s="59"/>
      <c r="P230" s="22">
        <v>1.2844036697247763</v>
      </c>
      <c r="Q230" s="22">
        <v>14.620408936009088</v>
      </c>
    </row>
    <row r="231" spans="1:17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7"/>
      <c r="M231" s="57"/>
      <c r="N231" s="59"/>
      <c r="P231" s="22">
        <v>1.1872146118721449</v>
      </c>
      <c r="Q231" s="22">
        <v>29.417319860232304</v>
      </c>
    </row>
    <row r="232" spans="1:17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7"/>
      <c r="M232" s="57"/>
      <c r="N232" s="59"/>
      <c r="P232" s="22">
        <v>1.364877161055511</v>
      </c>
      <c r="Q232" s="22">
        <v>25.242376167812441</v>
      </c>
    </row>
    <row r="233" spans="1:17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7"/>
      <c r="M233" s="57"/>
      <c r="N233" s="59"/>
      <c r="P233" s="22">
        <v>1.9143117593436676</v>
      </c>
      <c r="Q233" s="22">
        <v>22.101297614064453</v>
      </c>
    </row>
    <row r="234" spans="1:17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7"/>
      <c r="M234" s="57"/>
      <c r="N234" s="59"/>
      <c r="P234" s="22">
        <v>2.8414298808432603</v>
      </c>
      <c r="Q234" s="22">
        <v>22.435461956521728</v>
      </c>
    </row>
    <row r="235" spans="1:17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7"/>
      <c r="M235" s="57"/>
      <c r="N235" s="59"/>
      <c r="P235" s="22">
        <v>3.6798528058877622</v>
      </c>
      <c r="Q235" s="22">
        <v>17.283201940570049</v>
      </c>
    </row>
    <row r="236" spans="1:17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7"/>
      <c r="M236" s="57"/>
      <c r="N236" s="59"/>
      <c r="P236" s="22">
        <v>3.669724770642202</v>
      </c>
      <c r="Q236" s="22">
        <v>21.192792218147027</v>
      </c>
    </row>
    <row r="237" spans="1:17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7"/>
      <c r="M237" s="57"/>
      <c r="N237" s="59"/>
      <c r="P237" s="22">
        <v>3.7477148080438782</v>
      </c>
      <c r="Q237" s="22">
        <v>34.956801626291735</v>
      </c>
    </row>
    <row r="238" spans="1:17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7"/>
      <c r="M238" s="57"/>
      <c r="N238" s="59"/>
      <c r="P238" s="22">
        <v>3.926940639269394</v>
      </c>
      <c r="Q238" s="22">
        <v>30.39180801012138</v>
      </c>
    </row>
    <row r="239" spans="1:17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7"/>
      <c r="M239" s="57"/>
      <c r="N239" s="59"/>
      <c r="P239" s="22">
        <v>4.2883211678832245</v>
      </c>
      <c r="Q239" s="22">
        <v>39.127615424520144</v>
      </c>
    </row>
    <row r="240" spans="1:17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7"/>
      <c r="M240" s="57"/>
      <c r="N240" s="59"/>
      <c r="P240" s="22">
        <v>4.2727272727272725</v>
      </c>
      <c r="Q240" s="22">
        <v>3.2010820559062125</v>
      </c>
    </row>
    <row r="241" spans="1:17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7"/>
      <c r="M241" s="57"/>
      <c r="N241" s="59"/>
      <c r="P241" s="22">
        <v>4.3557168784029043</v>
      </c>
      <c r="Q241" s="22">
        <v>-7.5916860605087848</v>
      </c>
    </row>
    <row r="242" spans="1:17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7"/>
      <c r="M242" s="57"/>
      <c r="N242" s="59"/>
      <c r="P242" s="22">
        <v>4.5289855072463858</v>
      </c>
      <c r="Q242" s="22">
        <v>2.0275013420324672</v>
      </c>
    </row>
    <row r="243" spans="1:17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7"/>
      <c r="M243" s="57"/>
      <c r="N243" s="59"/>
      <c r="P243" s="22">
        <v>4.3321299638989119</v>
      </c>
      <c r="Q243" s="22">
        <v>-6.2062171628721519</v>
      </c>
    </row>
    <row r="244" spans="1:17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7"/>
      <c r="M244" s="57"/>
      <c r="N244" s="59"/>
      <c r="P244" s="22">
        <v>4.1292639138240439</v>
      </c>
      <c r="Q244" s="22">
        <v>-5.7635467980295507</v>
      </c>
    </row>
    <row r="245" spans="1:17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7"/>
      <c r="M245" s="57"/>
      <c r="N245" s="59"/>
      <c r="P245" s="22">
        <v>3.9355992844364973</v>
      </c>
      <c r="Q245" s="22">
        <v>-11.247857387727123</v>
      </c>
    </row>
    <row r="246" spans="1:17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7"/>
      <c r="M246" s="57"/>
      <c r="N246" s="59"/>
      <c r="P246" s="22">
        <v>3.8324420677361859</v>
      </c>
      <c r="Q246" s="22">
        <v>-9.373699542238878</v>
      </c>
    </row>
    <row r="247" spans="1:17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7"/>
      <c r="M247" s="57"/>
      <c r="N247" s="59"/>
      <c r="P247" s="22">
        <v>3.9929015084294583</v>
      </c>
      <c r="Q247" s="22">
        <v>-9.6311616683902095</v>
      </c>
    </row>
    <row r="248" spans="1:17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7"/>
      <c r="M248" s="57"/>
      <c r="N248" s="59"/>
      <c r="P248" s="22">
        <v>3.9823008849557473</v>
      </c>
      <c r="Q248" s="22">
        <v>-10.032894736842103</v>
      </c>
    </row>
    <row r="249" spans="1:17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7"/>
      <c r="M249" s="57"/>
      <c r="N249" s="59"/>
      <c r="P249" s="22">
        <v>3.9647577092511099</v>
      </c>
      <c r="Q249" s="22">
        <v>-14.636289462122654</v>
      </c>
    </row>
    <row r="250" spans="1:17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7"/>
      <c r="M250" s="57"/>
      <c r="N250" s="59"/>
      <c r="P250" s="22">
        <v>4.1300527240773377</v>
      </c>
      <c r="Q250" s="22">
        <v>-20.703456640388119</v>
      </c>
    </row>
    <row r="251" spans="1:17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7"/>
      <c r="M251" s="57"/>
      <c r="N251" s="59"/>
      <c r="P251" s="22">
        <v>4.1119860017497789</v>
      </c>
      <c r="Q251" s="22">
        <v>-15.51129478295994</v>
      </c>
    </row>
    <row r="252" spans="1:17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7"/>
      <c r="M252" s="57"/>
      <c r="N252" s="59"/>
      <c r="P252" s="22">
        <v>4.1848299912816023</v>
      </c>
      <c r="Q252" s="22">
        <v>10.794709877278708</v>
      </c>
    </row>
    <row r="253" spans="1:17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7"/>
      <c r="M253" s="57"/>
      <c r="N253" s="59"/>
      <c r="P253" s="22">
        <v>4.2608695652174067</v>
      </c>
      <c r="Q253" s="22">
        <v>18.844984802431597</v>
      </c>
    </row>
    <row r="254" spans="1:17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7"/>
      <c r="M254" s="57"/>
      <c r="N254" s="59"/>
      <c r="P254" s="22">
        <v>4.2461005199306623</v>
      </c>
      <c r="Q254" s="22">
        <v>12.400841832604836</v>
      </c>
    </row>
    <row r="255" spans="1:17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7"/>
      <c r="M255" s="57"/>
      <c r="N255" s="59"/>
      <c r="P255" s="22">
        <v>4.4117647058823595</v>
      </c>
      <c r="Q255" s="22">
        <v>15.71556385420314</v>
      </c>
    </row>
    <row r="256" spans="1:17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7"/>
      <c r="M256" s="57"/>
      <c r="N256" s="59"/>
      <c r="P256" s="22">
        <v>4.482758620689653</v>
      </c>
      <c r="Q256" s="22">
        <v>7.8560227018146689</v>
      </c>
    </row>
    <row r="257" spans="1:17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7"/>
      <c r="M257" s="57"/>
      <c r="N257" s="59"/>
      <c r="P257" s="22">
        <v>4.6471600688468007</v>
      </c>
      <c r="Q257" s="22">
        <v>13.897794430066824</v>
      </c>
    </row>
    <row r="258" spans="1:17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7"/>
      <c r="M258" s="57"/>
      <c r="N258" s="59"/>
      <c r="P258" s="22">
        <v>4.8927038626609409</v>
      </c>
      <c r="Q258" s="22">
        <v>18.486205181188531</v>
      </c>
    </row>
    <row r="259" spans="1:17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7"/>
      <c r="M259" s="57"/>
      <c r="N259" s="59"/>
      <c r="P259" s="22">
        <v>5.0341296928327672</v>
      </c>
      <c r="Q259" s="22">
        <v>22.2612145254806</v>
      </c>
    </row>
    <row r="260" spans="1:17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7"/>
      <c r="M260" s="57"/>
      <c r="N260" s="59"/>
      <c r="P260" s="22">
        <v>5.2765957446808454</v>
      </c>
      <c r="Q260" s="22">
        <v>16.263254113345525</v>
      </c>
    </row>
    <row r="261" spans="1:17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7"/>
      <c r="M261" s="57"/>
      <c r="N261" s="59"/>
      <c r="P261" s="22">
        <v>5.1694915254237195</v>
      </c>
      <c r="Q261" s="22">
        <v>27.225939269171384</v>
      </c>
    </row>
    <row r="262" spans="1:17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7"/>
      <c r="M262" s="57"/>
      <c r="N262" s="59"/>
      <c r="P262" s="22">
        <v>5.0632911392405111</v>
      </c>
      <c r="Q262" s="22">
        <v>34.387427347812796</v>
      </c>
    </row>
    <row r="263" spans="1:17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7"/>
      <c r="M263" s="57"/>
      <c r="N263" s="59"/>
      <c r="P263" s="22">
        <v>4.6218487394958041</v>
      </c>
      <c r="Q263" s="22">
        <v>28.406458019197501</v>
      </c>
    </row>
    <row r="264" spans="1:17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7"/>
      <c r="M264" s="57"/>
      <c r="N264" s="59"/>
      <c r="P264" s="22">
        <v>4.435146443514637</v>
      </c>
      <c r="Q264" s="22">
        <v>22.005950460622991</v>
      </c>
    </row>
    <row r="265" spans="1:17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7"/>
      <c r="M265" s="57"/>
      <c r="N265" s="59"/>
      <c r="P265" s="22">
        <v>4.587155963302747</v>
      </c>
      <c r="Q265" s="22">
        <v>26.412130069419071</v>
      </c>
    </row>
    <row r="266" spans="1:17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7"/>
      <c r="M266" s="57"/>
      <c r="N266" s="59"/>
      <c r="P266" s="22">
        <v>4.6550290939318506</v>
      </c>
      <c r="Q266" s="22">
        <v>27.250468097364223</v>
      </c>
    </row>
    <row r="267" spans="1:17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7"/>
      <c r="M267" s="57"/>
      <c r="N267" s="59"/>
      <c r="P267" s="22">
        <v>4.6396023198011616</v>
      </c>
      <c r="Q267" s="22">
        <v>10.626281641846225</v>
      </c>
    </row>
    <row r="268" spans="1:17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7"/>
      <c r="M268" s="57"/>
      <c r="N268" s="59"/>
      <c r="P268" s="22">
        <v>5.1980198019802026</v>
      </c>
      <c r="Q268" s="22">
        <v>14.896489648964884</v>
      </c>
    </row>
    <row r="269" spans="1:17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7"/>
      <c r="M269" s="57"/>
      <c r="N269" s="59"/>
      <c r="P269" s="22">
        <v>5.2631578947368363</v>
      </c>
      <c r="Q269" s="22">
        <v>15.284701732967076</v>
      </c>
    </row>
    <row r="270" spans="1:17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7"/>
      <c r="M270" s="57"/>
      <c r="N270" s="59"/>
      <c r="P270" s="22">
        <v>5.237315875613735</v>
      </c>
      <c r="Q270" s="22">
        <v>6.8337424105412881</v>
      </c>
    </row>
    <row r="271" spans="1:17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7"/>
      <c r="M271" s="57"/>
      <c r="N271" s="59"/>
      <c r="P271" s="22">
        <v>4.7116165718927849</v>
      </c>
      <c r="Q271" s="22">
        <v>12.70123549232498</v>
      </c>
    </row>
    <row r="272" spans="1:17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7"/>
      <c r="M272" s="57"/>
      <c r="N272" s="59"/>
      <c r="P272" s="22">
        <v>4.3654001616814764</v>
      </c>
      <c r="Q272" s="22">
        <v>12.591986917416186</v>
      </c>
    </row>
    <row r="273" spans="1:17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7"/>
      <c r="M273" s="57"/>
      <c r="N273" s="59"/>
      <c r="P273" s="22">
        <v>4.6736502820306391</v>
      </c>
      <c r="Q273" s="22">
        <v>2.9097318539066164</v>
      </c>
    </row>
    <row r="274" spans="1:17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7"/>
      <c r="M274" s="57"/>
      <c r="N274" s="59"/>
      <c r="P274" s="22">
        <v>4.8192771084337283</v>
      </c>
      <c r="Q274" s="22">
        <v>-8.2202304737515988</v>
      </c>
    </row>
    <row r="275" spans="1:17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7"/>
      <c r="M275" s="57"/>
      <c r="N275" s="59"/>
      <c r="P275" s="22">
        <v>5.7028112449799107</v>
      </c>
      <c r="Q275" s="22">
        <v>-12.344264642703696</v>
      </c>
    </row>
    <row r="276" spans="1:17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7"/>
      <c r="M276" s="57"/>
      <c r="N276" s="59"/>
      <c r="P276" s="22">
        <v>6.1698717948718063</v>
      </c>
      <c r="Q276" s="22">
        <v>-10.682806440239744</v>
      </c>
    </row>
    <row r="277" spans="1:17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7"/>
      <c r="M277" s="57"/>
      <c r="N277" s="59"/>
      <c r="P277" s="22">
        <v>6.3795853269537517</v>
      </c>
      <c r="Q277" s="22">
        <v>-6.8701407555131544</v>
      </c>
    </row>
    <row r="278" spans="1:17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7"/>
      <c r="M278" s="57"/>
      <c r="N278" s="59"/>
      <c r="P278" s="22">
        <v>6.1953931691818731</v>
      </c>
      <c r="Q278" s="22">
        <v>-6.5591397849462219</v>
      </c>
    </row>
    <row r="279" spans="1:17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7"/>
      <c r="M279" s="57"/>
      <c r="N279" s="59"/>
      <c r="P279" s="22">
        <v>6.2549485352335621</v>
      </c>
      <c r="Q279" s="22">
        <v>4.5125805275312958</v>
      </c>
    </row>
    <row r="280" spans="1:17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7"/>
      <c r="M280" s="57"/>
      <c r="N280" s="59"/>
      <c r="P280" s="22">
        <v>5.647058823529405</v>
      </c>
      <c r="Q280" s="22">
        <v>10.599897556419302</v>
      </c>
    </row>
    <row r="281" spans="1:17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7"/>
      <c r="M281" s="57"/>
      <c r="N281" s="59"/>
      <c r="P281" s="22">
        <v>5.3125000000000089</v>
      </c>
      <c r="Q281" s="22">
        <v>10.378302053303523</v>
      </c>
    </row>
    <row r="282" spans="1:17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7"/>
      <c r="M282" s="57"/>
      <c r="N282" s="59"/>
      <c r="P282" s="22">
        <v>4.8211508553654969</v>
      </c>
      <c r="Q282" s="22">
        <v>13.464328899637223</v>
      </c>
    </row>
    <row r="283" spans="1:17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7"/>
      <c r="M283" s="57"/>
      <c r="N283" s="59"/>
      <c r="P283" s="22">
        <v>4.8099301784328752</v>
      </c>
      <c r="Q283" s="22">
        <v>7.9173933504969041</v>
      </c>
    </row>
    <row r="284" spans="1:17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7"/>
      <c r="M284" s="57"/>
      <c r="N284" s="59"/>
      <c r="P284" s="22">
        <v>5.0348567002323819</v>
      </c>
      <c r="Q284" s="22">
        <v>3.6701860231272088</v>
      </c>
    </row>
    <row r="285" spans="1:17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7"/>
      <c r="M285" s="57"/>
      <c r="N285" s="59"/>
      <c r="P285" s="22">
        <v>4.6959199384141614</v>
      </c>
      <c r="Q285" s="22">
        <v>8.8895128457110886</v>
      </c>
    </row>
    <row r="286" spans="1:17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7"/>
      <c r="M286" s="57"/>
      <c r="N286" s="59"/>
      <c r="P286" s="22">
        <v>4.3678160919540243</v>
      </c>
      <c r="Q286" s="22">
        <v>22.591145833333325</v>
      </c>
    </row>
    <row r="287" spans="1:17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7"/>
      <c r="M287" s="57"/>
      <c r="N287" s="59"/>
      <c r="P287" s="22">
        <v>3.7993920972644313</v>
      </c>
      <c r="Q287" s="22">
        <v>26.730926319228885</v>
      </c>
    </row>
    <row r="288" spans="1:17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7"/>
      <c r="M288" s="57"/>
      <c r="N288" s="59"/>
      <c r="P288" s="22">
        <v>3.3962264150943389</v>
      </c>
      <c r="Q288" s="22">
        <v>29.095394736842106</v>
      </c>
    </row>
    <row r="289" spans="1:17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7"/>
      <c r="M289" s="57"/>
      <c r="N289" s="59"/>
      <c r="P289" s="22">
        <v>2.8485757121439192</v>
      </c>
      <c r="Q289" s="22">
        <v>16.448389299236553</v>
      </c>
    </row>
    <row r="290" spans="1:17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7"/>
      <c r="M290" s="57"/>
      <c r="N290" s="59"/>
      <c r="P290" s="22">
        <v>3.0665669409125185</v>
      </c>
      <c r="Q290" s="22">
        <v>26.306704621161625</v>
      </c>
    </row>
    <row r="291" spans="1:17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7"/>
      <c r="M291" s="57"/>
      <c r="N291" s="59"/>
      <c r="P291" s="22">
        <v>2.9806259314456129</v>
      </c>
      <c r="Q291" s="22">
        <v>18.855581077544837</v>
      </c>
    </row>
    <row r="292" spans="1:17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7"/>
      <c r="M292" s="57"/>
      <c r="N292" s="59"/>
      <c r="P292" s="22">
        <v>2.6726057906458989</v>
      </c>
      <c r="Q292" s="22">
        <v>12.430871495899964</v>
      </c>
    </row>
    <row r="293" spans="1:17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7"/>
      <c r="M293" s="57"/>
      <c r="N293" s="59"/>
      <c r="P293" s="22">
        <v>2.8189910979228294</v>
      </c>
      <c r="Q293" s="22">
        <v>7.587548638132291</v>
      </c>
    </row>
    <row r="294" spans="1:17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7"/>
      <c r="M294" s="57"/>
      <c r="N294" s="59"/>
      <c r="P294" s="22">
        <v>3.1899109792284719</v>
      </c>
      <c r="Q294" s="22">
        <v>10.5530985240049</v>
      </c>
    </row>
    <row r="295" spans="1:17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7"/>
      <c r="M295" s="57"/>
      <c r="N295" s="59"/>
      <c r="P295" s="22">
        <v>3.1828275351591495</v>
      </c>
      <c r="Q295" s="22">
        <v>6.5464433214478257</v>
      </c>
    </row>
    <row r="296" spans="1:17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7"/>
      <c r="M296" s="57"/>
      <c r="N296" s="59"/>
      <c r="P296" s="22">
        <v>3.0235988200590036</v>
      </c>
      <c r="Q296" s="22">
        <v>9.9633581204871202</v>
      </c>
    </row>
    <row r="297" spans="1:17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7"/>
      <c r="M297" s="57"/>
      <c r="N297" s="59"/>
      <c r="P297" s="22">
        <v>3.0147058823529305</v>
      </c>
      <c r="Q297" s="22">
        <v>9.3860395554524079</v>
      </c>
    </row>
    <row r="298" spans="1:17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7"/>
      <c r="M298" s="57"/>
      <c r="N298" s="59"/>
      <c r="P298" s="22">
        <v>3.1571218795888534</v>
      </c>
      <c r="Q298" s="22">
        <v>4.7037402321523425</v>
      </c>
    </row>
    <row r="299" spans="1:17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7"/>
      <c r="M299" s="57"/>
      <c r="N299" s="59"/>
      <c r="P299" s="22">
        <v>3.0746705710102518</v>
      </c>
      <c r="Q299" s="22">
        <v>7.7192801526323906</v>
      </c>
    </row>
    <row r="300" spans="1:17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7"/>
      <c r="M300" s="57"/>
      <c r="N300" s="59"/>
      <c r="P300" s="22">
        <v>2.9927007299270114</v>
      </c>
      <c r="Q300" s="22">
        <v>6.6836539686584429</v>
      </c>
    </row>
    <row r="301" spans="1:17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7"/>
      <c r="M301" s="57"/>
      <c r="N301" s="59"/>
      <c r="P301" s="22">
        <v>3.2798833819241979</v>
      </c>
      <c r="Q301" s="22">
        <v>14.95922392196578</v>
      </c>
    </row>
    <row r="302" spans="1:17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7"/>
      <c r="M302" s="57"/>
      <c r="N302" s="59"/>
      <c r="P302" s="22">
        <v>3.1204644412191396</v>
      </c>
      <c r="Q302" s="22">
        <v>4.4642643074636279</v>
      </c>
    </row>
    <row r="303" spans="1:17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7"/>
      <c r="M303" s="57"/>
      <c r="N303" s="59"/>
      <c r="P303" s="22">
        <v>2.9667149059334541</v>
      </c>
      <c r="Q303" s="22">
        <v>7.3389109056215984</v>
      </c>
    </row>
    <row r="304" spans="1:17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7"/>
      <c r="M304" s="57"/>
      <c r="N304" s="59"/>
      <c r="P304" s="22">
        <v>3.2537960954446943</v>
      </c>
      <c r="Q304" s="22">
        <v>7.4339714078022867</v>
      </c>
    </row>
    <row r="305" spans="1:17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7"/>
      <c r="M305" s="57"/>
      <c r="N305" s="59"/>
      <c r="P305" s="22">
        <v>3.2467532467532534</v>
      </c>
      <c r="Q305" s="22">
        <v>11.885357576358091</v>
      </c>
    </row>
    <row r="306" spans="1:17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7"/>
      <c r="M306" s="57"/>
      <c r="N306" s="59"/>
      <c r="P306" s="22">
        <v>3.0194104960460155</v>
      </c>
      <c r="Q306" s="22">
        <v>6.082660561513431</v>
      </c>
    </row>
    <row r="307" spans="1:17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7"/>
      <c r="M307" s="57"/>
      <c r="N307" s="59"/>
      <c r="P307" s="22">
        <v>3.1563845050215145</v>
      </c>
      <c r="Q307" s="22">
        <v>8.3881064162754306</v>
      </c>
    </row>
    <row r="308" spans="1:17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7"/>
      <c r="M308" s="57"/>
      <c r="N308" s="59"/>
      <c r="P308" s="22">
        <v>3.2211882605583497</v>
      </c>
      <c r="Q308" s="22">
        <v>10.386142010094579</v>
      </c>
    </row>
    <row r="309" spans="1:17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7"/>
      <c r="M309" s="57"/>
      <c r="N309" s="59"/>
      <c r="P309" s="22">
        <v>2.9978586723768963</v>
      </c>
      <c r="Q309" s="22">
        <v>5.638716673345745</v>
      </c>
    </row>
    <row r="310" spans="1:17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7"/>
      <c r="M310" s="57"/>
      <c r="N310" s="59"/>
      <c r="P310" s="22">
        <v>2.8469750889679624</v>
      </c>
      <c r="Q310" s="22">
        <v>11.962901239040647</v>
      </c>
    </row>
    <row r="311" spans="1:17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7"/>
      <c r="M311" s="57"/>
      <c r="N311" s="59"/>
      <c r="P311" s="22">
        <v>2.8409090909090828</v>
      </c>
      <c r="Q311" s="22">
        <v>9.8444231689803772</v>
      </c>
    </row>
    <row r="312" spans="1:17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7"/>
      <c r="M312" s="57"/>
      <c r="N312" s="59"/>
      <c r="P312" s="22">
        <v>2.7639971651311157</v>
      </c>
      <c r="Q312" s="22">
        <v>11.739275819241414</v>
      </c>
    </row>
    <row r="313" spans="1:17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7"/>
      <c r="M313" s="57"/>
      <c r="N313" s="59"/>
      <c r="P313" s="22">
        <v>2.7522935779816571</v>
      </c>
      <c r="Q313" s="22">
        <v>7.0569143387040567</v>
      </c>
    </row>
    <row r="314" spans="1:17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7"/>
      <c r="M314" s="57"/>
      <c r="N314" s="59"/>
      <c r="P314" s="22">
        <v>2.7445460942997935</v>
      </c>
      <c r="Q314" s="22">
        <v>7.0551513621445405</v>
      </c>
    </row>
    <row r="315" spans="1:17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7"/>
      <c r="M315" s="57"/>
      <c r="N315" s="59"/>
      <c r="P315" s="22">
        <v>2.8109627547435068</v>
      </c>
      <c r="Q315" s="22">
        <v>9.7611559323579122</v>
      </c>
    </row>
    <row r="316" spans="1:17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7"/>
      <c r="M316" s="57"/>
      <c r="N316" s="59"/>
      <c r="P316" s="22">
        <v>2.450980392156854</v>
      </c>
      <c r="Q316" s="22">
        <v>5.3588344084081418</v>
      </c>
    </row>
    <row r="317" spans="1:17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7"/>
      <c r="M317" s="57"/>
      <c r="N317" s="59"/>
      <c r="P317" s="22">
        <v>2.515723270440251</v>
      </c>
      <c r="Q317" s="22">
        <v>-1.3062634224101699</v>
      </c>
    </row>
    <row r="318" spans="1:17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7"/>
      <c r="M318" s="57"/>
      <c r="N318" s="59"/>
      <c r="P318" s="22">
        <v>2.6517794836008246</v>
      </c>
      <c r="Q318" s="22">
        <v>2.4353120243531201</v>
      </c>
    </row>
    <row r="319" spans="1:17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7"/>
      <c r="M319" s="57"/>
      <c r="N319" s="59"/>
      <c r="P319" s="22">
        <v>2.3643949930458819</v>
      </c>
      <c r="Q319" s="22">
        <v>1.4016304227104204</v>
      </c>
    </row>
    <row r="320" spans="1:17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7"/>
      <c r="M320" s="57"/>
      <c r="N320" s="59"/>
      <c r="P320" s="22">
        <v>2.2884882108183069</v>
      </c>
      <c r="Q320" s="22">
        <v>-1.3894746187823159</v>
      </c>
    </row>
    <row r="321" spans="1:17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7"/>
      <c r="M321" s="57"/>
      <c r="N321" s="59"/>
      <c r="P321" s="22">
        <v>2.4948024948024949</v>
      </c>
      <c r="Q321" s="22">
        <v>2.2605047642425102</v>
      </c>
    </row>
    <row r="322" spans="1:17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7"/>
      <c r="M322" s="57"/>
      <c r="N322" s="59"/>
      <c r="P322" s="22">
        <v>2.6989619377162599</v>
      </c>
      <c r="Q322" s="22">
        <v>2.5735611355595767</v>
      </c>
    </row>
    <row r="323" spans="1:17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7"/>
      <c r="M323" s="57"/>
      <c r="N323" s="59"/>
      <c r="P323" s="22">
        <v>2.9005524861878351</v>
      </c>
      <c r="Q323" s="22">
        <v>0.82365502364194487</v>
      </c>
    </row>
    <row r="324" spans="1:17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7"/>
      <c r="M324" s="57"/>
      <c r="N324" s="59"/>
      <c r="P324" s="22">
        <v>2.9655172413793229</v>
      </c>
      <c r="Q324" s="22">
        <v>0.96616292242910351</v>
      </c>
    </row>
    <row r="325" spans="1:17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7"/>
      <c r="M325" s="57"/>
      <c r="N325" s="59"/>
      <c r="P325" s="22">
        <v>2.6098901098901228</v>
      </c>
      <c r="Q325" s="22">
        <v>-1.7540440459949402</v>
      </c>
    </row>
    <row r="326" spans="1:17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7"/>
      <c r="M326" s="57"/>
      <c r="N326" s="59"/>
      <c r="P326" s="22">
        <v>2.6027397260274032</v>
      </c>
      <c r="Q326" s="22">
        <v>-1.5392860971165212</v>
      </c>
    </row>
    <row r="327" spans="1:17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7"/>
      <c r="M327" s="57"/>
      <c r="N327" s="59"/>
      <c r="P327" s="22">
        <v>2.5974025974025761</v>
      </c>
      <c r="Q327" s="22">
        <v>-2.3234567388550897</v>
      </c>
    </row>
    <row r="328" spans="1:17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7"/>
      <c r="M328" s="57"/>
      <c r="N328" s="59"/>
      <c r="P328" s="22">
        <v>2.8708133971291794</v>
      </c>
      <c r="Q328" s="22">
        <v>4.3348888984030554</v>
      </c>
    </row>
    <row r="329" spans="1:17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7"/>
      <c r="M329" s="57"/>
      <c r="N329" s="59"/>
      <c r="P329" s="22">
        <v>2.8629856850715951</v>
      </c>
      <c r="Q329" s="22">
        <v>12.324741458599719</v>
      </c>
    </row>
    <row r="330" spans="1:17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7"/>
      <c r="M330" s="57"/>
      <c r="N330" s="59"/>
      <c r="P330" s="22">
        <v>2.7872195785180187</v>
      </c>
      <c r="Q330" s="22">
        <v>14.149165021844713</v>
      </c>
    </row>
    <row r="331" spans="1:17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7"/>
      <c r="M331" s="57"/>
      <c r="N331" s="59"/>
      <c r="P331" s="22">
        <v>3.1250000000000222</v>
      </c>
      <c r="Q331" s="22">
        <v>16.845564074479725</v>
      </c>
    </row>
    <row r="332" spans="1:17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7"/>
      <c r="M332" s="57"/>
      <c r="N332" s="59"/>
      <c r="P332" s="22">
        <v>3.1186440677966054</v>
      </c>
      <c r="Q332" s="22">
        <v>22.616877124271273</v>
      </c>
    </row>
    <row r="333" spans="1:17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7"/>
      <c r="M333" s="57"/>
      <c r="N333" s="59"/>
      <c r="P333" s="22">
        <v>3.0425963488843744</v>
      </c>
      <c r="Q333" s="22">
        <v>22.650896870772041</v>
      </c>
    </row>
    <row r="334" spans="1:17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7"/>
      <c r="M334" s="57"/>
      <c r="N334" s="59"/>
      <c r="P334" s="22">
        <v>2.8301886792452713</v>
      </c>
      <c r="Q334" s="22">
        <v>18.168626048917957</v>
      </c>
    </row>
    <row r="335" spans="1:17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7"/>
      <c r="M335" s="57"/>
      <c r="N335" s="59"/>
      <c r="P335" s="22">
        <v>2.6174496644295386</v>
      </c>
      <c r="Q335" s="22">
        <v>26.301571178491923</v>
      </c>
    </row>
    <row r="336" spans="1:17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7"/>
      <c r="M336" s="57"/>
      <c r="N336" s="59"/>
      <c r="P336" s="22">
        <v>2.5452109845947701</v>
      </c>
      <c r="Q336" s="22">
        <v>23.107864930665812</v>
      </c>
    </row>
    <row r="337" spans="1:17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7"/>
      <c r="M337" s="57"/>
      <c r="N337" s="59"/>
      <c r="P337" s="22">
        <v>2.7443105756358666</v>
      </c>
      <c r="Q337" s="22">
        <v>33.432520002644985</v>
      </c>
    </row>
    <row r="338" spans="1:17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7"/>
      <c r="M338" s="57"/>
      <c r="N338" s="59"/>
      <c r="P338" s="22">
        <v>2.6034712950600669</v>
      </c>
      <c r="Q338" s="22">
        <v>34.110653863740282</v>
      </c>
    </row>
    <row r="339" spans="1:17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7"/>
      <c r="M339" s="57"/>
      <c r="N339" s="59"/>
      <c r="P339" s="22">
        <v>2.5316455696202667</v>
      </c>
      <c r="Q339" s="22">
        <v>35.202584924110369</v>
      </c>
    </row>
    <row r="340" spans="1:17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7"/>
      <c r="M340" s="57"/>
      <c r="N340" s="59"/>
      <c r="P340" s="22">
        <v>2.7906976744185963</v>
      </c>
      <c r="Q340" s="22">
        <v>31.399905619729584</v>
      </c>
    </row>
    <row r="341" spans="1:17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7"/>
      <c r="M341" s="57"/>
      <c r="N341" s="59"/>
      <c r="P341" s="22">
        <v>2.7170311464546071</v>
      </c>
      <c r="Q341" s="22">
        <v>28.916937948113674</v>
      </c>
    </row>
    <row r="342" spans="1:17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7"/>
      <c r="M342" s="57"/>
      <c r="N342" s="59"/>
      <c r="P342" s="22">
        <v>2.8439153439153486</v>
      </c>
      <c r="Q342" s="22">
        <v>27.094868955334061</v>
      </c>
    </row>
    <row r="343" spans="1:17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7"/>
      <c r="M343" s="57"/>
      <c r="N343" s="59"/>
      <c r="P343" s="22">
        <v>2.832674571805005</v>
      </c>
      <c r="Q343" s="22">
        <v>25.44431946006749</v>
      </c>
    </row>
    <row r="344" spans="1:17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7"/>
      <c r="M344" s="57"/>
      <c r="N344" s="59"/>
      <c r="P344" s="22">
        <v>2.8270874424720649</v>
      </c>
      <c r="Q344" s="22">
        <v>23.107847636530508</v>
      </c>
    </row>
    <row r="345" spans="1:17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7"/>
      <c r="M345" s="57"/>
      <c r="N345" s="59"/>
      <c r="P345" s="22">
        <v>2.8215223097112663</v>
      </c>
      <c r="Q345" s="22">
        <v>13.857951108422606</v>
      </c>
    </row>
    <row r="346" spans="1:17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7"/>
      <c r="M346" s="57"/>
      <c r="N346" s="59"/>
      <c r="P346" s="22">
        <v>2.8833551769331667</v>
      </c>
      <c r="Q346" s="22">
        <v>16.037232149213352</v>
      </c>
    </row>
    <row r="347" spans="1:17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7"/>
      <c r="M347" s="57"/>
      <c r="N347" s="59"/>
      <c r="P347" s="22">
        <v>2.8122956180510084</v>
      </c>
      <c r="Q347" s="22">
        <v>17.610923837716676</v>
      </c>
    </row>
    <row r="348" spans="1:17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7"/>
      <c r="M348" s="57"/>
      <c r="N348" s="59"/>
      <c r="P348" s="22">
        <v>3.0045721750489918</v>
      </c>
      <c r="Q348" s="22">
        <v>21.284608770421332</v>
      </c>
    </row>
    <row r="349" spans="1:17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7"/>
      <c r="M349" s="57"/>
      <c r="N349" s="59"/>
      <c r="P349" s="22">
        <v>3.0618892508143203</v>
      </c>
      <c r="Q349" s="22">
        <v>25.050795381337032</v>
      </c>
    </row>
    <row r="350" spans="1:17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7"/>
      <c r="M350" s="57"/>
      <c r="N350" s="59"/>
      <c r="P350" s="22">
        <v>3.2530904359141077</v>
      </c>
      <c r="Q350" s="22">
        <v>20.26366632571883</v>
      </c>
    </row>
    <row r="351" spans="1:17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7"/>
      <c r="M351" s="57"/>
      <c r="N351" s="59"/>
      <c r="P351" s="22">
        <v>3.378817413905133</v>
      </c>
      <c r="Q351" s="22">
        <v>23.606175906418024</v>
      </c>
    </row>
    <row r="352" spans="1:17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7"/>
      <c r="M352" s="57"/>
      <c r="N352" s="59"/>
      <c r="P352" s="22">
        <v>3.0381383322559907</v>
      </c>
      <c r="Q352" s="22">
        <v>23.482660087753548</v>
      </c>
    </row>
    <row r="353" spans="1:17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7"/>
      <c r="M353" s="57"/>
      <c r="N353" s="59"/>
      <c r="P353" s="22">
        <v>3.0322580645161246</v>
      </c>
      <c r="Q353" s="22">
        <v>17.292021688613481</v>
      </c>
    </row>
    <row r="354" spans="1:17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7"/>
      <c r="M354" s="57"/>
      <c r="N354" s="59"/>
      <c r="P354" s="22">
        <v>2.7652733118971096</v>
      </c>
      <c r="Q354" s="22">
        <v>22.497210205298334</v>
      </c>
    </row>
    <row r="355" spans="1:17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7"/>
      <c r="M355" s="57"/>
      <c r="N355" s="59"/>
      <c r="P355" s="22">
        <v>2.4343369634849621</v>
      </c>
      <c r="Q355" s="22">
        <v>26.775466284074611</v>
      </c>
    </row>
    <row r="356" spans="1:17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7"/>
      <c r="M356" s="57"/>
      <c r="N356" s="59"/>
      <c r="P356" s="22">
        <v>2.2378516624040889</v>
      </c>
      <c r="Q356" s="22">
        <v>31.986341201556744</v>
      </c>
    </row>
    <row r="357" spans="1:17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7"/>
      <c r="M357" s="57"/>
      <c r="N357" s="59"/>
      <c r="P357" s="22">
        <v>2.2335673261008271</v>
      </c>
      <c r="Q357" s="22">
        <v>49.122587702164225</v>
      </c>
    </row>
    <row r="358" spans="1:17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7"/>
      <c r="M358" s="57"/>
      <c r="N358" s="59"/>
      <c r="P358" s="22">
        <v>2.1656050955414008</v>
      </c>
      <c r="Q358" s="22">
        <v>37.957637387076495</v>
      </c>
    </row>
    <row r="359" spans="1:17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7"/>
      <c r="M359" s="57"/>
      <c r="N359" s="59"/>
      <c r="P359" s="22">
        <v>2.2900763358778775</v>
      </c>
      <c r="Q359" s="22">
        <v>37.820261009995178</v>
      </c>
    </row>
    <row r="360" spans="1:17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7"/>
      <c r="M360" s="57"/>
      <c r="N360" s="59"/>
      <c r="P360" s="22">
        <v>2.2194039315155401</v>
      </c>
      <c r="Q360" s="22">
        <v>29.683667248004308</v>
      </c>
    </row>
    <row r="361" spans="1:17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7"/>
      <c r="M361" s="57"/>
      <c r="N361" s="59"/>
      <c r="P361" s="22">
        <v>2.0859671302149163</v>
      </c>
      <c r="Q361" s="22">
        <v>26.205384269900399</v>
      </c>
    </row>
    <row r="362" spans="1:17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7"/>
      <c r="M362" s="57"/>
      <c r="N362" s="59"/>
      <c r="P362" s="22">
        <v>1.8903591682419618</v>
      </c>
      <c r="Q362" s="22">
        <v>31.008181008180991</v>
      </c>
    </row>
    <row r="363" spans="1:17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7"/>
      <c r="M363" s="57"/>
      <c r="N363" s="59"/>
      <c r="P363" s="22">
        <v>1.6970458830924073</v>
      </c>
      <c r="Q363" s="22">
        <v>24.692174620942311</v>
      </c>
    </row>
    <row r="364" spans="1:17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7"/>
      <c r="M364" s="57"/>
      <c r="N364" s="59"/>
      <c r="P364" s="22">
        <v>1.6311166875784044</v>
      </c>
      <c r="Q364" s="22">
        <v>32.690119116866015</v>
      </c>
    </row>
    <row r="365" spans="1:17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7"/>
      <c r="M365" s="57"/>
      <c r="N365" s="59"/>
      <c r="P365" s="22">
        <v>1.4402003757044479</v>
      </c>
      <c r="Q365" s="22">
        <v>45.518543956043956</v>
      </c>
    </row>
    <row r="366" spans="1:17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7"/>
      <c r="M366" s="57"/>
      <c r="N366" s="59"/>
      <c r="P366" s="22">
        <v>1.3767209011263937</v>
      </c>
      <c r="Q366" s="22">
        <v>38.736366585968504</v>
      </c>
    </row>
    <row r="367" spans="1:17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7"/>
      <c r="M367" s="57"/>
      <c r="N367" s="59"/>
      <c r="P367" s="22">
        <v>1.4383989993745905</v>
      </c>
      <c r="Q367" s="22">
        <v>28.591974348092599</v>
      </c>
    </row>
    <row r="368" spans="1:17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7"/>
      <c r="M368" s="57"/>
      <c r="N368" s="59"/>
      <c r="P368" s="22">
        <v>1.6885553470919357</v>
      </c>
      <c r="Q368" s="22">
        <v>28.097250152518249</v>
      </c>
    </row>
    <row r="369" spans="1:17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7"/>
      <c r="M369" s="57"/>
      <c r="N369" s="59"/>
      <c r="P369" s="22">
        <v>1.6229712858926382</v>
      </c>
      <c r="Q369" s="22">
        <v>17.432490490511476</v>
      </c>
    </row>
    <row r="370" spans="1:17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7"/>
      <c r="M370" s="57"/>
      <c r="N370" s="59"/>
      <c r="P370" s="22">
        <v>1.7456359102244301</v>
      </c>
      <c r="Q370" s="22">
        <v>6.4271181918240661</v>
      </c>
    </row>
    <row r="371" spans="1:17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7"/>
      <c r="M371" s="57"/>
      <c r="N371" s="59"/>
      <c r="P371" s="22">
        <v>1.6169154228855787</v>
      </c>
      <c r="Q371" s="22">
        <v>7.36107592264168</v>
      </c>
    </row>
    <row r="372" spans="1:17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7"/>
      <c r="M372" s="57"/>
      <c r="N372" s="59"/>
      <c r="P372" s="22">
        <v>1.4267990074441794</v>
      </c>
      <c r="Q372" s="22">
        <v>20.123111237453806</v>
      </c>
    </row>
    <row r="373" spans="1:17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7"/>
      <c r="M373" s="57"/>
      <c r="N373" s="59"/>
      <c r="P373" s="22">
        <v>1.4860681114551078</v>
      </c>
      <c r="Q373" s="22">
        <v>21.795059660875047</v>
      </c>
    </row>
    <row r="374" spans="1:17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7"/>
      <c r="M374" s="57"/>
      <c r="N374" s="59"/>
      <c r="P374" s="22">
        <v>1.4842300556586308</v>
      </c>
      <c r="Q374" s="22">
        <v>26.668590212586185</v>
      </c>
    </row>
    <row r="375" spans="1:17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7"/>
      <c r="M375" s="57"/>
      <c r="N375" s="59"/>
      <c r="P375" s="22">
        <v>1.606922126081578</v>
      </c>
      <c r="Q375" s="22">
        <v>30.5382135716326</v>
      </c>
    </row>
    <row r="376" spans="1:17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7"/>
      <c r="M376" s="57"/>
      <c r="N376" s="59"/>
      <c r="P376" s="22">
        <v>1.6666666666666607</v>
      </c>
      <c r="Q376" s="22">
        <v>18.010368422055766</v>
      </c>
    </row>
    <row r="377" spans="1:17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7"/>
      <c r="M377" s="57"/>
      <c r="N377" s="59"/>
      <c r="P377" s="22">
        <v>1.6666666666666607</v>
      </c>
      <c r="Q377" s="22">
        <v>16.756977535738592</v>
      </c>
    </row>
    <row r="378" spans="1:17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7"/>
      <c r="M378" s="57"/>
      <c r="N378" s="59"/>
      <c r="P378" s="22">
        <v>1.7283950617283939</v>
      </c>
      <c r="Q378" s="22">
        <v>20.097144142118296</v>
      </c>
    </row>
    <row r="379" spans="1:17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7"/>
      <c r="M379" s="57"/>
      <c r="N379" s="59"/>
      <c r="P379" s="22">
        <v>2.2811344019728841</v>
      </c>
      <c r="Q379" s="22">
        <v>19.345079848187609</v>
      </c>
    </row>
    <row r="380" spans="1:17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7"/>
      <c r="M380" s="57"/>
      <c r="N380" s="59"/>
      <c r="P380" s="22">
        <v>2.091020910209096</v>
      </c>
      <c r="Q380" s="22">
        <v>21.067346362802517</v>
      </c>
    </row>
    <row r="381" spans="1:17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7"/>
      <c r="M381" s="57"/>
      <c r="N381" s="59"/>
      <c r="P381" s="22">
        <v>1.9656019656019597</v>
      </c>
      <c r="Q381" s="22">
        <v>18.564787136266702</v>
      </c>
    </row>
    <row r="382" spans="1:17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7"/>
      <c r="M382" s="57"/>
      <c r="N382" s="59"/>
      <c r="P382" s="22">
        <v>2.1446078431372584</v>
      </c>
      <c r="Q382" s="22">
        <v>37.933519973257582</v>
      </c>
    </row>
    <row r="383" spans="1:17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7"/>
      <c r="M383" s="57"/>
      <c r="N383" s="59"/>
      <c r="P383" s="22">
        <v>2.2643818849449104</v>
      </c>
      <c r="Q383" s="22">
        <v>26.125603484724834</v>
      </c>
    </row>
    <row r="384" spans="1:17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7"/>
      <c r="M384" s="57"/>
      <c r="N384" s="59"/>
      <c r="P384" s="22">
        <v>2.629969418960254</v>
      </c>
      <c r="Q384" s="22">
        <v>24.052718286655672</v>
      </c>
    </row>
    <row r="385" spans="1:17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7"/>
      <c r="M385" s="57"/>
      <c r="N385" s="59"/>
      <c r="P385" s="22">
        <v>2.56253813300793</v>
      </c>
      <c r="Q385" s="22">
        <v>19.360105875578991</v>
      </c>
    </row>
    <row r="386" spans="1:17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7"/>
      <c r="M386" s="57"/>
      <c r="N386" s="59"/>
      <c r="P386" s="22">
        <v>2.6203534430225606</v>
      </c>
      <c r="Q386" s="22">
        <v>19.526044759727633</v>
      </c>
    </row>
    <row r="387" spans="1:17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7"/>
      <c r="M387" s="57"/>
      <c r="N387" s="59"/>
      <c r="P387" s="22">
        <v>2.6763990267639981</v>
      </c>
      <c r="Q387" s="22">
        <v>8.9728361101559795</v>
      </c>
    </row>
    <row r="388" spans="1:17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7"/>
      <c r="M388" s="57"/>
      <c r="N388" s="59"/>
      <c r="P388" s="22">
        <v>2.7929568913175551</v>
      </c>
      <c r="Q388" s="22">
        <v>10.343769431411665</v>
      </c>
    </row>
    <row r="389" spans="1:17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7"/>
      <c r="M389" s="57"/>
      <c r="N389" s="59"/>
      <c r="P389" s="22">
        <v>3.2179720704310855</v>
      </c>
      <c r="Q389" s="22">
        <v>16.496808849708877</v>
      </c>
    </row>
    <row r="390" spans="1:17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7"/>
      <c r="M390" s="57"/>
      <c r="N390" s="59"/>
      <c r="P390" s="22">
        <v>3.762135922330101</v>
      </c>
      <c r="Q390" s="22">
        <v>8.7815875013106837</v>
      </c>
    </row>
    <row r="391" spans="1:17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7"/>
      <c r="M391" s="57"/>
      <c r="N391" s="59"/>
      <c r="P391" s="22">
        <v>3.0138637733574392</v>
      </c>
      <c r="Q391" s="22">
        <v>9.1224728077182959</v>
      </c>
    </row>
    <row r="392" spans="1:17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7"/>
      <c r="M392" s="57"/>
      <c r="N392" s="59"/>
      <c r="P392" s="22">
        <v>3.1325301204819134</v>
      </c>
      <c r="Q392" s="22">
        <v>5.9655717522273388</v>
      </c>
    </row>
    <row r="393" spans="1:17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7"/>
      <c r="M393" s="57"/>
      <c r="N393" s="59"/>
      <c r="P393" s="22">
        <v>3.7349397590361377</v>
      </c>
      <c r="Q393" s="22">
        <v>7.6848395448250839</v>
      </c>
    </row>
    <row r="394" spans="1:17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7"/>
      <c r="M394" s="57"/>
      <c r="N394" s="59"/>
      <c r="P394" s="22">
        <v>3.5992801439711952</v>
      </c>
      <c r="Q394" s="22">
        <v>14.940056497603017</v>
      </c>
    </row>
    <row r="395" spans="1:17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7"/>
      <c r="M395" s="57"/>
      <c r="N395" s="59"/>
      <c r="P395" s="22">
        <v>3.3512866546977715</v>
      </c>
      <c r="Q395" s="22">
        <v>11.990239414988579</v>
      </c>
    </row>
    <row r="396" spans="1:17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7"/>
      <c r="M396" s="57"/>
      <c r="N396" s="59"/>
      <c r="P396" s="22">
        <v>3.4564958283670899</v>
      </c>
      <c r="Q396" s="22">
        <v>4.8769929490142472</v>
      </c>
    </row>
    <row r="397" spans="1:17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7"/>
      <c r="M397" s="57"/>
      <c r="N397" s="59"/>
      <c r="P397" s="22">
        <v>3.4503271861986873</v>
      </c>
      <c r="Q397" s="22">
        <v>-5.3250390594063006</v>
      </c>
    </row>
    <row r="398" spans="1:17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7"/>
      <c r="M398" s="57"/>
      <c r="N398" s="59"/>
      <c r="P398" s="22">
        <v>3.444180522565321</v>
      </c>
      <c r="Q398" s="22">
        <v>-10.139186659860478</v>
      </c>
    </row>
    <row r="399" spans="1:17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7"/>
      <c r="M399" s="57"/>
      <c r="N399" s="59"/>
      <c r="P399" s="22">
        <v>3.4360189573459543</v>
      </c>
      <c r="Q399" s="22">
        <v>-2.0402162844398553</v>
      </c>
    </row>
    <row r="400" spans="1:17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7"/>
      <c r="M400" s="57"/>
      <c r="N400" s="59"/>
      <c r="P400" s="22">
        <v>3.7212049616065945</v>
      </c>
      <c r="Q400" s="22">
        <v>-9.256304796475467</v>
      </c>
    </row>
    <row r="401" spans="1:17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7"/>
      <c r="M401" s="57"/>
      <c r="N401" s="59"/>
      <c r="P401" s="22">
        <v>3.529411764705892</v>
      </c>
      <c r="Q401" s="22">
        <v>-22.571367561291357</v>
      </c>
    </row>
    <row r="402" spans="1:17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7"/>
      <c r="M402" s="57"/>
      <c r="N402" s="59"/>
      <c r="P402" s="22">
        <v>2.9824561403508643</v>
      </c>
      <c r="Q402" s="22">
        <v>-13.974511680425216</v>
      </c>
    </row>
    <row r="403" spans="1:17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7"/>
      <c r="M403" s="57"/>
      <c r="N403" s="59"/>
      <c r="P403" s="22">
        <v>3.2182562902282053</v>
      </c>
      <c r="Q403" s="22">
        <v>-11.599324229198926</v>
      </c>
    </row>
    <row r="404" spans="1:17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7"/>
      <c r="M404" s="57"/>
      <c r="N404" s="59"/>
      <c r="P404" s="22">
        <v>3.5630841121495394</v>
      </c>
      <c r="Q404" s="22">
        <v>-15.827031486319253</v>
      </c>
    </row>
    <row r="405" spans="1:17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7"/>
      <c r="M405" s="57"/>
      <c r="N405" s="59"/>
      <c r="P405" s="22">
        <v>3.1939605110336888</v>
      </c>
      <c r="Q405" s="22">
        <v>-15.347735230600412</v>
      </c>
    </row>
    <row r="406" spans="1:17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7"/>
      <c r="M406" s="57"/>
      <c r="N406" s="59"/>
      <c r="P406" s="22">
        <v>2.7214823393167498</v>
      </c>
      <c r="Q406" s="22">
        <v>-25.308365399820786</v>
      </c>
    </row>
    <row r="407" spans="1:17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7"/>
      <c r="M407" s="57"/>
      <c r="N407" s="59"/>
      <c r="P407" s="22">
        <v>2.7214823393167498</v>
      </c>
      <c r="Q407" s="22">
        <v>-27.536877571336081</v>
      </c>
    </row>
    <row r="408" spans="1:17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7"/>
      <c r="M408" s="57"/>
      <c r="N408" s="59"/>
      <c r="P408" s="22">
        <v>2.5921658986175045</v>
      </c>
      <c r="Q408" s="22">
        <v>-25.858402126766478</v>
      </c>
    </row>
    <row r="409" spans="1:17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7"/>
      <c r="M409" s="57"/>
      <c r="N409" s="59"/>
      <c r="P409" s="22">
        <v>2.1276595744680771</v>
      </c>
      <c r="Q409" s="22">
        <v>-13.346515076618882</v>
      </c>
    </row>
    <row r="410" spans="1:17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7"/>
      <c r="M410" s="57"/>
      <c r="N410" s="59"/>
      <c r="P410" s="22">
        <v>1.8943742824339971</v>
      </c>
      <c r="Q410" s="22">
        <v>-13.04268791468477</v>
      </c>
    </row>
    <row r="411" spans="1:17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7"/>
      <c r="M411" s="57"/>
      <c r="N411" s="59"/>
      <c r="P411" s="22">
        <v>1.6036655211913109</v>
      </c>
      <c r="Q411" s="22">
        <v>-17.2626847534059</v>
      </c>
    </row>
    <row r="412" spans="1:17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7"/>
      <c r="M412" s="57"/>
      <c r="N412" s="59"/>
      <c r="P412" s="22">
        <v>1.1958997722095743</v>
      </c>
      <c r="Q412" s="22">
        <v>-10.74326177073085</v>
      </c>
    </row>
    <row r="413" spans="1:17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7"/>
      <c r="M413" s="57"/>
      <c r="N413" s="59"/>
      <c r="P413" s="22">
        <v>1.1363636363636465</v>
      </c>
      <c r="Q413" s="22">
        <v>-1.115199986210802</v>
      </c>
    </row>
    <row r="414" spans="1:17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7"/>
      <c r="M414" s="57"/>
      <c r="N414" s="59"/>
      <c r="P414" s="22">
        <v>1.3628620102214661</v>
      </c>
      <c r="Q414" s="22">
        <v>-13.809165559521707</v>
      </c>
    </row>
    <row r="415" spans="1:17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7"/>
      <c r="M415" s="57"/>
      <c r="N415" s="59"/>
      <c r="P415" s="22">
        <v>1.6439909297052191</v>
      </c>
      <c r="Q415" s="22">
        <v>-15.024446178592466</v>
      </c>
    </row>
    <row r="416" spans="1:17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7"/>
      <c r="M416" s="57"/>
      <c r="N416" s="59"/>
      <c r="P416" s="22">
        <v>1.2408347433727984</v>
      </c>
      <c r="Q416" s="22">
        <v>-19.157451118116931</v>
      </c>
    </row>
    <row r="417" spans="1:17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7"/>
      <c r="M417" s="57"/>
      <c r="N417" s="59"/>
      <c r="P417" s="22">
        <v>1.0692177827799743</v>
      </c>
      <c r="Q417" s="22">
        <v>-24.736012152935448</v>
      </c>
    </row>
    <row r="418" spans="1:17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7"/>
      <c r="M418" s="57"/>
      <c r="N418" s="59"/>
      <c r="P418" s="22">
        <v>1.465614430665152</v>
      </c>
      <c r="Q418" s="22">
        <v>-19.187882637308341</v>
      </c>
    </row>
    <row r="419" spans="1:17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7"/>
      <c r="M419" s="57"/>
      <c r="N419" s="59"/>
      <c r="P419" s="22">
        <v>1.7474633596392231</v>
      </c>
      <c r="Q419" s="22">
        <v>-21.678482909677797</v>
      </c>
    </row>
    <row r="420" spans="1:17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7"/>
      <c r="M420" s="57"/>
      <c r="N420" s="59"/>
      <c r="P420" s="22">
        <v>1.516002245929271</v>
      </c>
      <c r="Q420" s="22">
        <v>-16.420389137368129</v>
      </c>
    </row>
    <row r="421" spans="1:17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7"/>
      <c r="M421" s="57"/>
      <c r="N421" s="59"/>
      <c r="P421" s="22">
        <v>2.0270270270270174</v>
      </c>
      <c r="Q421" s="22">
        <v>-17.827899425161277</v>
      </c>
    </row>
    <row r="422" spans="1:17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7"/>
      <c r="M422" s="57"/>
      <c r="N422" s="59"/>
      <c r="P422" s="22">
        <v>2.2535211267605604</v>
      </c>
      <c r="Q422" s="22">
        <v>-23.365967528395228</v>
      </c>
    </row>
    <row r="423" spans="1:17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7"/>
      <c r="M423" s="57"/>
      <c r="N423" s="59"/>
      <c r="P423" s="22">
        <v>2.4802705749718212</v>
      </c>
      <c r="Q423" s="22">
        <v>-24.287736683772788</v>
      </c>
    </row>
    <row r="424" spans="1:17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7"/>
      <c r="M424" s="57"/>
      <c r="N424" s="59"/>
      <c r="P424" s="22">
        <v>2.7574563871693991</v>
      </c>
      <c r="Q424" s="22">
        <v>-23.996819459127337</v>
      </c>
    </row>
    <row r="425" spans="1:17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7"/>
      <c r="M425" s="57"/>
      <c r="N425" s="59"/>
      <c r="P425" s="22">
        <v>3.1460674157303359</v>
      </c>
      <c r="Q425" s="22">
        <v>-26.077445332450178</v>
      </c>
    </row>
    <row r="426" spans="1:17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7"/>
      <c r="M426" s="57"/>
      <c r="N426" s="59"/>
      <c r="P426" s="22">
        <v>3.0252100840336249</v>
      </c>
      <c r="Q426" s="22">
        <v>-14.857185306243736</v>
      </c>
    </row>
    <row r="427" spans="1:17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7"/>
      <c r="M427" s="57"/>
      <c r="N427" s="59"/>
      <c r="P427" s="22">
        <v>2.175125488008911</v>
      </c>
      <c r="Q427" s="22">
        <v>-9.7035065689600302</v>
      </c>
    </row>
    <row r="428" spans="1:17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7"/>
      <c r="M428" s="57"/>
      <c r="N428" s="59"/>
      <c r="P428" s="22">
        <v>1.8941504178273005</v>
      </c>
      <c r="Q428" s="22">
        <v>-1.5477561576852428</v>
      </c>
    </row>
    <row r="429" spans="1:17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7"/>
      <c r="M429" s="57"/>
      <c r="N429" s="59"/>
      <c r="P429" s="22">
        <v>1.9487750556792971</v>
      </c>
      <c r="Q429" s="22">
        <v>8.6318860928895838</v>
      </c>
    </row>
    <row r="430" spans="1:17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7"/>
      <c r="M430" s="57"/>
      <c r="N430" s="59"/>
      <c r="P430" s="22">
        <v>2.0555555555555438</v>
      </c>
      <c r="Q430" s="22">
        <v>10.0363509338806</v>
      </c>
    </row>
    <row r="431" spans="1:17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7"/>
      <c r="M431" s="57"/>
      <c r="N431" s="59"/>
      <c r="P431" s="22">
        <v>2.2160664819944609</v>
      </c>
      <c r="Q431" s="22">
        <v>22.162937886370337</v>
      </c>
    </row>
    <row r="432" spans="1:17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7"/>
      <c r="M432" s="57"/>
      <c r="N432" s="59"/>
      <c r="P432" s="22">
        <v>2.3783185840707821</v>
      </c>
      <c r="Q432" s="22">
        <v>18.622425939306364</v>
      </c>
    </row>
    <row r="433" spans="1:17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7"/>
      <c r="M433" s="57"/>
      <c r="N433" s="59"/>
      <c r="P433" s="22">
        <v>2.0419426048565281</v>
      </c>
      <c r="Q433" s="22">
        <v>13.018124339161186</v>
      </c>
    </row>
    <row r="434" spans="1:17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7"/>
      <c r="M434" s="57"/>
      <c r="N434" s="59"/>
      <c r="P434" s="22">
        <v>1.9283746556473913</v>
      </c>
      <c r="Q434" s="22">
        <v>26.380395990088878</v>
      </c>
    </row>
    <row r="435" spans="1:17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7"/>
      <c r="M435" s="57"/>
      <c r="N435" s="59"/>
      <c r="P435" s="22">
        <v>2.0352035203520247</v>
      </c>
      <c r="Q435" s="22">
        <v>32.187682599041722</v>
      </c>
    </row>
    <row r="436" spans="1:17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7"/>
      <c r="M436" s="57"/>
      <c r="N436" s="59"/>
      <c r="P436" s="22">
        <v>2.0262869660460092</v>
      </c>
      <c r="Q436" s="22">
        <v>36.116031623372777</v>
      </c>
    </row>
    <row r="437" spans="1:17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7"/>
      <c r="M437" s="57"/>
      <c r="N437" s="59"/>
      <c r="P437" s="22">
        <v>1.6884531590413809</v>
      </c>
      <c r="Q437" s="22">
        <v>32.779598670093634</v>
      </c>
    </row>
    <row r="438" spans="1:17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7"/>
      <c r="M438" s="57"/>
      <c r="N438" s="59"/>
      <c r="P438" s="22">
        <v>1.7400761283306032</v>
      </c>
      <c r="Q438" s="22">
        <v>20.762989137547439</v>
      </c>
    </row>
    <row r="439" spans="1:17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7"/>
      <c r="M439" s="57"/>
      <c r="N439" s="59"/>
      <c r="P439" s="22">
        <v>2.2925764192139875</v>
      </c>
      <c r="Q439" s="22">
        <v>16.302576822092398</v>
      </c>
    </row>
    <row r="440" spans="1:17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7"/>
      <c r="M440" s="57"/>
      <c r="N440" s="59"/>
      <c r="P440" s="22">
        <v>2.8977583378895444</v>
      </c>
      <c r="Q440" s="22">
        <v>17.069266290405327</v>
      </c>
    </row>
    <row r="441" spans="1:17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7"/>
      <c r="M441" s="57"/>
      <c r="N441" s="59"/>
      <c r="P441" s="22">
        <v>3.1676679410158393</v>
      </c>
      <c r="Q441" s="22">
        <v>11.250012622310201</v>
      </c>
    </row>
    <row r="442" spans="1:17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7"/>
      <c r="M442" s="57"/>
      <c r="N442" s="59"/>
      <c r="P442" s="22">
        <v>2.9395753946652281</v>
      </c>
      <c r="Q442" s="22">
        <v>9.5465322764655127</v>
      </c>
    </row>
    <row r="443" spans="1:17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7"/>
      <c r="M443" s="57"/>
      <c r="N443" s="59"/>
      <c r="P443" s="22">
        <v>2.5474254742547275</v>
      </c>
      <c r="Q443" s="22">
        <v>11.90899324276835</v>
      </c>
    </row>
    <row r="444" spans="1:17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7"/>
      <c r="M444" s="57"/>
      <c r="N444" s="59"/>
      <c r="P444" s="22">
        <v>2.5391680172879516</v>
      </c>
      <c r="Q444" s="22">
        <v>7.5653605657127088</v>
      </c>
    </row>
    <row r="445" spans="1:17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7"/>
      <c r="M445" s="57"/>
      <c r="N445" s="59"/>
      <c r="P445" s="22">
        <v>3.1909140075716547</v>
      </c>
      <c r="Q445" s="22">
        <v>10.926100926100911</v>
      </c>
    </row>
    <row r="446" spans="1:17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7"/>
      <c r="M446" s="57"/>
      <c r="N446" s="59"/>
      <c r="P446" s="22">
        <v>3.6216216216216068</v>
      </c>
      <c r="Q446" s="22">
        <v>8.9934527663860777</v>
      </c>
    </row>
    <row r="447" spans="1:17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7"/>
      <c r="M447" s="57"/>
      <c r="N447" s="59"/>
      <c r="P447" s="22">
        <v>3.3423180592991875</v>
      </c>
      <c r="Q447" s="22">
        <v>4.4327354061867164</v>
      </c>
    </row>
    <row r="448" spans="1:17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7"/>
      <c r="M448" s="57"/>
      <c r="N448" s="59"/>
      <c r="P448" s="22">
        <v>2.8448738593666034</v>
      </c>
      <c r="Q448" s="22">
        <v>5.1234125805718955</v>
      </c>
    </row>
    <row r="449" spans="1:17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7"/>
      <c r="M449" s="57"/>
      <c r="N449" s="59"/>
      <c r="P449" s="22">
        <v>3.0530262453133394</v>
      </c>
      <c r="Q449" s="22">
        <v>4.828584367036326</v>
      </c>
    </row>
    <row r="450" spans="1:17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7"/>
      <c r="M450" s="57"/>
      <c r="N450" s="59"/>
      <c r="P450" s="22">
        <v>3.2068412613575736</v>
      </c>
      <c r="Q450" s="22">
        <v>4.4748487311478291</v>
      </c>
    </row>
    <row r="451" spans="1:17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7"/>
      <c r="M451" s="57"/>
      <c r="N451" s="59"/>
      <c r="P451" s="22">
        <v>3.3617929562433257</v>
      </c>
      <c r="Q451" s="22">
        <v>6.3193775207909475</v>
      </c>
    </row>
    <row r="452" spans="1:17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7"/>
      <c r="M452" s="57"/>
      <c r="N452" s="59"/>
      <c r="P452" s="22">
        <v>2.8692879914984148</v>
      </c>
      <c r="Q452" s="22">
        <v>4.4256863363837162</v>
      </c>
    </row>
    <row r="453" spans="1:17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7"/>
      <c r="M453" s="57"/>
      <c r="N453" s="59"/>
      <c r="P453" s="22">
        <v>2.541026998411855</v>
      </c>
      <c r="Q453" s="22">
        <v>12.02301855280834</v>
      </c>
    </row>
    <row r="454" spans="1:17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7"/>
      <c r="M454" s="57"/>
      <c r="N454" s="59"/>
      <c r="P454" s="22">
        <v>3.0671602326811209</v>
      </c>
      <c r="Q454" s="22">
        <v>10.51311309135694</v>
      </c>
    </row>
    <row r="455" spans="1:17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7"/>
      <c r="M455" s="57"/>
      <c r="N455" s="59"/>
      <c r="P455" s="22">
        <v>3.6469344608879517</v>
      </c>
      <c r="Q455" s="22">
        <v>10.248703547524629</v>
      </c>
    </row>
    <row r="456" spans="1:17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7"/>
      <c r="M456" s="57"/>
      <c r="N456" s="59"/>
      <c r="P456" s="22">
        <v>4.7418335089568053</v>
      </c>
      <c r="Q456" s="22">
        <v>6.7961422757034207</v>
      </c>
    </row>
    <row r="457" spans="1:17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7"/>
      <c r="M457" s="57"/>
      <c r="N457" s="59"/>
      <c r="P457" s="22">
        <v>4.3501048218029359</v>
      </c>
      <c r="Q457" s="22">
        <v>6.445621986335226</v>
      </c>
    </row>
    <row r="458" spans="1:17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7"/>
      <c r="M458" s="57"/>
      <c r="N458" s="59"/>
      <c r="P458" s="22">
        <v>3.3385498174230532</v>
      </c>
      <c r="Q458" s="22">
        <v>3.0010231698461842</v>
      </c>
    </row>
    <row r="459" spans="1:17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7"/>
      <c r="M459" s="57"/>
      <c r="N459" s="59"/>
      <c r="P459" s="22">
        <v>3.3385498174230532</v>
      </c>
      <c r="Q459" s="22">
        <v>8.3647260998755524</v>
      </c>
    </row>
    <row r="460" spans="1:17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7"/>
      <c r="M460" s="57"/>
      <c r="N460" s="59"/>
      <c r="P460" s="22">
        <v>3.9665970772442494</v>
      </c>
      <c r="Q460" s="22">
        <v>6.4024592888002774</v>
      </c>
    </row>
    <row r="461" spans="1:17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7"/>
      <c r="M461" s="57"/>
      <c r="N461" s="59"/>
      <c r="P461" s="22">
        <v>3.6382536382536301</v>
      </c>
      <c r="Q461" s="22">
        <v>9.6799058098069537</v>
      </c>
    </row>
    <row r="462" spans="1:17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7"/>
      <c r="M462" s="57"/>
      <c r="N462" s="59"/>
      <c r="P462" s="22">
        <v>3.4179181771103018</v>
      </c>
      <c r="Q462" s="22">
        <v>13.291265073259284</v>
      </c>
    </row>
    <row r="463" spans="1:17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7"/>
      <c r="M463" s="57"/>
      <c r="N463" s="59"/>
      <c r="P463" s="22">
        <v>3.5622096024780614</v>
      </c>
      <c r="Q463" s="22">
        <v>6.5958875367184255</v>
      </c>
    </row>
    <row r="464" spans="1:17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7"/>
      <c r="M464" s="57"/>
      <c r="N464" s="59"/>
      <c r="P464" s="22">
        <v>4.0289256198347223</v>
      </c>
      <c r="Q464" s="22">
        <v>6.6203318979627834</v>
      </c>
    </row>
    <row r="465" spans="1:17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7"/>
      <c r="M465" s="57"/>
      <c r="N465" s="59"/>
      <c r="P465" s="22">
        <v>4.233350542075387</v>
      </c>
      <c r="Q465" s="22">
        <v>3.4419614642920759</v>
      </c>
    </row>
    <row r="466" spans="1:17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7"/>
      <c r="M466" s="57"/>
      <c r="N466" s="59"/>
      <c r="P466" s="22">
        <v>4.1046690610569536</v>
      </c>
      <c r="Q466" s="22">
        <v>6.8415920283857679</v>
      </c>
    </row>
    <row r="467" spans="1:17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7"/>
      <c r="M467" s="57"/>
      <c r="N467" s="59"/>
      <c r="P467" s="22">
        <v>3.8755736868944402</v>
      </c>
      <c r="Q467" s="22">
        <v>8.710866610786038</v>
      </c>
    </row>
    <row r="468" spans="1:17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7"/>
      <c r="M468" s="57"/>
      <c r="N468" s="59"/>
      <c r="P468" s="22">
        <v>2.0623742454728422</v>
      </c>
      <c r="Q468" s="22">
        <v>14.16144025318764</v>
      </c>
    </row>
    <row r="469" spans="1:17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7"/>
      <c r="M469" s="57"/>
      <c r="N469" s="59"/>
      <c r="P469" s="22">
        <v>1.3561024610748484</v>
      </c>
      <c r="Q469" s="22">
        <v>12.097032365464045</v>
      </c>
    </row>
    <row r="470" spans="1:17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7"/>
      <c r="M470" s="57"/>
      <c r="N470" s="59"/>
      <c r="P470" s="22">
        <v>1.9687026754164672</v>
      </c>
      <c r="Q470" s="22">
        <v>13.619431382130752</v>
      </c>
    </row>
    <row r="471" spans="1:17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7"/>
      <c r="M471" s="57"/>
      <c r="N471" s="59"/>
      <c r="P471" s="22">
        <v>2.5239777889954462</v>
      </c>
      <c r="Q471" s="22">
        <v>12.355477782638591</v>
      </c>
    </row>
    <row r="472" spans="1:17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7"/>
      <c r="M472" s="57"/>
      <c r="N472" s="59"/>
      <c r="P472" s="22">
        <v>2.0943775100401796</v>
      </c>
      <c r="Q472" s="22">
        <v>9.8511704902159778</v>
      </c>
    </row>
    <row r="473" spans="1:17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7"/>
      <c r="M473" s="57"/>
      <c r="N473" s="59"/>
      <c r="P473" s="22">
        <v>2.4363089267803506</v>
      </c>
      <c r="Q473" s="22">
        <v>9.7299342791168151</v>
      </c>
    </row>
    <row r="474" spans="1:17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7"/>
      <c r="M474" s="57"/>
      <c r="N474" s="59"/>
      <c r="P474" s="22">
        <v>2.8102153229844884</v>
      </c>
      <c r="Q474" s="22">
        <v>13.105347891439866</v>
      </c>
    </row>
    <row r="475" spans="1:17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7"/>
      <c r="M475" s="57"/>
      <c r="N475" s="59"/>
      <c r="P475" s="22">
        <v>2.6714855433698892</v>
      </c>
      <c r="Q475" s="22">
        <v>20.512719571054028</v>
      </c>
    </row>
    <row r="476" spans="1:17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7"/>
      <c r="M476" s="57"/>
      <c r="N476" s="59"/>
      <c r="P476" s="22">
        <v>2.7060575968222311</v>
      </c>
      <c r="Q476" s="22">
        <v>18.355377105967552</v>
      </c>
    </row>
    <row r="477" spans="1:17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7"/>
      <c r="M477" s="57"/>
      <c r="N477" s="59"/>
      <c r="P477" s="22">
        <v>2.6260525012382407</v>
      </c>
      <c r="Q477" s="22">
        <v>13.990412482571713</v>
      </c>
    </row>
    <row r="478" spans="1:17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7"/>
      <c r="M478" s="57"/>
      <c r="N478" s="59"/>
      <c r="P478" s="22">
        <v>2.3415475603745683</v>
      </c>
      <c r="Q478" s="22">
        <v>13.05164823365188</v>
      </c>
    </row>
    <row r="479" spans="1:17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7"/>
      <c r="M479" s="57"/>
      <c r="N479" s="59"/>
      <c r="P479" s="22">
        <v>1.9494354442808115</v>
      </c>
      <c r="Q479" s="22">
        <v>14.290526630984024</v>
      </c>
    </row>
    <row r="480" spans="1:17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7"/>
      <c r="M480" s="57"/>
      <c r="N480" s="59"/>
      <c r="P480" s="22">
        <v>2.7614588467225198</v>
      </c>
      <c r="Q480" s="22">
        <v>12.441760889443664</v>
      </c>
    </row>
    <row r="481" spans="1:17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7"/>
      <c r="M481" s="57"/>
      <c r="N481" s="59"/>
      <c r="P481" s="22">
        <v>3.6040634291377494</v>
      </c>
      <c r="Q481" s="22">
        <v>5.748127628281563</v>
      </c>
    </row>
    <row r="482" spans="1:17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7"/>
      <c r="M482" s="57"/>
      <c r="N482" s="59"/>
      <c r="P482" s="22">
        <v>4.3267326732673306</v>
      </c>
      <c r="Q482" s="22">
        <v>3.5295776633998521</v>
      </c>
    </row>
    <row r="483" spans="1:17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7"/>
      <c r="M483" s="57"/>
      <c r="N483" s="59"/>
      <c r="P483" s="22">
        <v>4.1033973412112346</v>
      </c>
      <c r="Q483" s="22">
        <v>-4.1502113694515508</v>
      </c>
    </row>
    <row r="484" spans="1:17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7"/>
      <c r="M484" s="57"/>
      <c r="N484" s="59"/>
      <c r="P484" s="22">
        <v>4.3531066223472248</v>
      </c>
      <c r="Q484" s="22">
        <v>-5.4157603673533057</v>
      </c>
    </row>
    <row r="485" spans="1:17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7"/>
      <c r="M485" s="57"/>
      <c r="N485" s="59"/>
      <c r="P485" s="22">
        <v>4.1344769849895657</v>
      </c>
      <c r="Q485" s="22">
        <v>-6.9084920400320886</v>
      </c>
    </row>
    <row r="486" spans="1:17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7"/>
      <c r="M486" s="57"/>
      <c r="N486" s="59"/>
      <c r="P486" s="22">
        <v>4.009020417705722</v>
      </c>
      <c r="Q486" s="22">
        <v>-6.5287343915486629</v>
      </c>
    </row>
    <row r="487" spans="1:17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7"/>
      <c r="M487" s="57"/>
      <c r="N487" s="59"/>
      <c r="P487" s="22">
        <v>3.9556416568346187</v>
      </c>
      <c r="Q487" s="22">
        <v>-8.5089702212175276</v>
      </c>
    </row>
    <row r="488" spans="1:17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7"/>
      <c r="M488" s="57"/>
      <c r="N488" s="59"/>
      <c r="P488" s="22">
        <v>4.0788010635726346</v>
      </c>
      <c r="Q488" s="22">
        <v>-14.856819769182151</v>
      </c>
    </row>
    <row r="489" spans="1:17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7"/>
      <c r="M489" s="57"/>
      <c r="N489" s="59"/>
      <c r="P489" s="22">
        <v>4.8633700446906847</v>
      </c>
      <c r="Q489" s="22">
        <v>-12.911006205034104</v>
      </c>
    </row>
    <row r="490" spans="1:17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7"/>
      <c r="M490" s="57"/>
      <c r="N490" s="59"/>
      <c r="P490" s="22">
        <v>5.5145412254214987</v>
      </c>
      <c r="Q490" s="22">
        <v>-12.968880385891357</v>
      </c>
    </row>
    <row r="491" spans="1:17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7"/>
      <c r="M491" s="57"/>
      <c r="N491" s="59"/>
      <c r="P491" s="22">
        <v>5.3488450481771643</v>
      </c>
      <c r="Q491" s="22">
        <v>-23.605043392827906</v>
      </c>
    </row>
    <row r="492" spans="1:17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7"/>
      <c r="M492" s="57"/>
      <c r="N492" s="59"/>
      <c r="P492" s="22">
        <v>4.9606000872889133</v>
      </c>
      <c r="Q492" s="22">
        <v>-37.474989995998406</v>
      </c>
    </row>
    <row r="493" spans="1:17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7"/>
      <c r="M493" s="57"/>
      <c r="N493" s="59"/>
      <c r="P493" s="22">
        <v>3.7111439545039149</v>
      </c>
      <c r="Q493" s="22">
        <v>-39.489852410980731</v>
      </c>
    </row>
    <row r="494" spans="1:17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7"/>
      <c r="M494" s="57"/>
      <c r="N494" s="59"/>
      <c r="P494" s="22">
        <v>1.0358735883078563</v>
      </c>
      <c r="Q494" s="22">
        <v>-38.48579367457571</v>
      </c>
    </row>
    <row r="495" spans="1:17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7"/>
      <c r="M495" s="57"/>
      <c r="N495" s="59"/>
      <c r="P495" s="22">
        <v>-4.4931278791493501E-2</v>
      </c>
      <c r="Q495" s="22">
        <v>-40.090674984585249</v>
      </c>
    </row>
    <row r="496" spans="1:17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7"/>
      <c r="M496" s="57"/>
      <c r="N496" s="59"/>
      <c r="P496" s="22">
        <v>-0.12533867357756856</v>
      </c>
      <c r="Q496" s="22">
        <v>-44.756243283256801</v>
      </c>
    </row>
    <row r="497" spans="1:17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7"/>
      <c r="M497" s="57"/>
      <c r="N497" s="59"/>
      <c r="P497" s="22">
        <v>8.1804205864521862E-2</v>
      </c>
      <c r="Q497" s="22">
        <v>-39.678687533076285</v>
      </c>
    </row>
    <row r="498" spans="1:17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7"/>
      <c r="M498" s="57"/>
      <c r="N498" s="59"/>
      <c r="P498" s="22">
        <v>-0.42146078307413459</v>
      </c>
      <c r="Q498" s="22">
        <v>-37.008061547788309</v>
      </c>
    </row>
    <row r="499" spans="1:17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7"/>
      <c r="M499" s="57"/>
      <c r="N499" s="59"/>
      <c r="P499" s="22">
        <v>-0.60530765135026199</v>
      </c>
      <c r="Q499" s="22">
        <v>-34.364958082806098</v>
      </c>
    </row>
    <row r="500" spans="1:17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7"/>
      <c r="M500" s="57"/>
      <c r="N500" s="59"/>
      <c r="P500" s="22">
        <v>-1.0390780678814715</v>
      </c>
      <c r="Q500" s="22">
        <v>-28.178125000000001</v>
      </c>
    </row>
    <row r="501" spans="1:17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7"/>
      <c r="M501" s="57"/>
      <c r="N501" s="59"/>
      <c r="P501" s="22">
        <v>-1.2523069417661126</v>
      </c>
      <c r="Q501" s="22">
        <v>-22.084931117738961</v>
      </c>
    </row>
    <row r="502" spans="1:17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7"/>
      <c r="M502" s="57"/>
      <c r="N502" s="59"/>
      <c r="P502" s="22">
        <v>-1.9753356884008366</v>
      </c>
      <c r="Q502" s="22">
        <v>-20.439964765401484</v>
      </c>
    </row>
    <row r="503" spans="1:17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7"/>
      <c r="M503" s="57"/>
      <c r="N503" s="59"/>
      <c r="P503" s="22">
        <v>-1.4686053048967196</v>
      </c>
      <c r="Q503" s="22">
        <v>-9.36931993552591</v>
      </c>
    </row>
    <row r="504" spans="1:17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7"/>
      <c r="M504" s="57"/>
      <c r="N504" s="59"/>
      <c r="P504" s="22">
        <v>-1.341125723111225</v>
      </c>
      <c r="Q504" s="22">
        <v>6.961548387096772</v>
      </c>
    </row>
    <row r="505" spans="1:17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7"/>
      <c r="M505" s="57"/>
      <c r="N505" s="59"/>
      <c r="P505" s="22">
        <v>-0.21906360684769144</v>
      </c>
      <c r="Q505" s="22">
        <v>22.247389092207449</v>
      </c>
    </row>
    <row r="506" spans="1:17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7"/>
      <c r="M506" s="57"/>
      <c r="N506" s="59"/>
      <c r="P506" s="22">
        <v>1.8485555811255772</v>
      </c>
      <c r="Q506" s="22">
        <v>23.454193191253793</v>
      </c>
    </row>
    <row r="507" spans="1:17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7"/>
      <c r="M507" s="57"/>
      <c r="N507" s="59"/>
      <c r="P507" s="22">
        <v>2.7846256488390564</v>
      </c>
      <c r="Q507" s="22">
        <v>30.027364750326903</v>
      </c>
    </row>
    <row r="508" spans="1:17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7"/>
      <c r="M508" s="57"/>
      <c r="N508" s="59"/>
      <c r="P508" s="22">
        <v>2.6552304926896086</v>
      </c>
      <c r="Q508" s="22">
        <v>50.252350052374538</v>
      </c>
    </row>
    <row r="509" spans="1:17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7"/>
      <c r="M509" s="57"/>
      <c r="N509" s="59"/>
      <c r="P509" s="22">
        <v>2.2144242919620138</v>
      </c>
      <c r="Q509" s="22">
        <v>46.568989935703819</v>
      </c>
    </row>
    <row r="510" spans="1:17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7"/>
      <c r="M510" s="57"/>
      <c r="N510" s="59"/>
      <c r="P510" s="22">
        <v>2.3918022225043911</v>
      </c>
      <c r="Q510" s="22">
        <v>35.962007768013684</v>
      </c>
    </row>
    <row r="511" spans="1:17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7"/>
      <c r="M511" s="57"/>
      <c r="N511" s="59"/>
      <c r="P511" s="22">
        <v>2.2409661200131659</v>
      </c>
      <c r="Q511" s="22">
        <v>18.52492547381248</v>
      </c>
    </row>
    <row r="512" spans="1:17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7"/>
      <c r="M512" s="57"/>
      <c r="N512" s="59"/>
      <c r="P512" s="22">
        <v>1.9591645153719695</v>
      </c>
      <c r="Q512" s="22">
        <v>12.116564417177923</v>
      </c>
    </row>
    <row r="513" spans="1:17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7"/>
      <c r="M513" s="57"/>
      <c r="N513" s="59"/>
      <c r="P513" s="22">
        <v>1.1050625005825987</v>
      </c>
      <c r="Q513" s="22">
        <v>11.556689755741868</v>
      </c>
    </row>
    <row r="514" spans="1:17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7"/>
      <c r="M514" s="57"/>
      <c r="N514" s="59"/>
      <c r="P514" s="22">
        <v>1.3144049093465782</v>
      </c>
      <c r="Q514" s="22">
        <v>2.8129960220258265</v>
      </c>
    </row>
    <row r="515" spans="1:17">
      <c r="A515" s="21"/>
      <c r="B515" s="22"/>
      <c r="C515" s="60"/>
      <c r="I515" s="60"/>
      <c r="J515" s="58"/>
      <c r="K515" s="57"/>
      <c r="L515" s="57"/>
      <c r="M515" s="57"/>
      <c r="N515" s="59"/>
      <c r="P515" s="22">
        <v>1.1987048050249083</v>
      </c>
      <c r="Q515" s="22">
        <v>4.9636735157225553</v>
      </c>
    </row>
    <row r="516" spans="1:17">
      <c r="A516" s="21"/>
      <c r="B516" s="22"/>
      <c r="C516" s="60"/>
      <c r="I516" s="60"/>
      <c r="J516" s="58"/>
      <c r="K516" s="57"/>
      <c r="L516" s="57"/>
      <c r="M516" s="57"/>
      <c r="N516" s="59"/>
    </row>
    <row r="517" spans="1:17">
      <c r="A517" s="21"/>
      <c r="B517" s="22"/>
      <c r="C517" s="60"/>
      <c r="I517" s="60"/>
      <c r="J517" s="58"/>
      <c r="K517" s="57"/>
      <c r="L517" s="57"/>
      <c r="M517" s="57"/>
      <c r="N517" s="59"/>
    </row>
    <row r="518" spans="1:17">
      <c r="A518" s="21"/>
      <c r="B518" s="22"/>
      <c r="C518" s="60"/>
      <c r="I518" s="60"/>
      <c r="J518" s="58"/>
      <c r="K518" s="57"/>
      <c r="L518" s="57"/>
      <c r="M518" s="57"/>
      <c r="N518" s="59"/>
    </row>
    <row r="519" spans="1:17">
      <c r="A519" s="21"/>
      <c r="B519" s="22"/>
      <c r="C519" s="60"/>
      <c r="I519" s="60"/>
      <c r="J519" s="58"/>
      <c r="K519" s="57"/>
      <c r="L519" s="57"/>
      <c r="M519" s="57"/>
      <c r="N519" s="59"/>
    </row>
    <row r="520" spans="1:17">
      <c r="A520" s="21"/>
      <c r="B520" s="22"/>
      <c r="C520" s="60"/>
      <c r="I520" s="60"/>
      <c r="J520" s="58"/>
      <c r="K520" s="57"/>
      <c r="L520" s="57"/>
      <c r="M520" s="57"/>
      <c r="N520" s="59"/>
    </row>
    <row r="521" spans="1:17">
      <c r="A521" s="21"/>
      <c r="B521" s="22"/>
      <c r="C521" s="60"/>
      <c r="I521" s="60"/>
      <c r="J521" s="58"/>
      <c r="K521" s="57"/>
      <c r="L521" s="57"/>
      <c r="M521" s="57"/>
      <c r="N521" s="59"/>
    </row>
    <row r="522" spans="1:17">
      <c r="A522" s="21"/>
      <c r="B522" s="22"/>
      <c r="C522" s="60"/>
      <c r="I522" s="60"/>
      <c r="J522" s="58"/>
      <c r="K522" s="57"/>
      <c r="L522" s="57"/>
      <c r="M522" s="57"/>
      <c r="N522" s="59"/>
    </row>
    <row r="523" spans="1:17">
      <c r="A523" s="21"/>
      <c r="B523" s="22"/>
      <c r="C523" s="60"/>
      <c r="I523" s="60"/>
      <c r="J523" s="58"/>
      <c r="K523" s="57"/>
      <c r="L523" s="57"/>
      <c r="M523" s="57"/>
      <c r="N523" s="59"/>
    </row>
    <row r="524" spans="1:17">
      <c r="A524" s="21"/>
      <c r="B524" s="22"/>
      <c r="C524" s="60"/>
      <c r="I524" s="60"/>
    </row>
    <row r="525" spans="1:17">
      <c r="A525" s="21"/>
      <c r="B525" s="22"/>
      <c r="C525" s="60"/>
      <c r="I525" s="60"/>
    </row>
    <row r="526" spans="1:17">
      <c r="A526" s="21"/>
      <c r="B526" s="22"/>
      <c r="C526" s="60"/>
      <c r="I526" s="60"/>
    </row>
    <row r="527" spans="1:17">
      <c r="A527" s="21"/>
      <c r="B527" s="22"/>
      <c r="C527" s="60"/>
      <c r="I527" s="60"/>
    </row>
    <row r="528" spans="1:17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topLeftCell="A2" workbookViewId="0">
      <selection activeCell="I15" sqref="I15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SUMIF(C$4:C$55,H4,B$4:B$55)</f>
        <v>245</v>
      </c>
      <c r="K4" s="76">
        <v>1</v>
      </c>
      <c r="L4" s="76">
        <f>SUMIF(D$4:D$55,K4,B$4:B$55)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SUMIF(C$4:C$55,H5,B$4:B$55)</f>
        <v>280</v>
      </c>
      <c r="K5" s="76">
        <v>2</v>
      </c>
      <c r="L5" s="76">
        <f t="shared" ref="L5:L10" si="3">SUMIF(D$4:D$55,K5,B$4:B$55)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2015-09-20T16:50:57Z</dcterms:modified>
</cp:coreProperties>
</file>