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789" firstSheet="1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52511"/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4" i="7"/>
  <c r="I5" i="7"/>
  <c r="I6" i="7"/>
  <c r="I7" i="7"/>
  <c r="I8" i="7"/>
  <c r="I9" i="7"/>
  <c r="I10" i="7"/>
  <c r="I11" i="7"/>
  <c r="I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4" i="7"/>
  <c r="K6" i="6"/>
  <c r="K5" i="6"/>
  <c r="K3" i="6"/>
  <c r="J6" i="4"/>
  <c r="J7" i="4"/>
  <c r="J8" i="4"/>
  <c r="J9" i="4"/>
  <c r="J10" i="4"/>
  <c r="J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" i="4"/>
  <c r="N5" i="3"/>
  <c r="N6" i="3"/>
  <c r="N7" i="3"/>
  <c r="N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" i="3"/>
  <c r="E4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" i="3"/>
  <c r="M10" i="2"/>
  <c r="L10" i="2"/>
  <c r="L9" i="2"/>
  <c r="L8" i="2"/>
  <c r="M7" i="2"/>
  <c r="L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3" i="2"/>
  <c r="L6" i="2"/>
  <c r="L5" i="2"/>
  <c r="L4" i="2"/>
  <c r="L3" i="2"/>
  <c r="C21" i="1"/>
  <c r="D21" i="1"/>
  <c r="B21" i="1"/>
  <c r="F18" i="1"/>
  <c r="E18" i="1"/>
  <c r="D18" i="1"/>
  <c r="C18" i="1"/>
  <c r="B18" i="1"/>
  <c r="E15" i="1"/>
  <c r="D15" i="1"/>
  <c r="C15" i="1"/>
  <c r="B15" i="1"/>
  <c r="E14" i="1"/>
  <c r="D14" i="1"/>
  <c r="C14" i="1"/>
  <c r="B14" i="1"/>
  <c r="M18" i="1"/>
  <c r="L18" i="1"/>
  <c r="M17" i="1"/>
  <c r="L17" i="1"/>
  <c r="J11" i="4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4" i="2"/>
  <c r="H3" i="2"/>
  <c r="B4" i="5"/>
  <c r="B9" i="5" s="1"/>
  <c r="B10" i="5" l="1"/>
  <c r="B12" i="5" s="1"/>
</calcChain>
</file>

<file path=xl/sharedStrings.xml><?xml version="1.0" encoding="utf-8"?>
<sst xmlns="http://schemas.openxmlformats.org/spreadsheetml/2006/main" count="739" uniqueCount="698">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</sst>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8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168" fontId="0" fillId="0" borderId="13" xfId="2" applyNumberFormat="1" applyFont="1" applyBorder="1"/>
    <xf numFmtId="9" fontId="18" fillId="0" borderId="0" xfId="0" applyNumberFormat="1" applyFont="1" applyBorder="1" applyAlignment="1"/>
    <xf numFmtId="9" fontId="18" fillId="0" borderId="0" xfId="1" applyFont="1" applyBorder="1" applyAlignment="1"/>
    <xf numFmtId="0" fontId="0" fillId="0" borderId="0" xfId="0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Functions'!$O$2</c:f>
              <c:strCache>
                <c:ptCount val="1"/>
                <c:pt idx="0">
                  <c:v>Equity 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'Analytical Functions'!$N$3:$N$514</c:f>
              <c:numCache>
                <c:formatCode>0.0</c:formatCode>
                <c:ptCount val="512"/>
                <c:pt idx="0">
                  <c:v>3.6474164133738718</c:v>
                </c:pt>
                <c:pt idx="1">
                  <c:v>3.6363636363636376</c:v>
                </c:pt>
                <c:pt idx="2">
                  <c:v>3.9393939393939315</c:v>
                </c:pt>
                <c:pt idx="3">
                  <c:v>3.92749244712991</c:v>
                </c:pt>
                <c:pt idx="4">
                  <c:v>4.229607250755274</c:v>
                </c:pt>
                <c:pt idx="5">
                  <c:v>4.2042042042042205</c:v>
                </c:pt>
                <c:pt idx="6">
                  <c:v>4.4910179640718528</c:v>
                </c:pt>
                <c:pt idx="7">
                  <c:v>4.4776119402984982</c:v>
                </c:pt>
                <c:pt idx="8">
                  <c:v>4.4642857142857206</c:v>
                </c:pt>
                <c:pt idx="9">
                  <c:v>4.7477744807121525</c:v>
                </c:pt>
                <c:pt idx="10">
                  <c:v>4.4247787610619538</c:v>
                </c:pt>
                <c:pt idx="11">
                  <c:v>4.705882352941182</c:v>
                </c:pt>
                <c:pt idx="12">
                  <c:v>4.692082111436946</c:v>
                </c:pt>
                <c:pt idx="13">
                  <c:v>4.6783625730993927</c:v>
                </c:pt>
                <c:pt idx="14">
                  <c:v>5.2478134110787389</c:v>
                </c:pt>
                <c:pt idx="15">
                  <c:v>5.523255813953476</c:v>
                </c:pt>
                <c:pt idx="16">
                  <c:v>5.507246376811592</c:v>
                </c:pt>
                <c:pt idx="17">
                  <c:v>5.4755043227665556</c:v>
                </c:pt>
                <c:pt idx="18">
                  <c:v>5.4441260744985565</c:v>
                </c:pt>
                <c:pt idx="19">
                  <c:v>5.428571428571427</c:v>
                </c:pt>
                <c:pt idx="20">
                  <c:v>5.6980056980056926</c:v>
                </c:pt>
                <c:pt idx="21">
                  <c:v>5.6657223796034106</c:v>
                </c:pt>
                <c:pt idx="22">
                  <c:v>5.9322033898305149</c:v>
                </c:pt>
                <c:pt idx="23">
                  <c:v>5.8988764044943798</c:v>
                </c:pt>
                <c:pt idx="24">
                  <c:v>6.1624649859943759</c:v>
                </c:pt>
                <c:pt idx="25">
                  <c:v>6.4245810055866048</c:v>
                </c:pt>
                <c:pt idx="26">
                  <c:v>6.0941828254847508</c:v>
                </c:pt>
                <c:pt idx="27">
                  <c:v>6.0606060606060774</c:v>
                </c:pt>
                <c:pt idx="28">
                  <c:v>6.0439560439560447</c:v>
                </c:pt>
                <c:pt idx="29">
                  <c:v>6.0109289617486183</c:v>
                </c:pt>
                <c:pt idx="30">
                  <c:v>5.7065217391304435</c:v>
                </c:pt>
                <c:pt idx="31">
                  <c:v>5.6910569105691033</c:v>
                </c:pt>
                <c:pt idx="32">
                  <c:v>5.6603773584905648</c:v>
                </c:pt>
                <c:pt idx="33">
                  <c:v>5.6300268096514783</c:v>
                </c:pt>
                <c:pt idx="34">
                  <c:v>5.6</c:v>
                </c:pt>
                <c:pt idx="35">
                  <c:v>5.5702917771883076</c:v>
                </c:pt>
                <c:pt idx="36">
                  <c:v>5.2770448548812743</c:v>
                </c:pt>
                <c:pt idx="37">
                  <c:v>4.7244094488188892</c:v>
                </c:pt>
                <c:pt idx="38">
                  <c:v>4.4386422976501416</c:v>
                </c:pt>
                <c:pt idx="39">
                  <c:v>4.1558441558441572</c:v>
                </c:pt>
                <c:pt idx="40">
                  <c:v>4.4041450777202007</c:v>
                </c:pt>
                <c:pt idx="41">
                  <c:v>4.3814432989690788</c:v>
                </c:pt>
                <c:pt idx="42">
                  <c:v>4.3701799485861281</c:v>
                </c:pt>
                <c:pt idx="43">
                  <c:v>4.3589743589743657</c:v>
                </c:pt>
                <c:pt idx="44">
                  <c:v>4.0816326530612068</c:v>
                </c:pt>
                <c:pt idx="45">
                  <c:v>3.8071065989847774</c:v>
                </c:pt>
                <c:pt idx="46">
                  <c:v>3.5353535353535248</c:v>
                </c:pt>
                <c:pt idx="47">
                  <c:v>3.2663316582914659</c:v>
                </c:pt>
                <c:pt idx="48">
                  <c:v>3.2581453634085378</c:v>
                </c:pt>
                <c:pt idx="49">
                  <c:v>3.7593984962406068</c:v>
                </c:pt>
                <c:pt idx="50">
                  <c:v>3.499999999999992</c:v>
                </c:pt>
                <c:pt idx="51">
                  <c:v>3.4912718204488824</c:v>
                </c:pt>
                <c:pt idx="52">
                  <c:v>3.2258064516129226</c:v>
                </c:pt>
                <c:pt idx="53">
                  <c:v>2.9629629629629672</c:v>
                </c:pt>
                <c:pt idx="54">
                  <c:v>2.9556650246305383</c:v>
                </c:pt>
                <c:pt idx="55">
                  <c:v>2.9484029484029284</c:v>
                </c:pt>
                <c:pt idx="56">
                  <c:v>3.1862745098039325</c:v>
                </c:pt>
                <c:pt idx="57">
                  <c:v>3.1784841075794823</c:v>
                </c:pt>
                <c:pt idx="58">
                  <c:v>3.4146341463414664</c:v>
                </c:pt>
                <c:pt idx="59">
                  <c:v>3.4063260340632562</c:v>
                </c:pt>
                <c:pt idx="60">
                  <c:v>3.6407766990291357</c:v>
                </c:pt>
                <c:pt idx="61">
                  <c:v>3.8647342995169032</c:v>
                </c:pt>
                <c:pt idx="62">
                  <c:v>4.8309178743961345</c:v>
                </c:pt>
                <c:pt idx="63">
                  <c:v>5.3012048192771166</c:v>
                </c:pt>
                <c:pt idx="64">
                  <c:v>5.5288461538461453</c:v>
                </c:pt>
                <c:pt idx="65">
                  <c:v>5.9952038369304628</c:v>
                </c:pt>
                <c:pt idx="66">
                  <c:v>5.741626794258381</c:v>
                </c:pt>
                <c:pt idx="67">
                  <c:v>7.398568019093088</c:v>
                </c:pt>
                <c:pt idx="68">
                  <c:v>7.3634204275534465</c:v>
                </c:pt>
                <c:pt idx="69">
                  <c:v>8.0568720379146974</c:v>
                </c:pt>
                <c:pt idx="70">
                  <c:v>8.25471698113207</c:v>
                </c:pt>
                <c:pt idx="71">
                  <c:v>8.9411764705882302</c:v>
                </c:pt>
                <c:pt idx="72">
                  <c:v>9.6018735362997543</c:v>
                </c:pt>
                <c:pt idx="73">
                  <c:v>9.9999999999999858</c:v>
                </c:pt>
                <c:pt idx="74">
                  <c:v>10.138248847926267</c:v>
                </c:pt>
                <c:pt idx="75">
                  <c:v>10.068649885583515</c:v>
                </c:pt>
                <c:pt idx="76">
                  <c:v>10.70615034168565</c:v>
                </c:pt>
                <c:pt idx="77">
                  <c:v>10.859728506787313</c:v>
                </c:pt>
                <c:pt idx="78">
                  <c:v>11.538461538461519</c:v>
                </c:pt>
                <c:pt idx="79">
                  <c:v>10.888888888888882</c:v>
                </c:pt>
                <c:pt idx="80">
                  <c:v>11.946902654867241</c:v>
                </c:pt>
                <c:pt idx="81">
                  <c:v>11.842105263157897</c:v>
                </c:pt>
                <c:pt idx="82">
                  <c:v>12.200435729847502</c:v>
                </c:pt>
                <c:pt idx="83">
                  <c:v>12.095032397408211</c:v>
                </c:pt>
                <c:pt idx="84">
                  <c:v>11.752136752136755</c:v>
                </c:pt>
                <c:pt idx="85">
                  <c:v>11.205073995771686</c:v>
                </c:pt>
                <c:pt idx="86">
                  <c:v>10.460251046025103</c:v>
                </c:pt>
                <c:pt idx="87">
                  <c:v>10.187110187110182</c:v>
                </c:pt>
                <c:pt idx="88">
                  <c:v>9.259259259259256</c:v>
                </c:pt>
                <c:pt idx="89">
                  <c:v>9.1836734693877542</c:v>
                </c:pt>
                <c:pt idx="90">
                  <c:v>9.5334685598377433</c:v>
                </c:pt>
                <c:pt idx="91">
                  <c:v>8.6172344689378946</c:v>
                </c:pt>
                <c:pt idx="92">
                  <c:v>7.9051383399209474</c:v>
                </c:pt>
                <c:pt idx="93">
                  <c:v>7.6470588235294068</c:v>
                </c:pt>
                <c:pt idx="94">
                  <c:v>7.3786407766990303</c:v>
                </c:pt>
                <c:pt idx="95">
                  <c:v>7.1290944123314048</c:v>
                </c:pt>
                <c:pt idx="96">
                  <c:v>6.6921606118546917</c:v>
                </c:pt>
                <c:pt idx="97">
                  <c:v>6.2737642585551257</c:v>
                </c:pt>
                <c:pt idx="98">
                  <c:v>6.0606060606060552</c:v>
                </c:pt>
                <c:pt idx="99">
                  <c:v>5.8490566037735947</c:v>
                </c:pt>
                <c:pt idx="100">
                  <c:v>6.2146892655367214</c:v>
                </c:pt>
                <c:pt idx="101">
                  <c:v>5.9813084112149584</c:v>
                </c:pt>
                <c:pt idx="102">
                  <c:v>5.555555555555558</c:v>
                </c:pt>
                <c:pt idx="103">
                  <c:v>5.719557195571956</c:v>
                </c:pt>
                <c:pt idx="104">
                  <c:v>5.4945054945054972</c:v>
                </c:pt>
                <c:pt idx="105">
                  <c:v>5.464480874316946</c:v>
                </c:pt>
                <c:pt idx="106">
                  <c:v>5.0632911392405111</c:v>
                </c:pt>
                <c:pt idx="107">
                  <c:v>5.0359712230215736</c:v>
                </c:pt>
                <c:pt idx="108">
                  <c:v>5.1971326164874654</c:v>
                </c:pt>
                <c:pt idx="109">
                  <c:v>6.0822898032200312</c:v>
                </c:pt>
                <c:pt idx="110">
                  <c:v>6.4285714285714279</c:v>
                </c:pt>
                <c:pt idx="111">
                  <c:v>6.9518716577540163</c:v>
                </c:pt>
                <c:pt idx="112">
                  <c:v>6.7375886524822848</c:v>
                </c:pt>
                <c:pt idx="113">
                  <c:v>6.7019400352733571</c:v>
                </c:pt>
                <c:pt idx="114">
                  <c:v>6.6666666666666652</c:v>
                </c:pt>
                <c:pt idx="115">
                  <c:v>6.6317626527050644</c:v>
                </c:pt>
                <c:pt idx="116">
                  <c:v>6.4236111111110938</c:v>
                </c:pt>
                <c:pt idx="117">
                  <c:v>6.390328151986191</c:v>
                </c:pt>
                <c:pt idx="118">
                  <c:v>6.7125645438898429</c:v>
                </c:pt>
                <c:pt idx="119">
                  <c:v>6.6780821917808098</c:v>
                </c:pt>
                <c:pt idx="120">
                  <c:v>6.8143100511073307</c:v>
                </c:pt>
                <c:pt idx="121">
                  <c:v>6.2394603709949426</c:v>
                </c:pt>
                <c:pt idx="122">
                  <c:v>6.3758389261744819</c:v>
                </c:pt>
                <c:pt idx="123">
                  <c:v>6.4999999999999947</c:v>
                </c:pt>
                <c:pt idx="124">
                  <c:v>7.1428571428571397</c:v>
                </c:pt>
                <c:pt idx="125">
                  <c:v>7.4380165289256173</c:v>
                </c:pt>
                <c:pt idx="126">
                  <c:v>7.7302631578947345</c:v>
                </c:pt>
                <c:pt idx="127">
                  <c:v>7.8559738134206247</c:v>
                </c:pt>
                <c:pt idx="128">
                  <c:v>8.4828711256117462</c:v>
                </c:pt>
                <c:pt idx="129">
                  <c:v>8.9285714285714199</c:v>
                </c:pt>
                <c:pt idx="130">
                  <c:v>8.8709677419354769</c:v>
                </c:pt>
                <c:pt idx="131">
                  <c:v>8.9887640449438422</c:v>
                </c:pt>
                <c:pt idx="132">
                  <c:v>9.2503987240829311</c:v>
                </c:pt>
                <c:pt idx="133">
                  <c:v>9.8412698412698507</c:v>
                </c:pt>
                <c:pt idx="134">
                  <c:v>10.252365930599371</c:v>
                </c:pt>
                <c:pt idx="135">
                  <c:v>10.485133020344284</c:v>
                </c:pt>
                <c:pt idx="136">
                  <c:v>10.697674418604652</c:v>
                </c:pt>
                <c:pt idx="137">
                  <c:v>11.076923076923073</c:v>
                </c:pt>
                <c:pt idx="138">
                  <c:v>11.45038167938932</c:v>
                </c:pt>
                <c:pt idx="139">
                  <c:v>11.836115326251884</c:v>
                </c:pt>
                <c:pt idx="140">
                  <c:v>11.879699248120312</c:v>
                </c:pt>
                <c:pt idx="141">
                  <c:v>12.071535022354718</c:v>
                </c:pt>
                <c:pt idx="142">
                  <c:v>12.592592592592599</c:v>
                </c:pt>
                <c:pt idx="143">
                  <c:v>13.254786450662737</c:v>
                </c:pt>
                <c:pt idx="144">
                  <c:v>13.868613138686126</c:v>
                </c:pt>
                <c:pt idx="145">
                  <c:v>14.161849710982644</c:v>
                </c:pt>
                <c:pt idx="146">
                  <c:v>14.592274678111572</c:v>
                </c:pt>
                <c:pt idx="147">
                  <c:v>14.589235127478762</c:v>
                </c:pt>
                <c:pt idx="148">
                  <c:v>14.425770308123242</c:v>
                </c:pt>
                <c:pt idx="149">
                  <c:v>14.265927977839322</c:v>
                </c:pt>
                <c:pt idx="150">
                  <c:v>13.15068493150684</c:v>
                </c:pt>
                <c:pt idx="151">
                  <c:v>12.890094979647216</c:v>
                </c:pt>
                <c:pt idx="152">
                  <c:v>12.768817204301076</c:v>
                </c:pt>
                <c:pt idx="153">
                  <c:v>12.632978723404253</c:v>
                </c:pt>
                <c:pt idx="154">
                  <c:v>12.631578947368416</c:v>
                </c:pt>
                <c:pt idx="155">
                  <c:v>12.353706111833551</c:v>
                </c:pt>
                <c:pt idx="156">
                  <c:v>11.794871794871797</c:v>
                </c:pt>
                <c:pt idx="157">
                  <c:v>11.392405063291132</c:v>
                </c:pt>
                <c:pt idx="158">
                  <c:v>10.611735330836458</c:v>
                </c:pt>
                <c:pt idx="159">
                  <c:v>10.135970333745359</c:v>
                </c:pt>
                <c:pt idx="160">
                  <c:v>9.7919216646266793</c:v>
                </c:pt>
                <c:pt idx="161">
                  <c:v>9.6969696969696919</c:v>
                </c:pt>
                <c:pt idx="162">
                  <c:v>10.774818401937058</c:v>
                </c:pt>
                <c:pt idx="163">
                  <c:v>10.817307692307686</c:v>
                </c:pt>
                <c:pt idx="164">
                  <c:v>10.96543504171632</c:v>
                </c:pt>
                <c:pt idx="165">
                  <c:v>10.271546635182993</c:v>
                </c:pt>
                <c:pt idx="166">
                  <c:v>9.5794392523364635</c:v>
                </c:pt>
                <c:pt idx="167">
                  <c:v>8.9120370370370239</c:v>
                </c:pt>
                <c:pt idx="168">
                  <c:v>8.2568807339449499</c:v>
                </c:pt>
                <c:pt idx="169">
                  <c:v>7.6136363636363669</c:v>
                </c:pt>
                <c:pt idx="170">
                  <c:v>6.8848758465011484</c:v>
                </c:pt>
                <c:pt idx="171">
                  <c:v>6.6217732884399583</c:v>
                </c:pt>
                <c:pt idx="172">
                  <c:v>6.911928651059096</c:v>
                </c:pt>
                <c:pt idx="173">
                  <c:v>7.182320441988943</c:v>
                </c:pt>
                <c:pt idx="174">
                  <c:v>6.5573770491803351</c:v>
                </c:pt>
                <c:pt idx="175">
                  <c:v>5.9652928416485951</c:v>
                </c:pt>
                <c:pt idx="176">
                  <c:v>4.9409237379162363</c:v>
                </c:pt>
                <c:pt idx="177">
                  <c:v>5.0321199143468887</c:v>
                </c:pt>
                <c:pt idx="178">
                  <c:v>4.4776119402985204</c:v>
                </c:pt>
                <c:pt idx="179">
                  <c:v>3.8257173219978791</c:v>
                </c:pt>
                <c:pt idx="180">
                  <c:v>3.7076271186440746</c:v>
                </c:pt>
                <c:pt idx="181">
                  <c:v>3.4846884899683239</c:v>
                </c:pt>
                <c:pt idx="182">
                  <c:v>3.5902851108764455</c:v>
                </c:pt>
                <c:pt idx="183">
                  <c:v>4</c:v>
                </c:pt>
                <c:pt idx="184">
                  <c:v>3.4410844629822801</c:v>
                </c:pt>
                <c:pt idx="185">
                  <c:v>2.4742268041237248</c:v>
                </c:pt>
                <c:pt idx="186">
                  <c:v>2.3589743589743639</c:v>
                </c:pt>
                <c:pt idx="187">
                  <c:v>2.4564994882292579</c:v>
                </c:pt>
                <c:pt idx="188">
                  <c:v>2.763561924257929</c:v>
                </c:pt>
                <c:pt idx="189">
                  <c:v>2.7522935779816571</c:v>
                </c:pt>
                <c:pt idx="190">
                  <c:v>3.1632653061224536</c:v>
                </c:pt>
                <c:pt idx="191">
                  <c:v>3.7871033776867957</c:v>
                </c:pt>
                <c:pt idx="192">
                  <c:v>4.290091930541351</c:v>
                </c:pt>
                <c:pt idx="193">
                  <c:v>4.6938775510203978</c:v>
                </c:pt>
                <c:pt idx="194">
                  <c:v>4.8929663608562768</c:v>
                </c:pt>
                <c:pt idx="195">
                  <c:v>4.5546558704453455</c:v>
                </c:pt>
                <c:pt idx="196">
                  <c:v>4.3346774193548265</c:v>
                </c:pt>
                <c:pt idx="197">
                  <c:v>4.3259557344064392</c:v>
                </c:pt>
                <c:pt idx="198">
                  <c:v>4.3086172344689366</c:v>
                </c:pt>
                <c:pt idx="199">
                  <c:v>4.2957042957043168</c:v>
                </c:pt>
                <c:pt idx="200">
                  <c:v>4.2828685258964105</c:v>
                </c:pt>
                <c:pt idx="201">
                  <c:v>4.2658730158730229</c:v>
                </c:pt>
                <c:pt idx="202">
                  <c:v>4.1543026706231556</c:v>
                </c:pt>
                <c:pt idx="203">
                  <c:v>4.0433925049309538</c:v>
                </c:pt>
                <c:pt idx="204">
                  <c:v>3.52595494613126</c:v>
                </c:pt>
                <c:pt idx="205">
                  <c:v>3.6062378167641462</c:v>
                </c:pt>
                <c:pt idx="206">
                  <c:v>3.790087463556846</c:v>
                </c:pt>
                <c:pt idx="207">
                  <c:v>3.5818005808325282</c:v>
                </c:pt>
                <c:pt idx="208">
                  <c:v>3.5748792270531515</c:v>
                </c:pt>
                <c:pt idx="209">
                  <c:v>3.6644165863066513</c:v>
                </c:pt>
                <c:pt idx="210">
                  <c:v>3.4582132564841661</c:v>
                </c:pt>
                <c:pt idx="211">
                  <c:v>3.3524904214559337</c:v>
                </c:pt>
                <c:pt idx="212">
                  <c:v>3.2473734479465</c:v>
                </c:pt>
                <c:pt idx="213">
                  <c:v>3.2350142721217834</c:v>
                </c:pt>
                <c:pt idx="214">
                  <c:v>3.5137701804368593</c:v>
                </c:pt>
                <c:pt idx="215">
                  <c:v>3.7914691943127909</c:v>
                </c:pt>
                <c:pt idx="216">
                  <c:v>3.9735099337748325</c:v>
                </c:pt>
                <c:pt idx="217">
                  <c:v>3.1984948259642598</c:v>
                </c:pt>
                <c:pt idx="218">
                  <c:v>2.1535580524344455</c:v>
                </c:pt>
                <c:pt idx="219">
                  <c:v>1.5887850467289688</c:v>
                </c:pt>
                <c:pt idx="220">
                  <c:v>1.6791044776119479</c:v>
                </c:pt>
                <c:pt idx="221">
                  <c:v>1.7674418604651132</c:v>
                </c:pt>
                <c:pt idx="222">
                  <c:v>1.6713091922005541</c:v>
                </c:pt>
                <c:pt idx="223">
                  <c:v>1.5755329008340979</c:v>
                </c:pt>
                <c:pt idx="224">
                  <c:v>1.7576318223866849</c:v>
                </c:pt>
                <c:pt idx="225">
                  <c:v>1.5668202764977046</c:v>
                </c:pt>
                <c:pt idx="226">
                  <c:v>1.2844036697247763</c:v>
                </c:pt>
                <c:pt idx="227">
                  <c:v>1.1872146118721449</c:v>
                </c:pt>
                <c:pt idx="228">
                  <c:v>1.364877161055511</c:v>
                </c:pt>
                <c:pt idx="229">
                  <c:v>1.9143117593436676</c:v>
                </c:pt>
                <c:pt idx="230">
                  <c:v>2.8414298808432603</c:v>
                </c:pt>
                <c:pt idx="231">
                  <c:v>3.6798528058877622</c:v>
                </c:pt>
                <c:pt idx="232">
                  <c:v>3.669724770642202</c:v>
                </c:pt>
                <c:pt idx="233">
                  <c:v>3.7477148080438782</c:v>
                </c:pt>
                <c:pt idx="234">
                  <c:v>3.926940639269394</c:v>
                </c:pt>
                <c:pt idx="235">
                  <c:v>4.2883211678832245</c:v>
                </c:pt>
                <c:pt idx="236">
                  <c:v>4.2727272727272725</c:v>
                </c:pt>
                <c:pt idx="237">
                  <c:v>4.3557168784029043</c:v>
                </c:pt>
                <c:pt idx="238">
                  <c:v>4.5289855072463858</c:v>
                </c:pt>
                <c:pt idx="239">
                  <c:v>4.3321299638989119</c:v>
                </c:pt>
                <c:pt idx="240">
                  <c:v>4.1292639138240439</c:v>
                </c:pt>
                <c:pt idx="241">
                  <c:v>3.9355992844364973</c:v>
                </c:pt>
                <c:pt idx="242">
                  <c:v>3.8324420677361859</c:v>
                </c:pt>
                <c:pt idx="243">
                  <c:v>3.9929015084294583</c:v>
                </c:pt>
                <c:pt idx="244">
                  <c:v>3.9823008849557473</c:v>
                </c:pt>
                <c:pt idx="245">
                  <c:v>3.9647577092511099</c:v>
                </c:pt>
                <c:pt idx="246">
                  <c:v>4.1300527240773377</c:v>
                </c:pt>
                <c:pt idx="247">
                  <c:v>4.1119860017497789</c:v>
                </c:pt>
                <c:pt idx="248">
                  <c:v>4.1848299912816023</c:v>
                </c:pt>
                <c:pt idx="249">
                  <c:v>4.2608695652174067</c:v>
                </c:pt>
                <c:pt idx="250">
                  <c:v>4.2461005199306623</c:v>
                </c:pt>
                <c:pt idx="251">
                  <c:v>4.4117647058823595</c:v>
                </c:pt>
                <c:pt idx="252">
                  <c:v>4.482758620689653</c:v>
                </c:pt>
                <c:pt idx="253">
                  <c:v>4.6471600688468007</c:v>
                </c:pt>
                <c:pt idx="254">
                  <c:v>4.8927038626609409</c:v>
                </c:pt>
                <c:pt idx="255">
                  <c:v>5.0341296928327672</c:v>
                </c:pt>
                <c:pt idx="256">
                  <c:v>5.2765957446808454</c:v>
                </c:pt>
                <c:pt idx="257">
                  <c:v>5.1694915254237195</c:v>
                </c:pt>
                <c:pt idx="258">
                  <c:v>5.0632911392405111</c:v>
                </c:pt>
                <c:pt idx="259">
                  <c:v>4.6218487394958041</c:v>
                </c:pt>
                <c:pt idx="260">
                  <c:v>4.435146443514637</c:v>
                </c:pt>
                <c:pt idx="261">
                  <c:v>4.587155963302747</c:v>
                </c:pt>
                <c:pt idx="262">
                  <c:v>4.6550290939318506</c:v>
                </c:pt>
                <c:pt idx="263">
                  <c:v>4.6396023198011616</c:v>
                </c:pt>
                <c:pt idx="264">
                  <c:v>5.1980198019802026</c:v>
                </c:pt>
                <c:pt idx="265">
                  <c:v>5.2631578947368363</c:v>
                </c:pt>
                <c:pt idx="266">
                  <c:v>5.237315875613735</c:v>
                </c:pt>
                <c:pt idx="267">
                  <c:v>4.7116165718927849</c:v>
                </c:pt>
                <c:pt idx="268">
                  <c:v>4.3654001616814764</c:v>
                </c:pt>
                <c:pt idx="269">
                  <c:v>4.6736502820306391</c:v>
                </c:pt>
                <c:pt idx="270">
                  <c:v>4.8192771084337283</c:v>
                </c:pt>
                <c:pt idx="271">
                  <c:v>5.7028112449799107</c:v>
                </c:pt>
                <c:pt idx="272">
                  <c:v>6.1698717948718063</c:v>
                </c:pt>
                <c:pt idx="273">
                  <c:v>6.3795853269537517</c:v>
                </c:pt>
                <c:pt idx="274">
                  <c:v>6.1953931691818731</c:v>
                </c:pt>
                <c:pt idx="275">
                  <c:v>6.2549485352335621</c:v>
                </c:pt>
                <c:pt idx="276">
                  <c:v>5.647058823529405</c:v>
                </c:pt>
                <c:pt idx="277">
                  <c:v>5.3125000000000089</c:v>
                </c:pt>
                <c:pt idx="278">
                  <c:v>4.8211508553654969</c:v>
                </c:pt>
                <c:pt idx="279">
                  <c:v>4.8099301784328752</c:v>
                </c:pt>
                <c:pt idx="280">
                  <c:v>5.0348567002323819</c:v>
                </c:pt>
                <c:pt idx="281">
                  <c:v>4.6959199384141614</c:v>
                </c:pt>
                <c:pt idx="282">
                  <c:v>4.3678160919540243</c:v>
                </c:pt>
                <c:pt idx="283">
                  <c:v>3.7993920972644313</c:v>
                </c:pt>
                <c:pt idx="284">
                  <c:v>3.3962264150943389</c:v>
                </c:pt>
                <c:pt idx="285">
                  <c:v>2.8485757121439192</c:v>
                </c:pt>
                <c:pt idx="286">
                  <c:v>3.0665669409125185</c:v>
                </c:pt>
                <c:pt idx="287">
                  <c:v>2.9806259314456129</c:v>
                </c:pt>
                <c:pt idx="288">
                  <c:v>2.6726057906458989</c:v>
                </c:pt>
                <c:pt idx="289">
                  <c:v>2.8189910979228294</c:v>
                </c:pt>
                <c:pt idx="290">
                  <c:v>3.1899109792284719</c:v>
                </c:pt>
                <c:pt idx="291">
                  <c:v>3.1828275351591495</c:v>
                </c:pt>
                <c:pt idx="292">
                  <c:v>3.0235988200590036</c:v>
                </c:pt>
                <c:pt idx="293">
                  <c:v>3.0147058823529305</c:v>
                </c:pt>
                <c:pt idx="294">
                  <c:v>3.1571218795888534</c:v>
                </c:pt>
                <c:pt idx="295">
                  <c:v>3.0746705710102518</c:v>
                </c:pt>
                <c:pt idx="296">
                  <c:v>2.9927007299270114</c:v>
                </c:pt>
                <c:pt idx="297">
                  <c:v>3.2798833819241979</c:v>
                </c:pt>
                <c:pt idx="298">
                  <c:v>3.1204644412191396</c:v>
                </c:pt>
                <c:pt idx="299">
                  <c:v>2.9667149059334541</c:v>
                </c:pt>
                <c:pt idx="300">
                  <c:v>3.2537960954446943</c:v>
                </c:pt>
                <c:pt idx="301">
                  <c:v>3.2467532467532534</c:v>
                </c:pt>
                <c:pt idx="302">
                  <c:v>3.0194104960460155</c:v>
                </c:pt>
                <c:pt idx="303">
                  <c:v>3.1563845050215145</c:v>
                </c:pt>
                <c:pt idx="304">
                  <c:v>3.2211882605583497</c:v>
                </c:pt>
                <c:pt idx="305">
                  <c:v>2.9978586723768963</c:v>
                </c:pt>
                <c:pt idx="306">
                  <c:v>2.8469750889679624</c:v>
                </c:pt>
                <c:pt idx="307">
                  <c:v>2.8409090909090828</c:v>
                </c:pt>
                <c:pt idx="308">
                  <c:v>2.7639971651311157</c:v>
                </c:pt>
                <c:pt idx="309">
                  <c:v>2.7522935779816571</c:v>
                </c:pt>
                <c:pt idx="310">
                  <c:v>2.7445460942997935</c:v>
                </c:pt>
                <c:pt idx="311">
                  <c:v>2.8109627547435068</c:v>
                </c:pt>
                <c:pt idx="312">
                  <c:v>2.450980392156854</c:v>
                </c:pt>
                <c:pt idx="313">
                  <c:v>2.515723270440251</c:v>
                </c:pt>
                <c:pt idx="314">
                  <c:v>2.6517794836008246</c:v>
                </c:pt>
                <c:pt idx="315">
                  <c:v>2.3643949930458819</c:v>
                </c:pt>
                <c:pt idx="316">
                  <c:v>2.2884882108183069</c:v>
                </c:pt>
                <c:pt idx="317">
                  <c:v>2.4948024948024949</c:v>
                </c:pt>
                <c:pt idx="318">
                  <c:v>2.6989619377162599</c:v>
                </c:pt>
                <c:pt idx="319">
                  <c:v>2.9005524861878351</c:v>
                </c:pt>
                <c:pt idx="320">
                  <c:v>2.9655172413793229</c:v>
                </c:pt>
                <c:pt idx="321">
                  <c:v>2.6098901098901228</c:v>
                </c:pt>
                <c:pt idx="322">
                  <c:v>2.6027397260274032</c:v>
                </c:pt>
                <c:pt idx="323">
                  <c:v>2.5974025974025761</c:v>
                </c:pt>
                <c:pt idx="324">
                  <c:v>2.8708133971291794</c:v>
                </c:pt>
                <c:pt idx="325">
                  <c:v>2.8629856850715951</c:v>
                </c:pt>
                <c:pt idx="326">
                  <c:v>2.7872195785180187</c:v>
                </c:pt>
                <c:pt idx="327">
                  <c:v>3.1250000000000222</c:v>
                </c:pt>
                <c:pt idx="328">
                  <c:v>3.1186440677966054</c:v>
                </c:pt>
                <c:pt idx="329">
                  <c:v>3.0425963488843744</c:v>
                </c:pt>
                <c:pt idx="330">
                  <c:v>2.8301886792452713</c:v>
                </c:pt>
                <c:pt idx="331">
                  <c:v>2.6174496644295386</c:v>
                </c:pt>
                <c:pt idx="332">
                  <c:v>2.5452109845947701</c:v>
                </c:pt>
                <c:pt idx="333">
                  <c:v>2.7443105756358666</c:v>
                </c:pt>
                <c:pt idx="334">
                  <c:v>2.6034712950600669</c:v>
                </c:pt>
                <c:pt idx="335">
                  <c:v>2.5316455696202667</c:v>
                </c:pt>
                <c:pt idx="336">
                  <c:v>2.7906976744185963</c:v>
                </c:pt>
                <c:pt idx="337">
                  <c:v>2.7170311464546071</c:v>
                </c:pt>
                <c:pt idx="338">
                  <c:v>2.8439153439153486</c:v>
                </c:pt>
                <c:pt idx="339">
                  <c:v>2.832674571805005</c:v>
                </c:pt>
                <c:pt idx="340">
                  <c:v>2.8270874424720649</c:v>
                </c:pt>
                <c:pt idx="341">
                  <c:v>2.8215223097112663</c:v>
                </c:pt>
                <c:pt idx="342">
                  <c:v>2.8833551769331667</c:v>
                </c:pt>
                <c:pt idx="343">
                  <c:v>2.8122956180510084</c:v>
                </c:pt>
                <c:pt idx="344">
                  <c:v>3.0045721750489918</c:v>
                </c:pt>
                <c:pt idx="345">
                  <c:v>3.0618892508143203</c:v>
                </c:pt>
                <c:pt idx="346">
                  <c:v>3.2530904359141077</c:v>
                </c:pt>
                <c:pt idx="347">
                  <c:v>3.378817413905133</c:v>
                </c:pt>
                <c:pt idx="348">
                  <c:v>3.0381383322559907</c:v>
                </c:pt>
                <c:pt idx="349">
                  <c:v>3.0322580645161246</c:v>
                </c:pt>
                <c:pt idx="350">
                  <c:v>2.7652733118971096</c:v>
                </c:pt>
                <c:pt idx="351">
                  <c:v>2.4343369634849621</c:v>
                </c:pt>
                <c:pt idx="352">
                  <c:v>2.2378516624040889</c:v>
                </c:pt>
                <c:pt idx="353">
                  <c:v>2.2335673261008271</c:v>
                </c:pt>
                <c:pt idx="354">
                  <c:v>2.1656050955414008</c:v>
                </c:pt>
                <c:pt idx="355">
                  <c:v>2.2900763358778775</c:v>
                </c:pt>
                <c:pt idx="356">
                  <c:v>2.2194039315155401</c:v>
                </c:pt>
                <c:pt idx="357">
                  <c:v>2.0859671302149163</c:v>
                </c:pt>
                <c:pt idx="358">
                  <c:v>1.8903591682419618</c:v>
                </c:pt>
                <c:pt idx="359">
                  <c:v>1.6970458830924073</c:v>
                </c:pt>
                <c:pt idx="360">
                  <c:v>1.6311166875784044</c:v>
                </c:pt>
                <c:pt idx="361">
                  <c:v>1.4402003757044479</c:v>
                </c:pt>
                <c:pt idx="362">
                  <c:v>1.3767209011263937</c:v>
                </c:pt>
                <c:pt idx="363">
                  <c:v>1.4383989993745905</c:v>
                </c:pt>
                <c:pt idx="364">
                  <c:v>1.6885553470919357</c:v>
                </c:pt>
                <c:pt idx="365">
                  <c:v>1.6229712858926382</c:v>
                </c:pt>
                <c:pt idx="366">
                  <c:v>1.7456359102244301</c:v>
                </c:pt>
                <c:pt idx="367">
                  <c:v>1.6169154228855787</c:v>
                </c:pt>
                <c:pt idx="368">
                  <c:v>1.4267990074441794</c:v>
                </c:pt>
                <c:pt idx="369">
                  <c:v>1.4860681114551078</c:v>
                </c:pt>
                <c:pt idx="370">
                  <c:v>1.4842300556586308</c:v>
                </c:pt>
                <c:pt idx="371">
                  <c:v>1.606922126081578</c:v>
                </c:pt>
                <c:pt idx="372">
                  <c:v>1.6666666666666607</c:v>
                </c:pt>
                <c:pt idx="373">
                  <c:v>1.6666666666666607</c:v>
                </c:pt>
                <c:pt idx="374">
                  <c:v>1.7283950617283939</c:v>
                </c:pt>
                <c:pt idx="375">
                  <c:v>2.2811344019728841</c:v>
                </c:pt>
                <c:pt idx="376">
                  <c:v>2.091020910209096</c:v>
                </c:pt>
                <c:pt idx="377">
                  <c:v>1.9656019656019597</c:v>
                </c:pt>
                <c:pt idx="378">
                  <c:v>2.1446078431372584</c:v>
                </c:pt>
                <c:pt idx="379">
                  <c:v>2.2643818849449104</c:v>
                </c:pt>
                <c:pt idx="380">
                  <c:v>2.629969418960254</c:v>
                </c:pt>
                <c:pt idx="381">
                  <c:v>2.56253813300793</c:v>
                </c:pt>
                <c:pt idx="382">
                  <c:v>2.6203534430225606</c:v>
                </c:pt>
                <c:pt idx="383">
                  <c:v>2.6763990267639981</c:v>
                </c:pt>
                <c:pt idx="384">
                  <c:v>2.7929568913175551</c:v>
                </c:pt>
                <c:pt idx="385">
                  <c:v>3.2179720704310855</c:v>
                </c:pt>
                <c:pt idx="386">
                  <c:v>3.762135922330101</c:v>
                </c:pt>
                <c:pt idx="387">
                  <c:v>3.0138637733574392</c:v>
                </c:pt>
                <c:pt idx="388">
                  <c:v>3.1325301204819134</c:v>
                </c:pt>
                <c:pt idx="389">
                  <c:v>3.7349397590361377</c:v>
                </c:pt>
                <c:pt idx="390">
                  <c:v>3.5992801439711952</c:v>
                </c:pt>
                <c:pt idx="391">
                  <c:v>3.3512866546977715</c:v>
                </c:pt>
                <c:pt idx="392">
                  <c:v>3.4564958283670899</c:v>
                </c:pt>
                <c:pt idx="393">
                  <c:v>3.4503271861986873</c:v>
                </c:pt>
                <c:pt idx="394">
                  <c:v>3.444180522565321</c:v>
                </c:pt>
                <c:pt idx="395">
                  <c:v>3.4360189573459543</c:v>
                </c:pt>
                <c:pt idx="396">
                  <c:v>3.7212049616065945</c:v>
                </c:pt>
                <c:pt idx="397">
                  <c:v>3.529411764705892</c:v>
                </c:pt>
                <c:pt idx="398">
                  <c:v>2.9824561403508643</c:v>
                </c:pt>
                <c:pt idx="399">
                  <c:v>3.2182562902282053</c:v>
                </c:pt>
                <c:pt idx="400">
                  <c:v>3.5630841121495394</c:v>
                </c:pt>
                <c:pt idx="401">
                  <c:v>3.1939605110336888</c:v>
                </c:pt>
                <c:pt idx="402">
                  <c:v>2.7214823393167498</c:v>
                </c:pt>
                <c:pt idx="403">
                  <c:v>2.7214823393167498</c:v>
                </c:pt>
                <c:pt idx="404">
                  <c:v>2.5921658986175045</c:v>
                </c:pt>
                <c:pt idx="405">
                  <c:v>2.1276595744680771</c:v>
                </c:pt>
                <c:pt idx="406">
                  <c:v>1.8943742824339971</c:v>
                </c:pt>
                <c:pt idx="407">
                  <c:v>1.6036655211913109</c:v>
                </c:pt>
                <c:pt idx="408">
                  <c:v>1.1958997722095743</c:v>
                </c:pt>
                <c:pt idx="409">
                  <c:v>1.1363636363636465</c:v>
                </c:pt>
                <c:pt idx="410">
                  <c:v>1.3628620102214661</c:v>
                </c:pt>
                <c:pt idx="411">
                  <c:v>1.6439909297052191</c:v>
                </c:pt>
                <c:pt idx="412">
                  <c:v>1.2408347433727984</c:v>
                </c:pt>
                <c:pt idx="413">
                  <c:v>1.0692177827799743</c:v>
                </c:pt>
                <c:pt idx="414">
                  <c:v>1.465614430665152</c:v>
                </c:pt>
                <c:pt idx="415">
                  <c:v>1.7474633596392231</c:v>
                </c:pt>
                <c:pt idx="416">
                  <c:v>1.516002245929271</c:v>
                </c:pt>
                <c:pt idx="417">
                  <c:v>2.0270270270270174</c:v>
                </c:pt>
                <c:pt idx="418">
                  <c:v>2.2535211267605604</c:v>
                </c:pt>
                <c:pt idx="419">
                  <c:v>2.4802705749718212</c:v>
                </c:pt>
                <c:pt idx="420">
                  <c:v>2.7574563871693991</c:v>
                </c:pt>
                <c:pt idx="421">
                  <c:v>3.1460674157303359</c:v>
                </c:pt>
                <c:pt idx="422">
                  <c:v>3.0252100840336249</c:v>
                </c:pt>
                <c:pt idx="423">
                  <c:v>2.175125488008911</c:v>
                </c:pt>
                <c:pt idx="424">
                  <c:v>1.8941504178273005</c:v>
                </c:pt>
                <c:pt idx="425">
                  <c:v>1.9487750556792971</c:v>
                </c:pt>
                <c:pt idx="426">
                  <c:v>2.0555555555555438</c:v>
                </c:pt>
                <c:pt idx="427">
                  <c:v>2.2160664819944609</c:v>
                </c:pt>
                <c:pt idx="428">
                  <c:v>2.3783185840707821</c:v>
                </c:pt>
                <c:pt idx="429">
                  <c:v>2.0419426048565281</c:v>
                </c:pt>
                <c:pt idx="430">
                  <c:v>1.9283746556473913</c:v>
                </c:pt>
                <c:pt idx="431">
                  <c:v>2.0352035203520247</c:v>
                </c:pt>
                <c:pt idx="432">
                  <c:v>2.0262869660460092</c:v>
                </c:pt>
                <c:pt idx="433">
                  <c:v>1.6884531590413809</c:v>
                </c:pt>
                <c:pt idx="434">
                  <c:v>1.7400761283306032</c:v>
                </c:pt>
                <c:pt idx="435">
                  <c:v>2.2925764192139875</c:v>
                </c:pt>
                <c:pt idx="436">
                  <c:v>2.8977583378895444</c:v>
                </c:pt>
                <c:pt idx="437">
                  <c:v>3.1676679410158393</c:v>
                </c:pt>
                <c:pt idx="438">
                  <c:v>2.9395753946652281</c:v>
                </c:pt>
                <c:pt idx="439">
                  <c:v>2.5474254742547275</c:v>
                </c:pt>
                <c:pt idx="440">
                  <c:v>2.5391680172879516</c:v>
                </c:pt>
                <c:pt idx="441">
                  <c:v>3.1909140075716547</c:v>
                </c:pt>
                <c:pt idx="442">
                  <c:v>3.6216216216216068</c:v>
                </c:pt>
                <c:pt idx="443">
                  <c:v>3.3423180592991875</c:v>
                </c:pt>
                <c:pt idx="444">
                  <c:v>2.8448738593666034</c:v>
                </c:pt>
                <c:pt idx="445">
                  <c:v>3.0530262453133394</c:v>
                </c:pt>
                <c:pt idx="446">
                  <c:v>3.2068412613575736</c:v>
                </c:pt>
                <c:pt idx="447">
                  <c:v>3.3617929562433257</c:v>
                </c:pt>
                <c:pt idx="448">
                  <c:v>2.8692879914984148</c:v>
                </c:pt>
                <c:pt idx="449">
                  <c:v>2.541026998411855</c:v>
                </c:pt>
                <c:pt idx="450">
                  <c:v>3.0671602326811209</c:v>
                </c:pt>
                <c:pt idx="451">
                  <c:v>3.6469344608879517</c:v>
                </c:pt>
                <c:pt idx="452">
                  <c:v>4.7418335089568053</c:v>
                </c:pt>
                <c:pt idx="453">
                  <c:v>4.3501048218029359</c:v>
                </c:pt>
                <c:pt idx="454">
                  <c:v>3.3385498174230532</c:v>
                </c:pt>
                <c:pt idx="455">
                  <c:v>3.3385498174230532</c:v>
                </c:pt>
                <c:pt idx="456">
                  <c:v>3.9665970772442494</c:v>
                </c:pt>
                <c:pt idx="457">
                  <c:v>3.6382536382536301</c:v>
                </c:pt>
                <c:pt idx="458">
                  <c:v>3.4179181771103018</c:v>
                </c:pt>
                <c:pt idx="459">
                  <c:v>3.5622096024780614</c:v>
                </c:pt>
                <c:pt idx="460">
                  <c:v>4.0289256198347223</c:v>
                </c:pt>
                <c:pt idx="461">
                  <c:v>4.233350542075387</c:v>
                </c:pt>
                <c:pt idx="462">
                  <c:v>4.1046690610569536</c:v>
                </c:pt>
                <c:pt idx="463">
                  <c:v>3.8755736868944402</c:v>
                </c:pt>
                <c:pt idx="464">
                  <c:v>2.0623742454728422</c:v>
                </c:pt>
                <c:pt idx="465">
                  <c:v>1.3561024610748484</c:v>
                </c:pt>
                <c:pt idx="466">
                  <c:v>1.9687026754164672</c:v>
                </c:pt>
                <c:pt idx="467">
                  <c:v>2.5239777889954462</c:v>
                </c:pt>
                <c:pt idx="468">
                  <c:v>2.0943775100401796</c:v>
                </c:pt>
                <c:pt idx="469">
                  <c:v>2.4363089267803506</c:v>
                </c:pt>
                <c:pt idx="470">
                  <c:v>2.8102153229844884</c:v>
                </c:pt>
                <c:pt idx="471">
                  <c:v>2.6714855433698892</c:v>
                </c:pt>
                <c:pt idx="472">
                  <c:v>2.7060575968222311</c:v>
                </c:pt>
                <c:pt idx="473">
                  <c:v>2.6260525012382407</c:v>
                </c:pt>
                <c:pt idx="474">
                  <c:v>2.3415475603745683</c:v>
                </c:pt>
                <c:pt idx="475">
                  <c:v>1.9494354442808115</c:v>
                </c:pt>
                <c:pt idx="476">
                  <c:v>2.7614588467225198</c:v>
                </c:pt>
                <c:pt idx="477">
                  <c:v>3.6040634291377494</c:v>
                </c:pt>
                <c:pt idx="478">
                  <c:v>4.3267326732673306</c:v>
                </c:pt>
                <c:pt idx="479">
                  <c:v>4.1033973412112346</c:v>
                </c:pt>
                <c:pt idx="480">
                  <c:v>4.3531066223472248</c:v>
                </c:pt>
                <c:pt idx="481">
                  <c:v>4.1344769849895657</c:v>
                </c:pt>
                <c:pt idx="482">
                  <c:v>4.009020417705722</c:v>
                </c:pt>
                <c:pt idx="483">
                  <c:v>3.9556416568346187</c:v>
                </c:pt>
                <c:pt idx="484">
                  <c:v>4.0788010635726346</c:v>
                </c:pt>
                <c:pt idx="485">
                  <c:v>4.8633700446906847</c:v>
                </c:pt>
                <c:pt idx="486">
                  <c:v>5.5145412254214987</c:v>
                </c:pt>
                <c:pt idx="487">
                  <c:v>5.3488450481771643</c:v>
                </c:pt>
                <c:pt idx="488">
                  <c:v>4.9606000872889133</c:v>
                </c:pt>
                <c:pt idx="489">
                  <c:v>3.7111439545039149</c:v>
                </c:pt>
                <c:pt idx="490">
                  <c:v>1.0358735883078563</c:v>
                </c:pt>
                <c:pt idx="491">
                  <c:v>-4.4931278791493501E-2</c:v>
                </c:pt>
                <c:pt idx="492">
                  <c:v>-0.12533867357756856</c:v>
                </c:pt>
                <c:pt idx="493">
                  <c:v>8.1804205864521862E-2</c:v>
                </c:pt>
                <c:pt idx="494">
                  <c:v>-0.42146078307413459</c:v>
                </c:pt>
                <c:pt idx="495">
                  <c:v>-0.60530765135026199</c:v>
                </c:pt>
                <c:pt idx="496">
                  <c:v>-1.0390780678814715</c:v>
                </c:pt>
                <c:pt idx="497">
                  <c:v>-1.2523069417661126</c:v>
                </c:pt>
                <c:pt idx="498">
                  <c:v>-1.9753356884008366</c:v>
                </c:pt>
                <c:pt idx="499">
                  <c:v>-1.4686053048967196</c:v>
                </c:pt>
                <c:pt idx="500">
                  <c:v>-1.341125723111225</c:v>
                </c:pt>
                <c:pt idx="501">
                  <c:v>-0.21906360684769144</c:v>
                </c:pt>
                <c:pt idx="502">
                  <c:v>1.8485555811255772</c:v>
                </c:pt>
                <c:pt idx="503">
                  <c:v>2.7846256488390564</c:v>
                </c:pt>
                <c:pt idx="504">
                  <c:v>2.6552304926896086</c:v>
                </c:pt>
                <c:pt idx="505">
                  <c:v>2.2144242919620138</c:v>
                </c:pt>
                <c:pt idx="506">
                  <c:v>2.3918022225043911</c:v>
                </c:pt>
                <c:pt idx="507">
                  <c:v>2.2409661200131659</c:v>
                </c:pt>
                <c:pt idx="508">
                  <c:v>1.9591645153719695</c:v>
                </c:pt>
                <c:pt idx="509">
                  <c:v>1.1050625005825987</c:v>
                </c:pt>
                <c:pt idx="510">
                  <c:v>1.3144049093465782</c:v>
                </c:pt>
                <c:pt idx="511">
                  <c:v>1.1987048050249083</c:v>
                </c:pt>
              </c:numCache>
            </c:numRef>
          </c:xVal>
          <c:yVal>
            <c:numRef>
              <c:f>'Analytical Functions'!$O$3:$O$514</c:f>
              <c:numCache>
                <c:formatCode>0.0</c:formatCode>
                <c:ptCount val="512"/>
                <c:pt idx="0">
                  <c:v>2.9730352615810141</c:v>
                </c:pt>
                <c:pt idx="1">
                  <c:v>0</c:v>
                </c:pt>
                <c:pt idx="2">
                  <c:v>3.6698223593234713</c:v>
                </c:pt>
                <c:pt idx="3">
                  <c:v>10.776829815895827</c:v>
                </c:pt>
                <c:pt idx="4">
                  <c:v>9.8631950573698113</c:v>
                </c:pt>
                <c:pt idx="5">
                  <c:v>3.1556728232190023</c:v>
                </c:pt>
                <c:pt idx="6">
                  <c:v>5.5745407945322567</c:v>
                </c:pt>
                <c:pt idx="7">
                  <c:v>6.1627546272360778</c:v>
                </c:pt>
                <c:pt idx="8">
                  <c:v>10.836012861736343</c:v>
                </c:pt>
                <c:pt idx="9">
                  <c:v>15.287234042553187</c:v>
                </c:pt>
                <c:pt idx="10">
                  <c:v>7.6604125634912368</c:v>
                </c:pt>
                <c:pt idx="11">
                  <c:v>11.676062445793601</c:v>
                </c:pt>
                <c:pt idx="12">
                  <c:v>9.8142345568486888</c:v>
                </c:pt>
                <c:pt idx="13">
                  <c:v>12.538802660753889</c:v>
                </c:pt>
                <c:pt idx="14">
                  <c:v>6.3923660989123832</c:v>
                </c:pt>
                <c:pt idx="15">
                  <c:v>4.843940008106995</c:v>
                </c:pt>
                <c:pt idx="16">
                  <c:v>-1.8778871259289009</c:v>
                </c:pt>
                <c:pt idx="17">
                  <c:v>-6.0466543891958269</c:v>
                </c:pt>
                <c:pt idx="18">
                  <c:v>-3.3886303864050116</c:v>
                </c:pt>
                <c:pt idx="19">
                  <c:v>-9.3016460504529057</c:v>
                </c:pt>
                <c:pt idx="20">
                  <c:v>-6.0825838893723949</c:v>
                </c:pt>
                <c:pt idx="21">
                  <c:v>-13.435452616037647</c:v>
                </c:pt>
                <c:pt idx="22">
                  <c:v>-11.361448103215865</c:v>
                </c:pt>
                <c:pt idx="23">
                  <c:v>-17.464323852053209</c:v>
                </c:pt>
                <c:pt idx="24">
                  <c:v>-8.7944563334352299</c:v>
                </c:pt>
                <c:pt idx="25">
                  <c:v>-11.703280464978826</c:v>
                </c:pt>
                <c:pt idx="26">
                  <c:v>-21.38103963738066</c:v>
                </c:pt>
                <c:pt idx="27">
                  <c:v>-26.010052194084665</c:v>
                </c:pt>
                <c:pt idx="28">
                  <c:v>-25.575683143997541</c:v>
                </c:pt>
                <c:pt idx="29">
                  <c:v>-15.005989328106285</c:v>
                </c:pt>
                <c:pt idx="30">
                  <c:v>-14.647680871112978</c:v>
                </c:pt>
                <c:pt idx="31">
                  <c:v>-9.4716494845360941</c:v>
                </c:pt>
                <c:pt idx="32">
                  <c:v>-14.281301482701814</c:v>
                </c:pt>
                <c:pt idx="33">
                  <c:v>-7.0461571261059568</c:v>
                </c:pt>
                <c:pt idx="34">
                  <c:v>9.7762328915917962E-2</c:v>
                </c:pt>
                <c:pt idx="35">
                  <c:v>12.773465067043045</c:v>
                </c:pt>
                <c:pt idx="36">
                  <c:v>8.1005586592178815</c:v>
                </c:pt>
                <c:pt idx="37">
                  <c:v>11.915653241102309</c:v>
                </c:pt>
                <c:pt idx="38">
                  <c:v>27.514720314033369</c:v>
                </c:pt>
                <c:pt idx="39">
                  <c:v>30.15022860875245</c:v>
                </c:pt>
                <c:pt idx="40">
                  <c:v>35.726072607260726</c:v>
                </c:pt>
                <c:pt idx="41">
                  <c:v>22.45996156310057</c:v>
                </c:pt>
                <c:pt idx="42">
                  <c:v>21.479391560353299</c:v>
                </c:pt>
                <c:pt idx="43">
                  <c:v>16.654804270462641</c:v>
                </c:pt>
                <c:pt idx="44">
                  <c:v>13.189189189189188</c:v>
                </c:pt>
                <c:pt idx="45">
                  <c:v>7.78669724770642</c:v>
                </c:pt>
                <c:pt idx="46">
                  <c:v>10.786760716223554</c:v>
                </c:pt>
                <c:pt idx="47">
                  <c:v>8.4063412599082241</c:v>
                </c:pt>
                <c:pt idx="48">
                  <c:v>10.149870801033579</c:v>
                </c:pt>
                <c:pt idx="49">
                  <c:v>6.8687070082743551</c:v>
                </c:pt>
                <c:pt idx="50">
                  <c:v>3.57864357864357</c:v>
                </c:pt>
                <c:pt idx="51">
                  <c:v>9.936766034327027</c:v>
                </c:pt>
                <c:pt idx="52">
                  <c:v>8.5511651469098346</c:v>
                </c:pt>
                <c:pt idx="53">
                  <c:v>12.356141452186641</c:v>
                </c:pt>
                <c:pt idx="54">
                  <c:v>12.17812784004848</c:v>
                </c:pt>
                <c:pt idx="55">
                  <c:v>12.416107382550322</c:v>
                </c:pt>
                <c:pt idx="56">
                  <c:v>18.412395203226151</c:v>
                </c:pt>
                <c:pt idx="57">
                  <c:v>24.130226619853179</c:v>
                </c:pt>
                <c:pt idx="58">
                  <c:v>15.633264766382604</c:v>
                </c:pt>
                <c:pt idx="59">
                  <c:v>11.631710602270552</c:v>
                </c:pt>
                <c:pt idx="60">
                  <c:v>4.7949704419630423</c:v>
                </c:pt>
                <c:pt idx="61">
                  <c:v>4.0298507462686484</c:v>
                </c:pt>
                <c:pt idx="62">
                  <c:v>-0.65013467075323295</c:v>
                </c:pt>
                <c:pt idx="63">
                  <c:v>-4.1815027846252129</c:v>
                </c:pt>
                <c:pt idx="64">
                  <c:v>-2.688071681911508</c:v>
                </c:pt>
                <c:pt idx="65">
                  <c:v>0.77288388118075257</c:v>
                </c:pt>
                <c:pt idx="66">
                  <c:v>-6.1571698622738369</c:v>
                </c:pt>
                <c:pt idx="67">
                  <c:v>-1.9176843057439941</c:v>
                </c:pt>
                <c:pt idx="68">
                  <c:v>-2.9485570890840584</c:v>
                </c:pt>
                <c:pt idx="69">
                  <c:v>-17.750921402245655</c:v>
                </c:pt>
                <c:pt idx="70">
                  <c:v>-17.365523083439214</c:v>
                </c:pt>
                <c:pt idx="71">
                  <c:v>-16.771524605705423</c:v>
                </c:pt>
                <c:pt idx="72">
                  <c:v>-13.843123209169061</c:v>
                </c:pt>
                <c:pt idx="73">
                  <c:v>-15.728120516499278</c:v>
                </c:pt>
                <c:pt idx="74">
                  <c:v>-15.574460129008127</c:v>
                </c:pt>
                <c:pt idx="75">
                  <c:v>-16.836588851834211</c:v>
                </c:pt>
                <c:pt idx="76">
                  <c:v>-17.513907538845196</c:v>
                </c:pt>
                <c:pt idx="77">
                  <c:v>-26.714100905562745</c:v>
                </c:pt>
                <c:pt idx="78">
                  <c:v>-30.791366906474813</c:v>
                </c:pt>
                <c:pt idx="79">
                  <c:v>-41.399981554920231</c:v>
                </c:pt>
                <c:pt idx="80">
                  <c:v>-31.757318311940164</c:v>
                </c:pt>
                <c:pt idx="81">
                  <c:v>-27.084201750729463</c:v>
                </c:pt>
                <c:pt idx="82">
                  <c:v>-29.718093285494618</c:v>
                </c:pt>
                <c:pt idx="83">
                  <c:v>-20.285803044423723</c:v>
                </c:pt>
                <c:pt idx="84">
                  <c:v>-15.204739139472034</c:v>
                </c:pt>
                <c:pt idx="85">
                  <c:v>-11.300276654607366</c:v>
                </c:pt>
                <c:pt idx="86">
                  <c:v>-3.33296423430407</c:v>
                </c:pt>
                <c:pt idx="87">
                  <c:v>4.4340054995417155</c:v>
                </c:pt>
                <c:pt idx="88">
                  <c:v>10.6860465116279</c:v>
                </c:pt>
                <c:pt idx="89">
                  <c:v>11.902660446349756</c:v>
                </c:pt>
                <c:pt idx="90">
                  <c:v>20.415800415800401</c:v>
                </c:pt>
                <c:pt idx="91">
                  <c:v>31.995593327038097</c:v>
                </c:pt>
                <c:pt idx="92">
                  <c:v>20.487144790257105</c:v>
                </c:pt>
                <c:pt idx="93">
                  <c:v>30.398742318136328</c:v>
                </c:pt>
                <c:pt idx="94">
                  <c:v>31.549008168027992</c:v>
                </c:pt>
                <c:pt idx="95">
                  <c:v>31.021044427123922</c:v>
                </c:pt>
                <c:pt idx="96">
                  <c:v>22.208603995587683</c:v>
                </c:pt>
                <c:pt idx="97">
                  <c:v>23.2845489443378</c:v>
                </c:pt>
                <c:pt idx="98">
                  <c:v>16.426116838487982</c:v>
                </c:pt>
                <c:pt idx="99">
                  <c:v>9.9067471201316426</c:v>
                </c:pt>
                <c:pt idx="100">
                  <c:v>9.5493224078159411</c:v>
                </c:pt>
                <c:pt idx="101">
                  <c:v>16.552112676056339</c:v>
                </c:pt>
                <c:pt idx="102">
                  <c:v>18.450736648250455</c:v>
                </c:pt>
                <c:pt idx="103">
                  <c:v>25.479909383569787</c:v>
                </c:pt>
                <c:pt idx="104">
                  <c:v>15.566037735849058</c:v>
                </c:pt>
                <c:pt idx="105">
                  <c:v>11.902674265672953</c:v>
                </c:pt>
                <c:pt idx="106">
                  <c:v>19.14846435303248</c:v>
                </c:pt>
                <c:pt idx="107">
                  <c:v>1.1600237953599102</c:v>
                </c:pt>
                <c:pt idx="108">
                  <c:v>0.11031992779060307</c:v>
                </c:pt>
                <c:pt idx="109">
                  <c:v>-4.2327527488566608</c:v>
                </c:pt>
                <c:pt idx="110">
                  <c:v>-3.1483667847304275</c:v>
                </c:pt>
                <c:pt idx="111">
                  <c:v>-4.0527051307646218</c:v>
                </c:pt>
                <c:pt idx="112">
                  <c:v>-3.6440352896049077</c:v>
                </c:pt>
                <c:pt idx="113">
                  <c:v>-4.4373549883990782</c:v>
                </c:pt>
                <c:pt idx="114">
                  <c:v>-5.966378388883486</c:v>
                </c:pt>
                <c:pt idx="115">
                  <c:v>-8.2763207905739211</c:v>
                </c:pt>
                <c:pt idx="116">
                  <c:v>-10.262390670553934</c:v>
                </c:pt>
                <c:pt idx="117">
                  <c:v>-7.1204701273261506</c:v>
                </c:pt>
                <c:pt idx="118">
                  <c:v>-11.501954215522058</c:v>
                </c:pt>
                <c:pt idx="119">
                  <c:v>-12.525727727139079</c:v>
                </c:pt>
                <c:pt idx="120">
                  <c:v>-12.803045481867347</c:v>
                </c:pt>
                <c:pt idx="121">
                  <c:v>-9.3578540946962043</c:v>
                </c:pt>
                <c:pt idx="122">
                  <c:v>-1.6355140186915862</c:v>
                </c:pt>
                <c:pt idx="123">
                  <c:v>1.1652101539741944</c:v>
                </c:pt>
                <c:pt idx="124">
                  <c:v>-4.9263535031847105</c:v>
                </c:pt>
                <c:pt idx="125">
                  <c:v>1.8512898330804273</c:v>
                </c:pt>
                <c:pt idx="126">
                  <c:v>6.737625297096228</c:v>
                </c:pt>
                <c:pt idx="127">
                  <c:v>6.2260437169791905</c:v>
                </c:pt>
                <c:pt idx="128">
                  <c:v>0.87719298245614308</c:v>
                </c:pt>
                <c:pt idx="129">
                  <c:v>-0.13708741959295168</c:v>
                </c:pt>
                <c:pt idx="130">
                  <c:v>1.0620399579390094</c:v>
                </c:pt>
                <c:pt idx="131">
                  <c:v>11.966386554621856</c:v>
                </c:pt>
                <c:pt idx="132">
                  <c:v>10.615808823529417</c:v>
                </c:pt>
                <c:pt idx="133">
                  <c:v>13.877368008070846</c:v>
                </c:pt>
                <c:pt idx="134">
                  <c:v>5.0913972942270069</c:v>
                </c:pt>
                <c:pt idx="135">
                  <c:v>1.8922254216371837</c:v>
                </c:pt>
                <c:pt idx="136">
                  <c:v>7.7253218884120178</c:v>
                </c:pt>
                <c:pt idx="137">
                  <c:v>3.1088597536750084</c:v>
                </c:pt>
                <c:pt idx="138">
                  <c:v>5.837932036015081</c:v>
                </c:pt>
                <c:pt idx="139">
                  <c:v>6.6120538326506662</c:v>
                </c:pt>
                <c:pt idx="140">
                  <c:v>9.3075684380031998</c:v>
                </c:pt>
                <c:pt idx="141">
                  <c:v>12.101372756071793</c:v>
                </c:pt>
                <c:pt idx="142">
                  <c:v>12.308812818645309</c:v>
                </c:pt>
                <c:pt idx="143">
                  <c:v>14.239967977584289</c:v>
                </c:pt>
                <c:pt idx="144">
                  <c:v>18.051516410469446</c:v>
                </c:pt>
                <c:pt idx="145">
                  <c:v>0.49217442661679822</c:v>
                </c:pt>
                <c:pt idx="146">
                  <c:v>4.4516509433962348</c:v>
                </c:pt>
                <c:pt idx="147">
                  <c:v>12.272910779168345</c:v>
                </c:pt>
                <c:pt idx="148">
                  <c:v>11.009620056359925</c:v>
                </c:pt>
                <c:pt idx="149">
                  <c:v>17.204508236200745</c:v>
                </c:pt>
                <c:pt idx="150">
                  <c:v>11.946578851079392</c:v>
                </c:pt>
                <c:pt idx="151">
                  <c:v>14.763995609220636</c:v>
                </c:pt>
                <c:pt idx="152">
                  <c:v>25.191514437242191</c:v>
                </c:pt>
                <c:pt idx="153">
                  <c:v>32.366239638281847</c:v>
                </c:pt>
                <c:pt idx="154">
                  <c:v>25.773577913655732</c:v>
                </c:pt>
                <c:pt idx="155">
                  <c:v>13.481079187105838</c:v>
                </c:pt>
                <c:pt idx="156">
                  <c:v>15.493577335914143</c:v>
                </c:pt>
                <c:pt idx="157">
                  <c:v>33.215789989225186</c:v>
                </c:pt>
                <c:pt idx="158">
                  <c:v>24.950606830369736</c:v>
                </c:pt>
                <c:pt idx="159">
                  <c:v>19.192736425746148</c:v>
                </c:pt>
                <c:pt idx="160">
                  <c:v>14.854691876750703</c:v>
                </c:pt>
                <c:pt idx="161">
                  <c:v>7.6025314374948527</c:v>
                </c:pt>
                <c:pt idx="162">
                  <c:v>0.33502206242850274</c:v>
                </c:pt>
                <c:pt idx="163">
                  <c:v>-7.3967798501514359</c:v>
                </c:pt>
                <c:pt idx="164">
                  <c:v>-4.3775005883737279</c:v>
                </c:pt>
                <c:pt idx="165">
                  <c:v>-10.08397381155709</c:v>
                </c:pt>
                <c:pt idx="166">
                  <c:v>-9.7304065998821461</c:v>
                </c:pt>
                <c:pt idx="167">
                  <c:v>-7.0629100733307641</c:v>
                </c:pt>
                <c:pt idx="168">
                  <c:v>-13.834082425535165</c:v>
                </c:pt>
                <c:pt idx="169">
                  <c:v>-17.676470588235293</c:v>
                </c:pt>
                <c:pt idx="170">
                  <c:v>-12.325879075370839</c:v>
                </c:pt>
                <c:pt idx="171">
                  <c:v>-15.619579153782336</c:v>
                </c:pt>
                <c:pt idx="172">
                  <c:v>-16.46215989634937</c:v>
                </c:pt>
                <c:pt idx="173">
                  <c:v>-18.201955392606163</c:v>
                </c:pt>
                <c:pt idx="174">
                  <c:v>-2.6712272986399554</c:v>
                </c:pt>
                <c:pt idx="175">
                  <c:v>3.6495093819934432</c:v>
                </c:pt>
                <c:pt idx="176">
                  <c:v>9.7054721470178009</c:v>
                </c:pt>
                <c:pt idx="177">
                  <c:v>9.6398891966759095</c:v>
                </c:pt>
                <c:pt idx="178">
                  <c:v>14.761321909424719</c:v>
                </c:pt>
                <c:pt idx="179">
                  <c:v>20.681063122923593</c:v>
                </c:pt>
                <c:pt idx="180">
                  <c:v>30.899124745822661</c:v>
                </c:pt>
                <c:pt idx="181">
                  <c:v>36.620221507681336</c:v>
                </c:pt>
                <c:pt idx="182">
                  <c:v>41.214359326691863</c:v>
                </c:pt>
                <c:pt idx="183">
                  <c:v>45.146585627457995</c:v>
                </c:pt>
                <c:pt idx="184">
                  <c:v>52.942249794726749</c:v>
                </c:pt>
                <c:pt idx="185">
                  <c:v>51.797553459706776</c:v>
                </c:pt>
                <c:pt idx="186">
                  <c:v>37.561710317128274</c:v>
                </c:pt>
                <c:pt idx="187">
                  <c:v>37.90898521840225</c:v>
                </c:pt>
                <c:pt idx="188">
                  <c:v>22.307807358659893</c:v>
                </c:pt>
                <c:pt idx="189">
                  <c:v>20.11838590918935</c:v>
                </c:pt>
                <c:pt idx="190">
                  <c:v>17.271046643913547</c:v>
                </c:pt>
                <c:pt idx="191">
                  <c:v>12.463867859600807</c:v>
                </c:pt>
                <c:pt idx="192">
                  <c:v>6.0786167769823152</c:v>
                </c:pt>
                <c:pt idx="193">
                  <c:v>4.0664225941422494</c:v>
                </c:pt>
                <c:pt idx="194">
                  <c:v>-2.66374749133369</c:v>
                </c:pt>
                <c:pt idx="195">
                  <c:v>-7.2910893527926461</c:v>
                </c:pt>
                <c:pt idx="196">
                  <c:v>-8.6256263421617625</c:v>
                </c:pt>
                <c:pt idx="197">
                  <c:v>-7.3203740157480324</c:v>
                </c:pt>
                <c:pt idx="198">
                  <c:v>1.3868613138686037</c:v>
                </c:pt>
                <c:pt idx="199">
                  <c:v>1.8064671524053999E-2</c:v>
                </c:pt>
                <c:pt idx="200">
                  <c:v>1.5530418832161441</c:v>
                </c:pt>
                <c:pt idx="201">
                  <c:v>-1.6947115384615352</c:v>
                </c:pt>
                <c:pt idx="202">
                  <c:v>1.4005941914751796</c:v>
                </c:pt>
                <c:pt idx="203">
                  <c:v>9.9259531240438079</c:v>
                </c:pt>
                <c:pt idx="204">
                  <c:v>15.357188335667903</c:v>
                </c:pt>
                <c:pt idx="205">
                  <c:v>13.49415755748209</c:v>
                </c:pt>
                <c:pt idx="206">
                  <c:v>12.358637925648242</c:v>
                </c:pt>
                <c:pt idx="207">
                  <c:v>25.905014945200922</c:v>
                </c:pt>
                <c:pt idx="208">
                  <c:v>25.244810027418719</c:v>
                </c:pt>
                <c:pt idx="209">
                  <c:v>26.722421346077251</c:v>
                </c:pt>
                <c:pt idx="210">
                  <c:v>13.168946484281241</c:v>
                </c:pt>
                <c:pt idx="211">
                  <c:v>9.6207104154124146</c:v>
                </c:pt>
                <c:pt idx="212">
                  <c:v>14.287434523451136</c:v>
                </c:pt>
                <c:pt idx="213">
                  <c:v>23.590903533439288</c:v>
                </c:pt>
                <c:pt idx="214">
                  <c:v>26.333413059076772</c:v>
                </c:pt>
                <c:pt idx="215">
                  <c:v>17.897901241440749</c:v>
                </c:pt>
                <c:pt idx="216">
                  <c:v>25.245612098465607</c:v>
                </c:pt>
                <c:pt idx="217">
                  <c:v>32.237351931805613</c:v>
                </c:pt>
                <c:pt idx="218">
                  <c:v>30.968136573430449</c:v>
                </c:pt>
                <c:pt idx="219">
                  <c:v>30.493273542600896</c:v>
                </c:pt>
                <c:pt idx="220">
                  <c:v>30.747980192859004</c:v>
                </c:pt>
                <c:pt idx="221">
                  <c:v>23.674837628326006</c:v>
                </c:pt>
                <c:pt idx="222">
                  <c:v>34.087896941101633</c:v>
                </c:pt>
                <c:pt idx="223">
                  <c:v>27.043057996485054</c:v>
                </c:pt>
                <c:pt idx="224">
                  <c:v>28.532293751975544</c:v>
                </c:pt>
                <c:pt idx="225">
                  <c:v>23.27249344610971</c:v>
                </c:pt>
                <c:pt idx="226">
                  <c:v>14.620408936009088</c:v>
                </c:pt>
                <c:pt idx="227">
                  <c:v>29.417319860232304</c:v>
                </c:pt>
                <c:pt idx="228">
                  <c:v>25.242376167812441</c:v>
                </c:pt>
                <c:pt idx="229">
                  <c:v>22.101297614064453</c:v>
                </c:pt>
                <c:pt idx="230">
                  <c:v>22.435461956521728</c:v>
                </c:pt>
                <c:pt idx="231">
                  <c:v>17.283201940570049</c:v>
                </c:pt>
                <c:pt idx="232">
                  <c:v>21.192792218147027</c:v>
                </c:pt>
                <c:pt idx="233">
                  <c:v>34.956801626291735</c:v>
                </c:pt>
                <c:pt idx="234">
                  <c:v>30.39180801012138</c:v>
                </c:pt>
                <c:pt idx="235">
                  <c:v>39.127615424520144</c:v>
                </c:pt>
                <c:pt idx="236">
                  <c:v>3.2010820559062125</c:v>
                </c:pt>
                <c:pt idx="237">
                  <c:v>-7.5916860605087848</c:v>
                </c:pt>
                <c:pt idx="238">
                  <c:v>2.0275013420324672</c:v>
                </c:pt>
                <c:pt idx="239">
                  <c:v>-6.2062171628721519</c:v>
                </c:pt>
                <c:pt idx="240">
                  <c:v>-5.7635467980295507</c:v>
                </c:pt>
                <c:pt idx="241">
                  <c:v>-11.247857387727123</c:v>
                </c:pt>
                <c:pt idx="242">
                  <c:v>-9.373699542238878</c:v>
                </c:pt>
                <c:pt idx="243">
                  <c:v>-9.6311616683902095</c:v>
                </c:pt>
                <c:pt idx="244">
                  <c:v>-10.032894736842103</c:v>
                </c:pt>
                <c:pt idx="245">
                  <c:v>-14.636289462122654</c:v>
                </c:pt>
                <c:pt idx="246">
                  <c:v>-20.703456640388119</c:v>
                </c:pt>
                <c:pt idx="247">
                  <c:v>-15.51129478295994</c:v>
                </c:pt>
                <c:pt idx="248">
                  <c:v>10.794709877278708</c:v>
                </c:pt>
                <c:pt idx="249">
                  <c:v>18.844984802431597</c:v>
                </c:pt>
                <c:pt idx="250">
                  <c:v>12.400841832604836</c:v>
                </c:pt>
                <c:pt idx="251">
                  <c:v>15.71556385420314</c:v>
                </c:pt>
                <c:pt idx="252">
                  <c:v>7.8560227018146689</c:v>
                </c:pt>
                <c:pt idx="253">
                  <c:v>13.897794430066824</c:v>
                </c:pt>
                <c:pt idx="254">
                  <c:v>18.486205181188531</c:v>
                </c:pt>
                <c:pt idx="255">
                  <c:v>22.2612145254806</c:v>
                </c:pt>
                <c:pt idx="256">
                  <c:v>16.263254113345525</c:v>
                </c:pt>
                <c:pt idx="257">
                  <c:v>27.225939269171384</c:v>
                </c:pt>
                <c:pt idx="258">
                  <c:v>34.387427347812796</c:v>
                </c:pt>
                <c:pt idx="259">
                  <c:v>28.406458019197501</c:v>
                </c:pt>
                <c:pt idx="260">
                  <c:v>22.005950460622991</c:v>
                </c:pt>
                <c:pt idx="261">
                  <c:v>26.412130069419071</c:v>
                </c:pt>
                <c:pt idx="262">
                  <c:v>27.250468097364223</c:v>
                </c:pt>
                <c:pt idx="263">
                  <c:v>10.626281641846225</c:v>
                </c:pt>
                <c:pt idx="264">
                  <c:v>14.896489648964884</c:v>
                </c:pt>
                <c:pt idx="265">
                  <c:v>15.284701732967076</c:v>
                </c:pt>
                <c:pt idx="266">
                  <c:v>6.8337424105412881</c:v>
                </c:pt>
                <c:pt idx="267">
                  <c:v>12.70123549232498</c:v>
                </c:pt>
                <c:pt idx="268">
                  <c:v>12.591986917416186</c:v>
                </c:pt>
                <c:pt idx="269">
                  <c:v>2.9097318539066164</c:v>
                </c:pt>
                <c:pt idx="270">
                  <c:v>-8.2202304737515988</c:v>
                </c:pt>
                <c:pt idx="271">
                  <c:v>-12.344264642703696</c:v>
                </c:pt>
                <c:pt idx="272">
                  <c:v>-10.682806440239744</c:v>
                </c:pt>
                <c:pt idx="273">
                  <c:v>-6.8701407555131544</c:v>
                </c:pt>
                <c:pt idx="274">
                  <c:v>-6.5591397849462219</c:v>
                </c:pt>
                <c:pt idx="275">
                  <c:v>4.5125805275312958</c:v>
                </c:pt>
                <c:pt idx="276">
                  <c:v>10.599897556419302</c:v>
                </c:pt>
                <c:pt idx="277">
                  <c:v>10.378302053303523</c:v>
                </c:pt>
                <c:pt idx="278">
                  <c:v>13.464328899637223</c:v>
                </c:pt>
                <c:pt idx="279">
                  <c:v>7.9173933504969041</c:v>
                </c:pt>
                <c:pt idx="280">
                  <c:v>3.6701860231272088</c:v>
                </c:pt>
                <c:pt idx="281">
                  <c:v>8.8895128457110886</c:v>
                </c:pt>
                <c:pt idx="282">
                  <c:v>22.591145833333325</c:v>
                </c:pt>
                <c:pt idx="283">
                  <c:v>26.730926319228885</c:v>
                </c:pt>
                <c:pt idx="284">
                  <c:v>29.095394736842106</c:v>
                </c:pt>
                <c:pt idx="285">
                  <c:v>16.448389299236553</c:v>
                </c:pt>
                <c:pt idx="286">
                  <c:v>26.306704621161625</c:v>
                </c:pt>
                <c:pt idx="287">
                  <c:v>18.855581077544837</c:v>
                </c:pt>
                <c:pt idx="288">
                  <c:v>12.430871495899964</c:v>
                </c:pt>
                <c:pt idx="289">
                  <c:v>7.587548638132291</c:v>
                </c:pt>
                <c:pt idx="290">
                  <c:v>10.5530985240049</c:v>
                </c:pt>
                <c:pt idx="291">
                  <c:v>6.5464433214478257</c:v>
                </c:pt>
                <c:pt idx="292">
                  <c:v>9.9633581204871202</c:v>
                </c:pt>
                <c:pt idx="293">
                  <c:v>9.3860395554524079</c:v>
                </c:pt>
                <c:pt idx="294">
                  <c:v>4.7037402321523425</c:v>
                </c:pt>
                <c:pt idx="295">
                  <c:v>7.7192801526323906</c:v>
                </c:pt>
                <c:pt idx="296">
                  <c:v>6.6836539686584429</c:v>
                </c:pt>
                <c:pt idx="297">
                  <c:v>14.95922392196578</c:v>
                </c:pt>
                <c:pt idx="298">
                  <c:v>4.4642643074636279</c:v>
                </c:pt>
                <c:pt idx="299">
                  <c:v>7.3389109056215984</c:v>
                </c:pt>
                <c:pt idx="300">
                  <c:v>7.4339714078022867</c:v>
                </c:pt>
                <c:pt idx="301">
                  <c:v>11.885357576358091</c:v>
                </c:pt>
                <c:pt idx="302">
                  <c:v>6.082660561513431</c:v>
                </c:pt>
                <c:pt idx="303">
                  <c:v>8.3881064162754306</c:v>
                </c:pt>
                <c:pt idx="304">
                  <c:v>10.386142010094579</c:v>
                </c:pt>
                <c:pt idx="305">
                  <c:v>5.638716673345745</c:v>
                </c:pt>
                <c:pt idx="306">
                  <c:v>11.962901239040647</c:v>
                </c:pt>
                <c:pt idx="307">
                  <c:v>9.8444231689803772</c:v>
                </c:pt>
                <c:pt idx="308">
                  <c:v>11.739275819241414</c:v>
                </c:pt>
                <c:pt idx="309">
                  <c:v>7.0569143387040567</c:v>
                </c:pt>
                <c:pt idx="310">
                  <c:v>7.0551513621445405</c:v>
                </c:pt>
                <c:pt idx="311">
                  <c:v>9.7611559323579122</c:v>
                </c:pt>
                <c:pt idx="312">
                  <c:v>5.3588344084081418</c:v>
                </c:pt>
                <c:pt idx="313">
                  <c:v>-1.3062634224101699</c:v>
                </c:pt>
                <c:pt idx="314">
                  <c:v>2.4353120243531201</c:v>
                </c:pt>
                <c:pt idx="315">
                  <c:v>1.4016304227104204</c:v>
                </c:pt>
                <c:pt idx="316">
                  <c:v>-1.3894746187823159</c:v>
                </c:pt>
                <c:pt idx="317">
                  <c:v>2.2605047642425102</c:v>
                </c:pt>
                <c:pt idx="318">
                  <c:v>2.5735611355595767</c:v>
                </c:pt>
                <c:pt idx="319">
                  <c:v>0.82365502364194487</c:v>
                </c:pt>
                <c:pt idx="320">
                  <c:v>0.96616292242910351</c:v>
                </c:pt>
                <c:pt idx="321">
                  <c:v>-1.7540440459949402</c:v>
                </c:pt>
                <c:pt idx="322">
                  <c:v>-1.5392860971165212</c:v>
                </c:pt>
                <c:pt idx="323">
                  <c:v>-2.3234567388550897</c:v>
                </c:pt>
                <c:pt idx="324">
                  <c:v>4.3348888984030554</c:v>
                </c:pt>
                <c:pt idx="325">
                  <c:v>12.324741458599719</c:v>
                </c:pt>
                <c:pt idx="326">
                  <c:v>14.149165021844713</c:v>
                </c:pt>
                <c:pt idx="327">
                  <c:v>16.845564074479725</c:v>
                </c:pt>
                <c:pt idx="328">
                  <c:v>22.616877124271273</c:v>
                </c:pt>
                <c:pt idx="329">
                  <c:v>22.650896870772041</c:v>
                </c:pt>
                <c:pt idx="330">
                  <c:v>18.168626048917957</c:v>
                </c:pt>
                <c:pt idx="331">
                  <c:v>26.301571178491923</c:v>
                </c:pt>
                <c:pt idx="332">
                  <c:v>23.107864930665812</c:v>
                </c:pt>
                <c:pt idx="333">
                  <c:v>33.432520002644985</c:v>
                </c:pt>
                <c:pt idx="334">
                  <c:v>34.110653863740282</c:v>
                </c:pt>
                <c:pt idx="335">
                  <c:v>35.202584924110369</c:v>
                </c:pt>
                <c:pt idx="336">
                  <c:v>31.399905619729584</c:v>
                </c:pt>
                <c:pt idx="337">
                  <c:v>28.916937948113674</c:v>
                </c:pt>
                <c:pt idx="338">
                  <c:v>27.094868955334061</c:v>
                </c:pt>
                <c:pt idx="339">
                  <c:v>25.44431946006749</c:v>
                </c:pt>
                <c:pt idx="340">
                  <c:v>23.107847636530508</c:v>
                </c:pt>
                <c:pt idx="341">
                  <c:v>13.857951108422606</c:v>
                </c:pt>
                <c:pt idx="342">
                  <c:v>16.037232149213352</c:v>
                </c:pt>
                <c:pt idx="343">
                  <c:v>17.610923837716676</c:v>
                </c:pt>
                <c:pt idx="344">
                  <c:v>21.284608770421332</c:v>
                </c:pt>
                <c:pt idx="345">
                  <c:v>25.050795381337032</c:v>
                </c:pt>
                <c:pt idx="346">
                  <c:v>20.26366632571883</c:v>
                </c:pt>
                <c:pt idx="347">
                  <c:v>23.606175906418024</c:v>
                </c:pt>
                <c:pt idx="348">
                  <c:v>23.482660087753548</c:v>
                </c:pt>
                <c:pt idx="349">
                  <c:v>17.292021688613481</c:v>
                </c:pt>
                <c:pt idx="350">
                  <c:v>22.497210205298334</c:v>
                </c:pt>
                <c:pt idx="351">
                  <c:v>26.775466284074611</c:v>
                </c:pt>
                <c:pt idx="352">
                  <c:v>31.986341201556744</c:v>
                </c:pt>
                <c:pt idx="353">
                  <c:v>49.122587702164225</c:v>
                </c:pt>
                <c:pt idx="354">
                  <c:v>37.957637387076495</c:v>
                </c:pt>
                <c:pt idx="355">
                  <c:v>37.820261009995178</c:v>
                </c:pt>
                <c:pt idx="356">
                  <c:v>29.683667248004308</c:v>
                </c:pt>
                <c:pt idx="357">
                  <c:v>26.205384269900399</c:v>
                </c:pt>
                <c:pt idx="358">
                  <c:v>31.008181008180991</c:v>
                </c:pt>
                <c:pt idx="359">
                  <c:v>24.692174620942311</c:v>
                </c:pt>
                <c:pt idx="360">
                  <c:v>32.690119116866015</c:v>
                </c:pt>
                <c:pt idx="361">
                  <c:v>45.518543956043956</c:v>
                </c:pt>
                <c:pt idx="362">
                  <c:v>38.736366585968504</c:v>
                </c:pt>
                <c:pt idx="363">
                  <c:v>28.591974348092599</c:v>
                </c:pt>
                <c:pt idx="364">
                  <c:v>28.097250152518249</c:v>
                </c:pt>
                <c:pt idx="365">
                  <c:v>17.432490490511476</c:v>
                </c:pt>
                <c:pt idx="366">
                  <c:v>6.4271181918240661</c:v>
                </c:pt>
                <c:pt idx="367">
                  <c:v>7.36107592264168</c:v>
                </c:pt>
                <c:pt idx="368">
                  <c:v>20.123111237453806</c:v>
                </c:pt>
                <c:pt idx="369">
                  <c:v>21.795059660875047</c:v>
                </c:pt>
                <c:pt idx="370">
                  <c:v>26.668590212586185</c:v>
                </c:pt>
                <c:pt idx="371">
                  <c:v>30.5382135716326</c:v>
                </c:pt>
                <c:pt idx="372">
                  <c:v>18.010368422055766</c:v>
                </c:pt>
                <c:pt idx="373">
                  <c:v>16.756977535738592</c:v>
                </c:pt>
                <c:pt idx="374">
                  <c:v>20.097144142118296</c:v>
                </c:pt>
                <c:pt idx="375">
                  <c:v>19.345079848187609</c:v>
                </c:pt>
                <c:pt idx="376">
                  <c:v>21.067346362802517</c:v>
                </c:pt>
                <c:pt idx="377">
                  <c:v>18.564787136266702</c:v>
                </c:pt>
                <c:pt idx="378">
                  <c:v>37.933519973257582</c:v>
                </c:pt>
                <c:pt idx="379">
                  <c:v>26.125603484724834</c:v>
                </c:pt>
                <c:pt idx="380">
                  <c:v>24.052718286655672</c:v>
                </c:pt>
                <c:pt idx="381">
                  <c:v>19.360105875578991</c:v>
                </c:pt>
                <c:pt idx="382">
                  <c:v>19.526044759727633</c:v>
                </c:pt>
                <c:pt idx="383">
                  <c:v>8.9728361101559795</c:v>
                </c:pt>
                <c:pt idx="384">
                  <c:v>10.343769431411665</c:v>
                </c:pt>
                <c:pt idx="385">
                  <c:v>16.496808849708877</c:v>
                </c:pt>
                <c:pt idx="386">
                  <c:v>8.7815875013106837</c:v>
                </c:pt>
                <c:pt idx="387">
                  <c:v>9.1224728077182959</c:v>
                </c:pt>
                <c:pt idx="388">
                  <c:v>5.9655717522273388</c:v>
                </c:pt>
                <c:pt idx="389">
                  <c:v>7.6848395448250839</c:v>
                </c:pt>
                <c:pt idx="390">
                  <c:v>14.940056497603017</c:v>
                </c:pt>
                <c:pt idx="391">
                  <c:v>11.990239414988579</c:v>
                </c:pt>
                <c:pt idx="392">
                  <c:v>4.8769929490142472</c:v>
                </c:pt>
                <c:pt idx="393">
                  <c:v>-5.3250390594063006</c:v>
                </c:pt>
                <c:pt idx="394">
                  <c:v>-10.139186659860478</c:v>
                </c:pt>
                <c:pt idx="395">
                  <c:v>-2.0402162844398553</c:v>
                </c:pt>
                <c:pt idx="396">
                  <c:v>-9.256304796475467</c:v>
                </c:pt>
                <c:pt idx="397">
                  <c:v>-22.571367561291357</c:v>
                </c:pt>
                <c:pt idx="398">
                  <c:v>-13.974511680425216</c:v>
                </c:pt>
                <c:pt idx="399">
                  <c:v>-11.599324229198926</c:v>
                </c:pt>
                <c:pt idx="400">
                  <c:v>-15.827031486319253</c:v>
                </c:pt>
                <c:pt idx="401">
                  <c:v>-15.347735230600412</c:v>
                </c:pt>
                <c:pt idx="402">
                  <c:v>-25.308365399820786</c:v>
                </c:pt>
                <c:pt idx="403">
                  <c:v>-27.536877571336081</c:v>
                </c:pt>
                <c:pt idx="404">
                  <c:v>-25.858402126766478</c:v>
                </c:pt>
                <c:pt idx="405">
                  <c:v>-13.346515076618882</c:v>
                </c:pt>
                <c:pt idx="406">
                  <c:v>-13.04268791468477</c:v>
                </c:pt>
                <c:pt idx="407">
                  <c:v>-17.2626847534059</c:v>
                </c:pt>
                <c:pt idx="408">
                  <c:v>-10.74326177073085</c:v>
                </c:pt>
                <c:pt idx="409">
                  <c:v>-1.115199986210802</c:v>
                </c:pt>
                <c:pt idx="410">
                  <c:v>-13.809165559521707</c:v>
                </c:pt>
                <c:pt idx="411">
                  <c:v>-15.024446178592466</c:v>
                </c:pt>
                <c:pt idx="412">
                  <c:v>-19.157451118116931</c:v>
                </c:pt>
                <c:pt idx="413">
                  <c:v>-24.736012152935448</c:v>
                </c:pt>
                <c:pt idx="414">
                  <c:v>-19.187882637308341</c:v>
                </c:pt>
                <c:pt idx="415">
                  <c:v>-21.678482909677797</c:v>
                </c:pt>
                <c:pt idx="416">
                  <c:v>-16.420389137368129</c:v>
                </c:pt>
                <c:pt idx="417">
                  <c:v>-17.827899425161277</c:v>
                </c:pt>
                <c:pt idx="418">
                  <c:v>-23.365967528395228</c:v>
                </c:pt>
                <c:pt idx="419">
                  <c:v>-24.287736683772788</c:v>
                </c:pt>
                <c:pt idx="420">
                  <c:v>-23.996819459127337</c:v>
                </c:pt>
                <c:pt idx="421">
                  <c:v>-26.077445332450178</c:v>
                </c:pt>
                <c:pt idx="422">
                  <c:v>-14.857185306243736</c:v>
                </c:pt>
                <c:pt idx="423">
                  <c:v>-9.7035065689600302</c:v>
                </c:pt>
                <c:pt idx="424">
                  <c:v>-1.5477561576852428</c:v>
                </c:pt>
                <c:pt idx="425">
                  <c:v>8.6318860928895838</c:v>
                </c:pt>
                <c:pt idx="426">
                  <c:v>10.0363509338806</c:v>
                </c:pt>
                <c:pt idx="427">
                  <c:v>22.162937886370337</c:v>
                </c:pt>
                <c:pt idx="428">
                  <c:v>18.622425939306364</c:v>
                </c:pt>
                <c:pt idx="429">
                  <c:v>13.018124339161186</c:v>
                </c:pt>
                <c:pt idx="430">
                  <c:v>26.380395990088878</c:v>
                </c:pt>
                <c:pt idx="431">
                  <c:v>32.187682599041722</c:v>
                </c:pt>
                <c:pt idx="432">
                  <c:v>36.116031623372777</c:v>
                </c:pt>
                <c:pt idx="433">
                  <c:v>32.779598670093634</c:v>
                </c:pt>
                <c:pt idx="434">
                  <c:v>20.762989137547439</c:v>
                </c:pt>
                <c:pt idx="435">
                  <c:v>16.302576822092398</c:v>
                </c:pt>
                <c:pt idx="436">
                  <c:v>17.069266290405327</c:v>
                </c:pt>
                <c:pt idx="437">
                  <c:v>11.250012622310201</c:v>
                </c:pt>
                <c:pt idx="438">
                  <c:v>9.5465322764655127</c:v>
                </c:pt>
                <c:pt idx="439">
                  <c:v>11.90899324276835</c:v>
                </c:pt>
                <c:pt idx="440">
                  <c:v>7.5653605657127088</c:v>
                </c:pt>
                <c:pt idx="441">
                  <c:v>10.926100926100911</c:v>
                </c:pt>
                <c:pt idx="442">
                  <c:v>8.9934527663860777</c:v>
                </c:pt>
                <c:pt idx="443">
                  <c:v>4.4327354061867164</c:v>
                </c:pt>
                <c:pt idx="444">
                  <c:v>5.1234125805718955</c:v>
                </c:pt>
                <c:pt idx="445">
                  <c:v>4.828584367036326</c:v>
                </c:pt>
                <c:pt idx="446">
                  <c:v>4.4748487311478291</c:v>
                </c:pt>
                <c:pt idx="447">
                  <c:v>6.3193775207909475</c:v>
                </c:pt>
                <c:pt idx="448">
                  <c:v>4.4256863363837162</c:v>
                </c:pt>
                <c:pt idx="449">
                  <c:v>12.02301855280834</c:v>
                </c:pt>
                <c:pt idx="450">
                  <c:v>10.51311309135694</c:v>
                </c:pt>
                <c:pt idx="451">
                  <c:v>10.248703547524629</c:v>
                </c:pt>
                <c:pt idx="452">
                  <c:v>6.7961422757034207</c:v>
                </c:pt>
                <c:pt idx="453">
                  <c:v>6.445621986335226</c:v>
                </c:pt>
                <c:pt idx="454">
                  <c:v>3.0010231698461842</c:v>
                </c:pt>
                <c:pt idx="455">
                  <c:v>8.3647260998755524</c:v>
                </c:pt>
                <c:pt idx="456">
                  <c:v>6.4024592888002774</c:v>
                </c:pt>
                <c:pt idx="457">
                  <c:v>9.6799058098069537</c:v>
                </c:pt>
                <c:pt idx="458">
                  <c:v>13.291265073259284</c:v>
                </c:pt>
                <c:pt idx="459">
                  <c:v>6.5958875367184255</c:v>
                </c:pt>
                <c:pt idx="460">
                  <c:v>6.6203318979627834</c:v>
                </c:pt>
                <c:pt idx="461">
                  <c:v>3.4419614642920759</c:v>
                </c:pt>
                <c:pt idx="462">
                  <c:v>6.8415920283857679</c:v>
                </c:pt>
                <c:pt idx="463">
                  <c:v>8.710866610786038</c:v>
                </c:pt>
                <c:pt idx="464">
                  <c:v>14.16144025318764</c:v>
                </c:pt>
                <c:pt idx="465">
                  <c:v>12.097032365464045</c:v>
                </c:pt>
                <c:pt idx="466">
                  <c:v>13.619431382130752</c:v>
                </c:pt>
                <c:pt idx="467">
                  <c:v>12.355477782638591</c:v>
                </c:pt>
                <c:pt idx="468">
                  <c:v>9.8511704902159778</c:v>
                </c:pt>
                <c:pt idx="469">
                  <c:v>9.7299342791168151</c:v>
                </c:pt>
                <c:pt idx="470">
                  <c:v>13.105347891439866</c:v>
                </c:pt>
                <c:pt idx="471">
                  <c:v>20.512719571054028</c:v>
                </c:pt>
                <c:pt idx="472">
                  <c:v>18.355377105967552</c:v>
                </c:pt>
                <c:pt idx="473">
                  <c:v>13.990412482571713</c:v>
                </c:pt>
                <c:pt idx="474">
                  <c:v>13.05164823365188</c:v>
                </c:pt>
                <c:pt idx="475">
                  <c:v>14.290526630984024</c:v>
                </c:pt>
                <c:pt idx="476">
                  <c:v>12.441760889443664</c:v>
                </c:pt>
                <c:pt idx="477">
                  <c:v>5.748127628281563</c:v>
                </c:pt>
                <c:pt idx="478">
                  <c:v>3.5295776633998521</c:v>
                </c:pt>
                <c:pt idx="479">
                  <c:v>-4.1502113694515508</c:v>
                </c:pt>
                <c:pt idx="480">
                  <c:v>-5.4157603673533057</c:v>
                </c:pt>
                <c:pt idx="481">
                  <c:v>-6.9084920400320886</c:v>
                </c:pt>
                <c:pt idx="482">
                  <c:v>-6.5287343915486629</c:v>
                </c:pt>
                <c:pt idx="483">
                  <c:v>-8.5089702212175276</c:v>
                </c:pt>
                <c:pt idx="484">
                  <c:v>-14.856819769182151</c:v>
                </c:pt>
                <c:pt idx="485">
                  <c:v>-12.911006205034104</c:v>
                </c:pt>
                <c:pt idx="486">
                  <c:v>-12.968880385891357</c:v>
                </c:pt>
                <c:pt idx="487">
                  <c:v>-23.605043392827906</c:v>
                </c:pt>
                <c:pt idx="488">
                  <c:v>-37.474989995998406</c:v>
                </c:pt>
                <c:pt idx="489">
                  <c:v>-39.489852410980731</c:v>
                </c:pt>
                <c:pt idx="490">
                  <c:v>-38.48579367457571</c:v>
                </c:pt>
                <c:pt idx="491">
                  <c:v>-40.090674984585249</c:v>
                </c:pt>
                <c:pt idx="492">
                  <c:v>-44.756243283256801</c:v>
                </c:pt>
                <c:pt idx="493">
                  <c:v>-39.678687533076285</c:v>
                </c:pt>
                <c:pt idx="494">
                  <c:v>-37.008061547788309</c:v>
                </c:pt>
                <c:pt idx="495">
                  <c:v>-34.364958082806098</c:v>
                </c:pt>
                <c:pt idx="496">
                  <c:v>-28.178125000000001</c:v>
                </c:pt>
                <c:pt idx="497">
                  <c:v>-22.084931117738961</c:v>
                </c:pt>
                <c:pt idx="498">
                  <c:v>-20.439964765401484</c:v>
                </c:pt>
                <c:pt idx="499">
                  <c:v>-9.36931993552591</c:v>
                </c:pt>
                <c:pt idx="500">
                  <c:v>6.961548387096772</c:v>
                </c:pt>
                <c:pt idx="501">
                  <c:v>22.247389092207449</c:v>
                </c:pt>
                <c:pt idx="502">
                  <c:v>23.454193191253793</c:v>
                </c:pt>
                <c:pt idx="503">
                  <c:v>30.027364750326903</c:v>
                </c:pt>
                <c:pt idx="504">
                  <c:v>50.252350052374538</c:v>
                </c:pt>
                <c:pt idx="505">
                  <c:v>46.568989935703819</c:v>
                </c:pt>
                <c:pt idx="506">
                  <c:v>35.962007768013684</c:v>
                </c:pt>
                <c:pt idx="507">
                  <c:v>18.52492547381248</c:v>
                </c:pt>
                <c:pt idx="508">
                  <c:v>12.116564417177923</c:v>
                </c:pt>
                <c:pt idx="509">
                  <c:v>11.556689755741868</c:v>
                </c:pt>
                <c:pt idx="510">
                  <c:v>2.8129960220258265</c:v>
                </c:pt>
                <c:pt idx="511">
                  <c:v>4.9636735157225553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43752"/>
        <c:axId val="277441792"/>
      </c:scatterChart>
      <c:valAx>
        <c:axId val="27744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41792"/>
        <c:crosses val="autoZero"/>
        <c:crossBetween val="midCat"/>
      </c:valAx>
      <c:valAx>
        <c:axId val="277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4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180976</xdr:colOff>
      <xdr:row>497</xdr:row>
      <xdr:rowOff>85724</xdr:rowOff>
    </xdr:from>
    <xdr:to>
      <xdr:col>12</xdr:col>
      <xdr:colOff>447676</xdr:colOff>
      <xdr:row>509</xdr:row>
      <xdr:rowOff>4761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F21" sqref="F21"/>
    </sheetView>
  </sheetViews>
  <sheetFormatPr defaultRowHeight="15" x14ac:dyDescent="0.2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1"/>
      <c r="T1" s="1"/>
      <c r="U1" s="1"/>
    </row>
    <row r="2" spans="1:22" ht="15.75" thickBot="1" x14ac:dyDescent="0.3">
      <c r="A2" s="90" t="s">
        <v>1</v>
      </c>
      <c r="B2" s="91">
        <v>2005</v>
      </c>
      <c r="C2" s="92"/>
      <c r="D2" s="92"/>
      <c r="E2" s="93"/>
      <c r="F2" s="91">
        <v>2006</v>
      </c>
      <c r="G2" s="92"/>
      <c r="H2" s="92"/>
      <c r="I2" s="93"/>
      <c r="J2" s="91">
        <v>2007</v>
      </c>
      <c r="K2" s="92"/>
      <c r="L2" s="92"/>
      <c r="M2" s="93"/>
      <c r="N2" s="91">
        <v>2008</v>
      </c>
      <c r="O2" s="92"/>
      <c r="P2" s="92"/>
      <c r="Q2" s="93"/>
      <c r="R2" s="91">
        <v>2009</v>
      </c>
      <c r="S2" s="92"/>
      <c r="T2" s="92"/>
      <c r="U2" s="93"/>
    </row>
    <row r="3" spans="1:22" x14ac:dyDescent="0.25">
      <c r="A3" s="90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 x14ac:dyDescent="0.25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 x14ac:dyDescent="0.25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 x14ac:dyDescent="0.25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 x14ac:dyDescent="0.25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 x14ac:dyDescent="0.25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 x14ac:dyDescent="0.3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 x14ac:dyDescent="0.25"/>
    <row r="12" spans="1:22" ht="15.75" thickBot="1" x14ac:dyDescent="0.3">
      <c r="L12" s="64" t="s">
        <v>683</v>
      </c>
      <c r="M12" s="64" t="s">
        <v>684</v>
      </c>
    </row>
    <row r="13" spans="1:22" ht="15.75" thickBot="1" x14ac:dyDescent="0.3">
      <c r="B13" s="81">
        <v>2006</v>
      </c>
      <c r="C13" s="81">
        <v>2007</v>
      </c>
      <c r="D13" s="81">
        <v>2008</v>
      </c>
      <c r="E13" s="80">
        <v>2009</v>
      </c>
      <c r="L13" s="65">
        <v>2</v>
      </c>
      <c r="M13" s="65">
        <v>1</v>
      </c>
    </row>
    <row r="14" spans="1:22" ht="15.75" thickBot="1" x14ac:dyDescent="0.3">
      <c r="A14" s="18" t="s">
        <v>12</v>
      </c>
      <c r="B14" s="78">
        <f>H4/D4-1</f>
        <v>0.10137038961425771</v>
      </c>
      <c r="C14" s="78">
        <f>L4/H4-1</f>
        <v>0.10767202389428232</v>
      </c>
      <c r="D14" s="78">
        <f>P4/L4-1</f>
        <v>0.10362621698413776</v>
      </c>
      <c r="E14" s="79">
        <f>T4/P4-1</f>
        <v>0.10371143570906005</v>
      </c>
      <c r="L14" s="65">
        <v>4</v>
      </c>
      <c r="M14" s="65">
        <v>6</v>
      </c>
    </row>
    <row r="15" spans="1:22" ht="15.75" thickBot="1" x14ac:dyDescent="0.3">
      <c r="A15" s="18" t="s">
        <v>693</v>
      </c>
      <c r="B15" s="78">
        <f>H6/D6-1</f>
        <v>0.10485396790327495</v>
      </c>
      <c r="C15" s="78">
        <f>L6/H6-1</f>
        <v>0.10655602150408594</v>
      </c>
      <c r="D15" s="78">
        <f>P6/L6-1</f>
        <v>0.11096756234910687</v>
      </c>
      <c r="E15" s="79">
        <f>T6/P6-1</f>
        <v>0.10584919716287522</v>
      </c>
      <c r="L15" s="65">
        <v>5</v>
      </c>
      <c r="M15" s="65">
        <v>9</v>
      </c>
    </row>
    <row r="16" spans="1:22" ht="15.75" thickBot="1" x14ac:dyDescent="0.3">
      <c r="L16" s="66">
        <v>1</v>
      </c>
      <c r="M16" s="66">
        <v>6</v>
      </c>
    </row>
    <row r="17" spans="1:16" ht="15.75" thickBot="1" x14ac:dyDescent="0.3">
      <c r="B17" s="81">
        <v>2005</v>
      </c>
      <c r="C17" s="81">
        <v>2006</v>
      </c>
      <c r="D17" s="81">
        <v>2007</v>
      </c>
      <c r="E17" s="81">
        <v>2008</v>
      </c>
      <c r="F17" s="80">
        <v>2009</v>
      </c>
      <c r="J17" s="19"/>
      <c r="K17" s="64" t="s">
        <v>686</v>
      </c>
      <c r="L17" s="77">
        <f>SUM(L13:L16)</f>
        <v>12</v>
      </c>
      <c r="M17" s="77">
        <f>SUM(M13:M16)</f>
        <v>22</v>
      </c>
      <c r="P17" s="19"/>
    </row>
    <row r="18" spans="1:16" ht="15.75" thickBot="1" x14ac:dyDescent="0.3">
      <c r="A18" s="18" t="s">
        <v>13</v>
      </c>
      <c r="B18" s="78">
        <f>C5/C4</f>
        <v>0.23736753536180472</v>
      </c>
      <c r="C18" s="78">
        <f>G5/G4</f>
        <v>0.2381604666963768</v>
      </c>
      <c r="D18" s="78">
        <f>K5/K4</f>
        <v>0.23870452050670515</v>
      </c>
      <c r="E18" s="78">
        <f>O5/O4</f>
        <v>0.23777403009615999</v>
      </c>
      <c r="F18" s="79">
        <f>S5/S4</f>
        <v>0.23905043568045331</v>
      </c>
      <c r="J18" s="19"/>
      <c r="K18" s="64" t="s">
        <v>682</v>
      </c>
      <c r="L18" s="77">
        <f>L13*L14*L15*L16</f>
        <v>40</v>
      </c>
      <c r="M18" s="77">
        <f>M13*M14*M15*M16</f>
        <v>324</v>
      </c>
      <c r="P18" s="19"/>
    </row>
    <row r="19" spans="1:16" ht="15.75" thickBot="1" x14ac:dyDescent="0.3">
      <c r="E19" s="82"/>
    </row>
    <row r="20" spans="1:16" ht="15.75" thickBot="1" x14ac:dyDescent="0.3">
      <c r="B20" s="81" t="s">
        <v>2</v>
      </c>
      <c r="C20" s="81" t="s">
        <v>3</v>
      </c>
      <c r="D20" s="81" t="s">
        <v>4</v>
      </c>
    </row>
    <row r="21" spans="1:16" ht="15.75" thickBot="1" x14ac:dyDescent="0.3">
      <c r="A21" s="18" t="s">
        <v>685</v>
      </c>
      <c r="B21" s="78">
        <f>(R4/B4)^(1/4)-1</f>
        <v>1.5333771232613369E-2</v>
      </c>
      <c r="C21" s="78">
        <f t="shared" ref="C21:D21" si="0">(S4/C4)^(1/4)-1</f>
        <v>0.1061821940191634</v>
      </c>
      <c r="D21" s="78">
        <f t="shared" si="0"/>
        <v>0.10409268769483382</v>
      </c>
      <c r="E21" s="19"/>
    </row>
    <row r="22" spans="1:16" x14ac:dyDescent="0.25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workbookViewId="0">
      <selection activeCell="M11" sqref="M11"/>
    </sheetView>
  </sheetViews>
  <sheetFormatPr defaultRowHeight="15" x14ac:dyDescent="0.2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 x14ac:dyDescent="0.25">
      <c r="A1" s="94" t="s">
        <v>14</v>
      </c>
      <c r="B1" s="94"/>
      <c r="C1" s="94"/>
      <c r="D1" s="94"/>
      <c r="E1" s="94"/>
      <c r="F1" s="94"/>
      <c r="G1" s="94"/>
    </row>
    <row r="2" spans="1:13" ht="26.25" customHeight="1" x14ac:dyDescent="0.25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3" t="s">
        <v>687</v>
      </c>
    </row>
    <row r="3" spans="1:13" x14ac:dyDescent="0.25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>
        <f>IF(B3=D3,1,0)</f>
        <v>0</v>
      </c>
      <c r="K3" s="24" t="s">
        <v>23</v>
      </c>
      <c r="L3" s="100">
        <f>AVERAGE(H3:H668)</f>
        <v>1.7604808613290533E-4</v>
      </c>
    </row>
    <row r="4" spans="1:13" x14ac:dyDescent="0.25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>
        <f t="shared" ref="I4:I67" si="0">IF(B4=D4,1,0)</f>
        <v>0</v>
      </c>
      <c r="K4" s="24" t="s">
        <v>24</v>
      </c>
      <c r="L4" s="69">
        <f>MEDIAN(H3:H668)</f>
        <v>1.0751843026296504E-3</v>
      </c>
    </row>
    <row r="5" spans="1:13" x14ac:dyDescent="0.25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67">
        <f t="shared" si="0"/>
        <v>0</v>
      </c>
      <c r="K5" s="24" t="s">
        <v>25</v>
      </c>
      <c r="L5" s="69">
        <f>MAX(H3:H668)</f>
        <v>0.17744066019364579</v>
      </c>
    </row>
    <row r="6" spans="1:13" x14ac:dyDescent="0.25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67">
        <f t="shared" si="0"/>
        <v>1</v>
      </c>
      <c r="K6" s="24" t="s">
        <v>26</v>
      </c>
      <c r="L6" s="69">
        <f>MIN(H3:H668)</f>
        <v>-0.12202911846151232</v>
      </c>
    </row>
    <row r="7" spans="1:13" x14ac:dyDescent="0.25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67">
        <f t="shared" si="0"/>
        <v>0</v>
      </c>
      <c r="K7" s="24" t="s">
        <v>27</v>
      </c>
      <c r="L7" s="84">
        <f>SUM(I3:I668)</f>
        <v>92</v>
      </c>
      <c r="M7" s="68">
        <f>COUNTIF(I3:I668,1)</f>
        <v>92</v>
      </c>
    </row>
    <row r="8" spans="1:13" x14ac:dyDescent="0.25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67">
        <f t="shared" si="0"/>
        <v>0</v>
      </c>
      <c r="K8" s="24" t="s">
        <v>28</v>
      </c>
      <c r="L8" s="69">
        <f>AVERAGEIF(F3:F668,"&gt;200000000", H3:H668)</f>
        <v>8.042946397694336E-4</v>
      </c>
    </row>
    <row r="9" spans="1:13" x14ac:dyDescent="0.25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67">
        <f t="shared" si="0"/>
        <v>0</v>
      </c>
      <c r="K9" s="24" t="s">
        <v>29</v>
      </c>
      <c r="L9" s="69">
        <f>VAR(H3:H668)</f>
        <v>4.9314544481121429E-4</v>
      </c>
    </row>
    <row r="10" spans="1:13" x14ac:dyDescent="0.25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67">
        <f t="shared" si="0"/>
        <v>0</v>
      </c>
      <c r="K10" s="24" t="s">
        <v>30</v>
      </c>
      <c r="L10" s="69">
        <f>_xlfn.STDEV.P(H3:H668)</f>
        <v>2.2190200228600274E-2</v>
      </c>
      <c r="M10" s="63">
        <f>POWER(L9,0.5)</f>
        <v>2.2206878322069815E-2</v>
      </c>
    </row>
    <row r="11" spans="1:13" x14ac:dyDescent="0.25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67">
        <f t="shared" si="0"/>
        <v>0</v>
      </c>
    </row>
    <row r="12" spans="1:13" x14ac:dyDescent="0.25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67">
        <f t="shared" si="0"/>
        <v>0</v>
      </c>
    </row>
    <row r="13" spans="1:13" x14ac:dyDescent="0.25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67">
        <f t="shared" si="0"/>
        <v>0</v>
      </c>
    </row>
    <row r="14" spans="1:13" x14ac:dyDescent="0.25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67">
        <f t="shared" si="0"/>
        <v>0</v>
      </c>
    </row>
    <row r="15" spans="1:13" x14ac:dyDescent="0.25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67">
        <f t="shared" si="0"/>
        <v>0</v>
      </c>
    </row>
    <row r="16" spans="1:13" x14ac:dyDescent="0.25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67">
        <f t="shared" si="0"/>
        <v>0</v>
      </c>
    </row>
    <row r="17" spans="1:9" x14ac:dyDescent="0.25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67">
        <f t="shared" si="0"/>
        <v>0</v>
      </c>
    </row>
    <row r="18" spans="1:9" x14ac:dyDescent="0.25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67">
        <f t="shared" si="0"/>
        <v>0</v>
      </c>
    </row>
    <row r="19" spans="1:9" x14ac:dyDescent="0.25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67">
        <f t="shared" si="0"/>
        <v>0</v>
      </c>
    </row>
    <row r="20" spans="1:9" x14ac:dyDescent="0.25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67">
        <f t="shared" si="0"/>
        <v>0</v>
      </c>
    </row>
    <row r="21" spans="1:9" x14ac:dyDescent="0.25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67">
        <f t="shared" si="0"/>
        <v>1</v>
      </c>
    </row>
    <row r="22" spans="1:9" x14ac:dyDescent="0.25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67">
        <f t="shared" si="0"/>
        <v>0</v>
      </c>
    </row>
    <row r="23" spans="1:9" x14ac:dyDescent="0.25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67">
        <f t="shared" si="0"/>
        <v>0</v>
      </c>
    </row>
    <row r="24" spans="1:9" x14ac:dyDescent="0.25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67">
        <f t="shared" si="0"/>
        <v>0</v>
      </c>
    </row>
    <row r="25" spans="1:9" x14ac:dyDescent="0.25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67">
        <f t="shared" si="0"/>
        <v>0</v>
      </c>
    </row>
    <row r="26" spans="1:9" x14ac:dyDescent="0.25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67">
        <f t="shared" si="0"/>
        <v>0</v>
      </c>
    </row>
    <row r="27" spans="1:9" x14ac:dyDescent="0.25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67">
        <f t="shared" si="0"/>
        <v>1</v>
      </c>
    </row>
    <row r="28" spans="1:9" x14ac:dyDescent="0.25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67">
        <f t="shared" si="0"/>
        <v>0</v>
      </c>
    </row>
    <row r="29" spans="1:9" x14ac:dyDescent="0.25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67">
        <f t="shared" si="0"/>
        <v>0</v>
      </c>
    </row>
    <row r="30" spans="1:9" x14ac:dyDescent="0.25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67">
        <f t="shared" si="0"/>
        <v>0</v>
      </c>
    </row>
    <row r="31" spans="1:9" x14ac:dyDescent="0.25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67">
        <f t="shared" si="0"/>
        <v>0</v>
      </c>
    </row>
    <row r="32" spans="1:9" x14ac:dyDescent="0.25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67">
        <f t="shared" si="0"/>
        <v>0</v>
      </c>
    </row>
    <row r="33" spans="1:9" x14ac:dyDescent="0.25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67">
        <f t="shared" si="0"/>
        <v>0</v>
      </c>
    </row>
    <row r="34" spans="1:9" x14ac:dyDescent="0.25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67">
        <f t="shared" si="0"/>
        <v>1</v>
      </c>
    </row>
    <row r="35" spans="1:9" x14ac:dyDescent="0.25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67">
        <f t="shared" si="0"/>
        <v>1</v>
      </c>
    </row>
    <row r="36" spans="1:9" x14ac:dyDescent="0.25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67">
        <f t="shared" si="0"/>
        <v>0</v>
      </c>
    </row>
    <row r="37" spans="1:9" x14ac:dyDescent="0.25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67">
        <f t="shared" si="0"/>
        <v>0</v>
      </c>
    </row>
    <row r="38" spans="1:9" x14ac:dyDescent="0.25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67">
        <f t="shared" si="0"/>
        <v>0</v>
      </c>
    </row>
    <row r="39" spans="1:9" x14ac:dyDescent="0.25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67">
        <f t="shared" si="0"/>
        <v>0</v>
      </c>
    </row>
    <row r="40" spans="1:9" x14ac:dyDescent="0.25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67">
        <f t="shared" si="0"/>
        <v>0</v>
      </c>
    </row>
    <row r="41" spans="1:9" x14ac:dyDescent="0.25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67">
        <f t="shared" si="0"/>
        <v>0</v>
      </c>
    </row>
    <row r="42" spans="1:9" x14ac:dyDescent="0.25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67">
        <f t="shared" si="0"/>
        <v>0</v>
      </c>
    </row>
    <row r="43" spans="1:9" x14ac:dyDescent="0.25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67">
        <f t="shared" si="0"/>
        <v>1</v>
      </c>
    </row>
    <row r="44" spans="1:9" x14ac:dyDescent="0.25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67">
        <f t="shared" si="0"/>
        <v>0</v>
      </c>
    </row>
    <row r="45" spans="1:9" x14ac:dyDescent="0.25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67">
        <f t="shared" si="0"/>
        <v>0</v>
      </c>
    </row>
    <row r="46" spans="1:9" x14ac:dyDescent="0.25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67">
        <f t="shared" si="0"/>
        <v>0</v>
      </c>
    </row>
    <row r="47" spans="1:9" x14ac:dyDescent="0.25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67">
        <f t="shared" si="0"/>
        <v>0</v>
      </c>
    </row>
    <row r="48" spans="1:9" x14ac:dyDescent="0.25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67">
        <f t="shared" si="0"/>
        <v>0</v>
      </c>
    </row>
    <row r="49" spans="1:9" x14ac:dyDescent="0.25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67">
        <f t="shared" si="0"/>
        <v>0</v>
      </c>
    </row>
    <row r="50" spans="1:9" x14ac:dyDescent="0.25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67">
        <f t="shared" si="0"/>
        <v>0</v>
      </c>
    </row>
    <row r="51" spans="1:9" x14ac:dyDescent="0.25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67">
        <f t="shared" si="0"/>
        <v>0</v>
      </c>
    </row>
    <row r="52" spans="1:9" x14ac:dyDescent="0.25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67">
        <f t="shared" si="0"/>
        <v>0</v>
      </c>
    </row>
    <row r="53" spans="1:9" x14ac:dyDescent="0.25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67">
        <f t="shared" si="0"/>
        <v>0</v>
      </c>
    </row>
    <row r="54" spans="1:9" x14ac:dyDescent="0.25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67">
        <f t="shared" si="0"/>
        <v>0</v>
      </c>
    </row>
    <row r="55" spans="1:9" x14ac:dyDescent="0.25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67">
        <f t="shared" si="0"/>
        <v>0</v>
      </c>
    </row>
    <row r="56" spans="1:9" x14ac:dyDescent="0.25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67">
        <f t="shared" si="0"/>
        <v>0</v>
      </c>
    </row>
    <row r="57" spans="1:9" x14ac:dyDescent="0.25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67">
        <f t="shared" si="0"/>
        <v>0</v>
      </c>
    </row>
    <row r="58" spans="1:9" x14ac:dyDescent="0.25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67">
        <f t="shared" si="0"/>
        <v>0</v>
      </c>
    </row>
    <row r="59" spans="1:9" x14ac:dyDescent="0.25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67">
        <f t="shared" si="0"/>
        <v>0</v>
      </c>
    </row>
    <row r="60" spans="1:9" x14ac:dyDescent="0.25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67">
        <f t="shared" si="0"/>
        <v>1</v>
      </c>
    </row>
    <row r="61" spans="1:9" x14ac:dyDescent="0.25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67">
        <f t="shared" si="0"/>
        <v>0</v>
      </c>
    </row>
    <row r="62" spans="1:9" x14ac:dyDescent="0.25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67">
        <f t="shared" si="0"/>
        <v>0</v>
      </c>
    </row>
    <row r="63" spans="1:9" x14ac:dyDescent="0.25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67">
        <f t="shared" si="0"/>
        <v>0</v>
      </c>
    </row>
    <row r="64" spans="1:9" x14ac:dyDescent="0.25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67">
        <f t="shared" si="0"/>
        <v>0</v>
      </c>
    </row>
    <row r="65" spans="1:9" x14ac:dyDescent="0.25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67">
        <f t="shared" si="0"/>
        <v>0</v>
      </c>
    </row>
    <row r="66" spans="1:9" x14ac:dyDescent="0.25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67">
        <f t="shared" si="0"/>
        <v>1</v>
      </c>
    </row>
    <row r="67" spans="1:9" x14ac:dyDescent="0.25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67">
        <f t="shared" si="0"/>
        <v>0</v>
      </c>
    </row>
    <row r="68" spans="1:9" x14ac:dyDescent="0.25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67">
        <f t="shared" ref="I68:I131" si="2">IF(B68=D68,1,0)</f>
        <v>0</v>
      </c>
    </row>
    <row r="69" spans="1:9" x14ac:dyDescent="0.25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67">
        <f t="shared" si="2"/>
        <v>0</v>
      </c>
    </row>
    <row r="70" spans="1:9" x14ac:dyDescent="0.25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67">
        <f t="shared" si="2"/>
        <v>0</v>
      </c>
    </row>
    <row r="71" spans="1:9" x14ac:dyDescent="0.25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67">
        <f t="shared" si="2"/>
        <v>0</v>
      </c>
    </row>
    <row r="72" spans="1:9" x14ac:dyDescent="0.25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67">
        <f t="shared" si="2"/>
        <v>0</v>
      </c>
    </row>
    <row r="73" spans="1:9" x14ac:dyDescent="0.25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67">
        <f t="shared" si="2"/>
        <v>0</v>
      </c>
    </row>
    <row r="74" spans="1:9" x14ac:dyDescent="0.25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67">
        <f t="shared" si="2"/>
        <v>0</v>
      </c>
    </row>
    <row r="75" spans="1:9" x14ac:dyDescent="0.25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67">
        <f t="shared" si="2"/>
        <v>0</v>
      </c>
    </row>
    <row r="76" spans="1:9" x14ac:dyDescent="0.25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67">
        <f t="shared" si="2"/>
        <v>0</v>
      </c>
    </row>
    <row r="77" spans="1:9" x14ac:dyDescent="0.25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67">
        <f t="shared" si="2"/>
        <v>1</v>
      </c>
    </row>
    <row r="78" spans="1:9" x14ac:dyDescent="0.25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67">
        <f t="shared" si="2"/>
        <v>0</v>
      </c>
    </row>
    <row r="79" spans="1:9" x14ac:dyDescent="0.25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67">
        <f t="shared" si="2"/>
        <v>0</v>
      </c>
    </row>
    <row r="80" spans="1:9" x14ac:dyDescent="0.25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67">
        <f t="shared" si="2"/>
        <v>0</v>
      </c>
    </row>
    <row r="81" spans="1:9" x14ac:dyDescent="0.25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67">
        <f t="shared" si="2"/>
        <v>1</v>
      </c>
    </row>
    <row r="82" spans="1:9" x14ac:dyDescent="0.25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67">
        <f t="shared" si="2"/>
        <v>0</v>
      </c>
    </row>
    <row r="83" spans="1:9" x14ac:dyDescent="0.25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67">
        <f t="shared" si="2"/>
        <v>0</v>
      </c>
    </row>
    <row r="84" spans="1:9" x14ac:dyDescent="0.25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67">
        <f t="shared" si="2"/>
        <v>0</v>
      </c>
    </row>
    <row r="85" spans="1:9" x14ac:dyDescent="0.25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67">
        <f t="shared" si="2"/>
        <v>0</v>
      </c>
    </row>
    <row r="86" spans="1:9" x14ac:dyDescent="0.25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67">
        <f t="shared" si="2"/>
        <v>0</v>
      </c>
    </row>
    <row r="87" spans="1:9" x14ac:dyDescent="0.25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67">
        <f t="shared" si="2"/>
        <v>0</v>
      </c>
    </row>
    <row r="88" spans="1:9" x14ac:dyDescent="0.25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67">
        <f t="shared" si="2"/>
        <v>0</v>
      </c>
    </row>
    <row r="89" spans="1:9" x14ac:dyDescent="0.25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67">
        <f t="shared" si="2"/>
        <v>0</v>
      </c>
    </row>
    <row r="90" spans="1:9" x14ac:dyDescent="0.25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67">
        <f t="shared" si="2"/>
        <v>0</v>
      </c>
    </row>
    <row r="91" spans="1:9" x14ac:dyDescent="0.25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67">
        <f t="shared" si="2"/>
        <v>0</v>
      </c>
    </row>
    <row r="92" spans="1:9" x14ac:dyDescent="0.25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67">
        <f t="shared" si="2"/>
        <v>0</v>
      </c>
    </row>
    <row r="93" spans="1:9" x14ac:dyDescent="0.25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67">
        <f t="shared" si="2"/>
        <v>0</v>
      </c>
    </row>
    <row r="94" spans="1:9" x14ac:dyDescent="0.25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67">
        <f t="shared" si="2"/>
        <v>0</v>
      </c>
    </row>
    <row r="95" spans="1:9" x14ac:dyDescent="0.25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67">
        <f t="shared" si="2"/>
        <v>0</v>
      </c>
    </row>
    <row r="96" spans="1:9" x14ac:dyDescent="0.25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67">
        <f t="shared" si="2"/>
        <v>0</v>
      </c>
    </row>
    <row r="97" spans="1:9" x14ac:dyDescent="0.25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67">
        <f t="shared" si="2"/>
        <v>0</v>
      </c>
    </row>
    <row r="98" spans="1:9" x14ac:dyDescent="0.25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67">
        <f t="shared" si="2"/>
        <v>0</v>
      </c>
    </row>
    <row r="99" spans="1:9" x14ac:dyDescent="0.25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67">
        <f t="shared" si="2"/>
        <v>0</v>
      </c>
    </row>
    <row r="100" spans="1:9" x14ac:dyDescent="0.25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67">
        <f t="shared" si="2"/>
        <v>0</v>
      </c>
    </row>
    <row r="101" spans="1:9" x14ac:dyDescent="0.25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67">
        <f t="shared" si="2"/>
        <v>0</v>
      </c>
    </row>
    <row r="102" spans="1:9" x14ac:dyDescent="0.25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67">
        <f t="shared" si="2"/>
        <v>0</v>
      </c>
    </row>
    <row r="103" spans="1:9" x14ac:dyDescent="0.25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67">
        <f t="shared" si="2"/>
        <v>0</v>
      </c>
    </row>
    <row r="104" spans="1:9" x14ac:dyDescent="0.25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67">
        <f t="shared" si="2"/>
        <v>0</v>
      </c>
    </row>
    <row r="105" spans="1:9" x14ac:dyDescent="0.25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67">
        <f t="shared" si="2"/>
        <v>0</v>
      </c>
    </row>
    <row r="106" spans="1:9" x14ac:dyDescent="0.25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67">
        <f t="shared" si="2"/>
        <v>0</v>
      </c>
    </row>
    <row r="107" spans="1:9" x14ac:dyDescent="0.25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67">
        <f t="shared" si="2"/>
        <v>0</v>
      </c>
    </row>
    <row r="108" spans="1:9" x14ac:dyDescent="0.25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67">
        <f t="shared" si="2"/>
        <v>0</v>
      </c>
    </row>
    <row r="109" spans="1:9" x14ac:dyDescent="0.25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67">
        <f t="shared" si="2"/>
        <v>0</v>
      </c>
    </row>
    <row r="110" spans="1:9" x14ac:dyDescent="0.25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67">
        <f t="shared" si="2"/>
        <v>0</v>
      </c>
    </row>
    <row r="111" spans="1:9" x14ac:dyDescent="0.25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67">
        <f t="shared" si="2"/>
        <v>0</v>
      </c>
    </row>
    <row r="112" spans="1:9" x14ac:dyDescent="0.25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67">
        <f t="shared" si="2"/>
        <v>0</v>
      </c>
    </row>
    <row r="113" spans="1:9" x14ac:dyDescent="0.25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67">
        <f t="shared" si="2"/>
        <v>0</v>
      </c>
    </row>
    <row r="114" spans="1:9" x14ac:dyDescent="0.25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67">
        <f t="shared" si="2"/>
        <v>0</v>
      </c>
    </row>
    <row r="115" spans="1:9" x14ac:dyDescent="0.25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67">
        <f t="shared" si="2"/>
        <v>1</v>
      </c>
    </row>
    <row r="116" spans="1:9" x14ac:dyDescent="0.25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67">
        <f t="shared" si="2"/>
        <v>0</v>
      </c>
    </row>
    <row r="117" spans="1:9" x14ac:dyDescent="0.25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67">
        <f t="shared" si="2"/>
        <v>0</v>
      </c>
    </row>
    <row r="118" spans="1:9" x14ac:dyDescent="0.25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67">
        <f t="shared" si="2"/>
        <v>0</v>
      </c>
    </row>
    <row r="119" spans="1:9" x14ac:dyDescent="0.25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67">
        <f t="shared" si="2"/>
        <v>0</v>
      </c>
    </row>
    <row r="120" spans="1:9" x14ac:dyDescent="0.25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67">
        <f t="shared" si="2"/>
        <v>0</v>
      </c>
    </row>
    <row r="121" spans="1:9" x14ac:dyDescent="0.25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67">
        <f t="shared" si="2"/>
        <v>0</v>
      </c>
    </row>
    <row r="122" spans="1:9" x14ac:dyDescent="0.25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67">
        <f t="shared" si="2"/>
        <v>0</v>
      </c>
    </row>
    <row r="123" spans="1:9" x14ac:dyDescent="0.25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67">
        <f t="shared" si="2"/>
        <v>0</v>
      </c>
    </row>
    <row r="124" spans="1:9" x14ac:dyDescent="0.25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67">
        <f t="shared" si="2"/>
        <v>0</v>
      </c>
    </row>
    <row r="125" spans="1:9" x14ac:dyDescent="0.25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67">
        <f t="shared" si="2"/>
        <v>0</v>
      </c>
    </row>
    <row r="126" spans="1:9" x14ac:dyDescent="0.25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67">
        <f t="shared" si="2"/>
        <v>0</v>
      </c>
    </row>
    <row r="127" spans="1:9" x14ac:dyDescent="0.25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67">
        <f t="shared" si="2"/>
        <v>0</v>
      </c>
    </row>
    <row r="128" spans="1:9" x14ac:dyDescent="0.25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67">
        <f t="shared" si="2"/>
        <v>0</v>
      </c>
    </row>
    <row r="129" spans="1:9" x14ac:dyDescent="0.25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67">
        <f t="shared" si="2"/>
        <v>0</v>
      </c>
    </row>
    <row r="130" spans="1:9" x14ac:dyDescent="0.25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67">
        <f t="shared" si="2"/>
        <v>1</v>
      </c>
    </row>
    <row r="131" spans="1:9" x14ac:dyDescent="0.25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67">
        <f t="shared" si="2"/>
        <v>0</v>
      </c>
    </row>
    <row r="132" spans="1:9" x14ac:dyDescent="0.25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67">
        <f t="shared" ref="I132:I195" si="4">IF(B132=D132,1,0)</f>
        <v>1</v>
      </c>
    </row>
    <row r="133" spans="1:9" x14ac:dyDescent="0.25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67">
        <f t="shared" si="4"/>
        <v>0</v>
      </c>
    </row>
    <row r="134" spans="1:9" x14ac:dyDescent="0.25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67">
        <f t="shared" si="4"/>
        <v>0</v>
      </c>
    </row>
    <row r="135" spans="1:9" x14ac:dyDescent="0.25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67">
        <f t="shared" si="4"/>
        <v>0</v>
      </c>
    </row>
    <row r="136" spans="1:9" x14ac:dyDescent="0.25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67">
        <f t="shared" si="4"/>
        <v>0</v>
      </c>
    </row>
    <row r="137" spans="1:9" x14ac:dyDescent="0.25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67">
        <f t="shared" si="4"/>
        <v>0</v>
      </c>
    </row>
    <row r="138" spans="1:9" x14ac:dyDescent="0.25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67">
        <f t="shared" si="4"/>
        <v>1</v>
      </c>
    </row>
    <row r="139" spans="1:9" x14ac:dyDescent="0.25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67">
        <f t="shared" si="4"/>
        <v>0</v>
      </c>
    </row>
    <row r="140" spans="1:9" x14ac:dyDescent="0.25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67">
        <f t="shared" si="4"/>
        <v>0</v>
      </c>
    </row>
    <row r="141" spans="1:9" x14ac:dyDescent="0.25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67">
        <f t="shared" si="4"/>
        <v>0</v>
      </c>
    </row>
    <row r="142" spans="1:9" x14ac:dyDescent="0.25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67">
        <f t="shared" si="4"/>
        <v>1</v>
      </c>
    </row>
    <row r="143" spans="1:9" x14ac:dyDescent="0.25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67">
        <f t="shared" si="4"/>
        <v>0</v>
      </c>
    </row>
    <row r="144" spans="1:9" x14ac:dyDescent="0.25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67">
        <f t="shared" si="4"/>
        <v>0</v>
      </c>
    </row>
    <row r="145" spans="1:9" x14ac:dyDescent="0.25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67">
        <f t="shared" si="4"/>
        <v>1</v>
      </c>
    </row>
    <row r="146" spans="1:9" x14ac:dyDescent="0.25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67">
        <f t="shared" si="4"/>
        <v>0</v>
      </c>
    </row>
    <row r="147" spans="1:9" x14ac:dyDescent="0.25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67">
        <f t="shared" si="4"/>
        <v>1</v>
      </c>
    </row>
    <row r="148" spans="1:9" x14ac:dyDescent="0.25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67">
        <f t="shared" si="4"/>
        <v>0</v>
      </c>
    </row>
    <row r="149" spans="1:9" x14ac:dyDescent="0.25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67">
        <f t="shared" si="4"/>
        <v>0</v>
      </c>
    </row>
    <row r="150" spans="1:9" x14ac:dyDescent="0.25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67">
        <f t="shared" si="4"/>
        <v>0</v>
      </c>
    </row>
    <row r="151" spans="1:9" x14ac:dyDescent="0.25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67">
        <f t="shared" si="4"/>
        <v>0</v>
      </c>
    </row>
    <row r="152" spans="1:9" x14ac:dyDescent="0.25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67">
        <f t="shared" si="4"/>
        <v>0</v>
      </c>
    </row>
    <row r="153" spans="1:9" x14ac:dyDescent="0.25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67">
        <f t="shared" si="4"/>
        <v>0</v>
      </c>
    </row>
    <row r="154" spans="1:9" x14ac:dyDescent="0.25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67">
        <f t="shared" si="4"/>
        <v>0</v>
      </c>
    </row>
    <row r="155" spans="1:9" x14ac:dyDescent="0.25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67">
        <f t="shared" si="4"/>
        <v>1</v>
      </c>
    </row>
    <row r="156" spans="1:9" x14ac:dyDescent="0.25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67">
        <f t="shared" si="4"/>
        <v>0</v>
      </c>
    </row>
    <row r="157" spans="1:9" x14ac:dyDescent="0.25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67">
        <f t="shared" si="4"/>
        <v>0</v>
      </c>
    </row>
    <row r="158" spans="1:9" x14ac:dyDescent="0.25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67">
        <f t="shared" si="4"/>
        <v>0</v>
      </c>
    </row>
    <row r="159" spans="1:9" x14ac:dyDescent="0.25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67">
        <f t="shared" si="4"/>
        <v>0</v>
      </c>
    </row>
    <row r="160" spans="1:9" x14ac:dyDescent="0.25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67">
        <f t="shared" si="4"/>
        <v>0</v>
      </c>
    </row>
    <row r="161" spans="1:9" x14ac:dyDescent="0.25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67">
        <f t="shared" si="4"/>
        <v>1</v>
      </c>
    </row>
    <row r="162" spans="1:9" x14ac:dyDescent="0.25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67">
        <f t="shared" si="4"/>
        <v>0</v>
      </c>
    </row>
    <row r="163" spans="1:9" x14ac:dyDescent="0.25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67">
        <f t="shared" si="4"/>
        <v>0</v>
      </c>
    </row>
    <row r="164" spans="1:9" x14ac:dyDescent="0.25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67">
        <f t="shared" si="4"/>
        <v>1</v>
      </c>
    </row>
    <row r="165" spans="1:9" x14ac:dyDescent="0.25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67">
        <f t="shared" si="4"/>
        <v>0</v>
      </c>
    </row>
    <row r="166" spans="1:9" x14ac:dyDescent="0.25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67">
        <f t="shared" si="4"/>
        <v>0</v>
      </c>
    </row>
    <row r="167" spans="1:9" x14ac:dyDescent="0.25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67">
        <f t="shared" si="4"/>
        <v>0</v>
      </c>
    </row>
    <row r="168" spans="1:9" x14ac:dyDescent="0.25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67">
        <f t="shared" si="4"/>
        <v>1</v>
      </c>
    </row>
    <row r="169" spans="1:9" x14ac:dyDescent="0.25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67">
        <f t="shared" si="4"/>
        <v>0</v>
      </c>
    </row>
    <row r="170" spans="1:9" x14ac:dyDescent="0.25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67">
        <f t="shared" si="4"/>
        <v>0</v>
      </c>
    </row>
    <row r="171" spans="1:9" x14ac:dyDescent="0.25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67">
        <f t="shared" si="4"/>
        <v>0</v>
      </c>
    </row>
    <row r="172" spans="1:9" x14ac:dyDescent="0.25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67">
        <f t="shared" si="4"/>
        <v>0</v>
      </c>
    </row>
    <row r="173" spans="1:9" x14ac:dyDescent="0.25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67">
        <f t="shared" si="4"/>
        <v>1</v>
      </c>
    </row>
    <row r="174" spans="1:9" x14ac:dyDescent="0.25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67">
        <f t="shared" si="4"/>
        <v>0</v>
      </c>
    </row>
    <row r="175" spans="1:9" x14ac:dyDescent="0.25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67">
        <f t="shared" si="4"/>
        <v>0</v>
      </c>
    </row>
    <row r="176" spans="1:9" x14ac:dyDescent="0.25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67">
        <f t="shared" si="4"/>
        <v>0</v>
      </c>
    </row>
    <row r="177" spans="1:9" x14ac:dyDescent="0.25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67">
        <f t="shared" si="4"/>
        <v>0</v>
      </c>
    </row>
    <row r="178" spans="1:9" x14ac:dyDescent="0.25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67">
        <f t="shared" si="4"/>
        <v>0</v>
      </c>
    </row>
    <row r="179" spans="1:9" x14ac:dyDescent="0.25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67">
        <f t="shared" si="4"/>
        <v>0</v>
      </c>
    </row>
    <row r="180" spans="1:9" x14ac:dyDescent="0.25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67">
        <f t="shared" si="4"/>
        <v>0</v>
      </c>
    </row>
    <row r="181" spans="1:9" x14ac:dyDescent="0.25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67">
        <f t="shared" si="4"/>
        <v>0</v>
      </c>
    </row>
    <row r="182" spans="1:9" x14ac:dyDescent="0.25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67">
        <f t="shared" si="4"/>
        <v>1</v>
      </c>
    </row>
    <row r="183" spans="1:9" x14ac:dyDescent="0.25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67">
        <f t="shared" si="4"/>
        <v>0</v>
      </c>
    </row>
    <row r="184" spans="1:9" x14ac:dyDescent="0.25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67">
        <f t="shared" si="4"/>
        <v>0</v>
      </c>
    </row>
    <row r="185" spans="1:9" x14ac:dyDescent="0.25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67">
        <f t="shared" si="4"/>
        <v>0</v>
      </c>
    </row>
    <row r="186" spans="1:9" x14ac:dyDescent="0.25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67">
        <f t="shared" si="4"/>
        <v>0</v>
      </c>
    </row>
    <row r="187" spans="1:9" x14ac:dyDescent="0.25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67">
        <f t="shared" si="4"/>
        <v>0</v>
      </c>
    </row>
    <row r="188" spans="1:9" x14ac:dyDescent="0.25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67">
        <f t="shared" si="4"/>
        <v>0</v>
      </c>
    </row>
    <row r="189" spans="1:9" x14ac:dyDescent="0.25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67">
        <f t="shared" si="4"/>
        <v>0</v>
      </c>
    </row>
    <row r="190" spans="1:9" x14ac:dyDescent="0.25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67">
        <f t="shared" si="4"/>
        <v>0</v>
      </c>
    </row>
    <row r="191" spans="1:9" x14ac:dyDescent="0.25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67">
        <f t="shared" si="4"/>
        <v>0</v>
      </c>
    </row>
    <row r="192" spans="1:9" x14ac:dyDescent="0.25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67">
        <f t="shared" si="4"/>
        <v>0</v>
      </c>
    </row>
    <row r="193" spans="1:9" x14ac:dyDescent="0.25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67">
        <f t="shared" si="4"/>
        <v>0</v>
      </c>
    </row>
    <row r="194" spans="1:9" x14ac:dyDescent="0.25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67">
        <f t="shared" si="4"/>
        <v>0</v>
      </c>
    </row>
    <row r="195" spans="1:9" x14ac:dyDescent="0.25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67">
        <f t="shared" si="4"/>
        <v>0</v>
      </c>
    </row>
    <row r="196" spans="1:9" x14ac:dyDescent="0.25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67">
        <f t="shared" ref="I196:I259" si="6">IF(B196=D196,1,0)</f>
        <v>1</v>
      </c>
    </row>
    <row r="197" spans="1:9" x14ac:dyDescent="0.25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67">
        <f t="shared" si="6"/>
        <v>0</v>
      </c>
    </row>
    <row r="198" spans="1:9" x14ac:dyDescent="0.25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67">
        <f t="shared" si="6"/>
        <v>0</v>
      </c>
    </row>
    <row r="199" spans="1:9" x14ac:dyDescent="0.25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67">
        <f t="shared" si="6"/>
        <v>0</v>
      </c>
    </row>
    <row r="200" spans="1:9" x14ac:dyDescent="0.25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67">
        <f t="shared" si="6"/>
        <v>0</v>
      </c>
    </row>
    <row r="201" spans="1:9" x14ac:dyDescent="0.25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67">
        <f t="shared" si="6"/>
        <v>0</v>
      </c>
    </row>
    <row r="202" spans="1:9" x14ac:dyDescent="0.25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67">
        <f t="shared" si="6"/>
        <v>0</v>
      </c>
    </row>
    <row r="203" spans="1:9" x14ac:dyDescent="0.25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67">
        <f t="shared" si="6"/>
        <v>0</v>
      </c>
    </row>
    <row r="204" spans="1:9" x14ac:dyDescent="0.25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67">
        <f t="shared" si="6"/>
        <v>0</v>
      </c>
    </row>
    <row r="205" spans="1:9" x14ac:dyDescent="0.25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67">
        <f t="shared" si="6"/>
        <v>0</v>
      </c>
    </row>
    <row r="206" spans="1:9" x14ac:dyDescent="0.25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67">
        <f t="shared" si="6"/>
        <v>0</v>
      </c>
    </row>
    <row r="207" spans="1:9" x14ac:dyDescent="0.25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67">
        <f t="shared" si="6"/>
        <v>1</v>
      </c>
    </row>
    <row r="208" spans="1:9" x14ac:dyDescent="0.25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67">
        <f t="shared" si="6"/>
        <v>0</v>
      </c>
    </row>
    <row r="209" spans="1:9" x14ac:dyDescent="0.25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67">
        <f t="shared" si="6"/>
        <v>1</v>
      </c>
    </row>
    <row r="210" spans="1:9" x14ac:dyDescent="0.25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67">
        <f t="shared" si="6"/>
        <v>1</v>
      </c>
    </row>
    <row r="211" spans="1:9" x14ac:dyDescent="0.25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67">
        <f t="shared" si="6"/>
        <v>0</v>
      </c>
    </row>
    <row r="212" spans="1:9" x14ac:dyDescent="0.25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67">
        <f t="shared" si="6"/>
        <v>0</v>
      </c>
    </row>
    <row r="213" spans="1:9" x14ac:dyDescent="0.25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67">
        <f t="shared" si="6"/>
        <v>0</v>
      </c>
    </row>
    <row r="214" spans="1:9" x14ac:dyDescent="0.25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67">
        <f t="shared" si="6"/>
        <v>0</v>
      </c>
    </row>
    <row r="215" spans="1:9" x14ac:dyDescent="0.25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67">
        <f t="shared" si="6"/>
        <v>1</v>
      </c>
    </row>
    <row r="216" spans="1:9" x14ac:dyDescent="0.25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67">
        <f t="shared" si="6"/>
        <v>0</v>
      </c>
    </row>
    <row r="217" spans="1:9" x14ac:dyDescent="0.25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67">
        <f t="shared" si="6"/>
        <v>0</v>
      </c>
    </row>
    <row r="218" spans="1:9" x14ac:dyDescent="0.25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67">
        <f t="shared" si="6"/>
        <v>0</v>
      </c>
    </row>
    <row r="219" spans="1:9" x14ac:dyDescent="0.25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67">
        <f t="shared" si="6"/>
        <v>0</v>
      </c>
    </row>
    <row r="220" spans="1:9" x14ac:dyDescent="0.25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67">
        <f t="shared" si="6"/>
        <v>0</v>
      </c>
    </row>
    <row r="221" spans="1:9" x14ac:dyDescent="0.25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67">
        <f t="shared" si="6"/>
        <v>0</v>
      </c>
    </row>
    <row r="222" spans="1:9" x14ac:dyDescent="0.25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67">
        <f t="shared" si="6"/>
        <v>0</v>
      </c>
    </row>
    <row r="223" spans="1:9" x14ac:dyDescent="0.25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67">
        <f t="shared" si="6"/>
        <v>0</v>
      </c>
    </row>
    <row r="224" spans="1:9" x14ac:dyDescent="0.25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67">
        <f t="shared" si="6"/>
        <v>0</v>
      </c>
    </row>
    <row r="225" spans="1:9" x14ac:dyDescent="0.25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67">
        <f t="shared" si="6"/>
        <v>0</v>
      </c>
    </row>
    <row r="226" spans="1:9" x14ac:dyDescent="0.25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67">
        <f t="shared" si="6"/>
        <v>0</v>
      </c>
    </row>
    <row r="227" spans="1:9" x14ac:dyDescent="0.25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67">
        <f t="shared" si="6"/>
        <v>0</v>
      </c>
    </row>
    <row r="228" spans="1:9" x14ac:dyDescent="0.25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67">
        <f t="shared" si="6"/>
        <v>0</v>
      </c>
    </row>
    <row r="229" spans="1:9" x14ac:dyDescent="0.25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67">
        <f t="shared" si="6"/>
        <v>0</v>
      </c>
    </row>
    <row r="230" spans="1:9" x14ac:dyDescent="0.25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67">
        <f t="shared" si="6"/>
        <v>0</v>
      </c>
    </row>
    <row r="231" spans="1:9" x14ac:dyDescent="0.25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67">
        <f t="shared" si="6"/>
        <v>0</v>
      </c>
    </row>
    <row r="232" spans="1:9" x14ac:dyDescent="0.25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67">
        <f t="shared" si="6"/>
        <v>0</v>
      </c>
    </row>
    <row r="233" spans="1:9" x14ac:dyDescent="0.25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67">
        <f t="shared" si="6"/>
        <v>1</v>
      </c>
    </row>
    <row r="234" spans="1:9" x14ac:dyDescent="0.25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67">
        <f t="shared" si="6"/>
        <v>1</v>
      </c>
    </row>
    <row r="235" spans="1:9" x14ac:dyDescent="0.25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67">
        <f t="shared" si="6"/>
        <v>0</v>
      </c>
    </row>
    <row r="236" spans="1:9" x14ac:dyDescent="0.25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67">
        <f t="shared" si="6"/>
        <v>0</v>
      </c>
    </row>
    <row r="237" spans="1:9" x14ac:dyDescent="0.25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67">
        <f t="shared" si="6"/>
        <v>1</v>
      </c>
    </row>
    <row r="238" spans="1:9" x14ac:dyDescent="0.25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67">
        <f t="shared" si="6"/>
        <v>0</v>
      </c>
    </row>
    <row r="239" spans="1:9" x14ac:dyDescent="0.25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67">
        <f t="shared" si="6"/>
        <v>0</v>
      </c>
    </row>
    <row r="240" spans="1:9" x14ac:dyDescent="0.25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67">
        <f t="shared" si="6"/>
        <v>0</v>
      </c>
    </row>
    <row r="241" spans="1:9" x14ac:dyDescent="0.25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67">
        <f t="shared" si="6"/>
        <v>0</v>
      </c>
    </row>
    <row r="242" spans="1:9" x14ac:dyDescent="0.25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67">
        <f t="shared" si="6"/>
        <v>0</v>
      </c>
    </row>
    <row r="243" spans="1:9" x14ac:dyDescent="0.25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67">
        <f t="shared" si="6"/>
        <v>0</v>
      </c>
    </row>
    <row r="244" spans="1:9" x14ac:dyDescent="0.25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67">
        <f t="shared" si="6"/>
        <v>0</v>
      </c>
    </row>
    <row r="245" spans="1:9" x14ac:dyDescent="0.25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67">
        <f t="shared" si="6"/>
        <v>0</v>
      </c>
    </row>
    <row r="246" spans="1:9" x14ac:dyDescent="0.25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67">
        <f t="shared" si="6"/>
        <v>0</v>
      </c>
    </row>
    <row r="247" spans="1:9" x14ac:dyDescent="0.25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67">
        <f t="shared" si="6"/>
        <v>0</v>
      </c>
    </row>
    <row r="248" spans="1:9" x14ac:dyDescent="0.25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67">
        <f t="shared" si="6"/>
        <v>0</v>
      </c>
    </row>
    <row r="249" spans="1:9" x14ac:dyDescent="0.25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67">
        <f t="shared" si="6"/>
        <v>1</v>
      </c>
    </row>
    <row r="250" spans="1:9" x14ac:dyDescent="0.25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67">
        <f t="shared" si="6"/>
        <v>0</v>
      </c>
    </row>
    <row r="251" spans="1:9" x14ac:dyDescent="0.25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67">
        <f t="shared" si="6"/>
        <v>0</v>
      </c>
    </row>
    <row r="252" spans="1:9" x14ac:dyDescent="0.25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67">
        <f t="shared" si="6"/>
        <v>0</v>
      </c>
    </row>
    <row r="253" spans="1:9" x14ac:dyDescent="0.25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67">
        <f t="shared" si="6"/>
        <v>0</v>
      </c>
    </row>
    <row r="254" spans="1:9" x14ac:dyDescent="0.25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67">
        <f t="shared" si="6"/>
        <v>0</v>
      </c>
    </row>
    <row r="255" spans="1:9" x14ac:dyDescent="0.25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67">
        <f t="shared" si="6"/>
        <v>0</v>
      </c>
    </row>
    <row r="256" spans="1:9" x14ac:dyDescent="0.25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67">
        <f t="shared" si="6"/>
        <v>0</v>
      </c>
    </row>
    <row r="257" spans="1:9" x14ac:dyDescent="0.25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67">
        <f t="shared" si="6"/>
        <v>1</v>
      </c>
    </row>
    <row r="258" spans="1:9" x14ac:dyDescent="0.25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67">
        <f t="shared" si="6"/>
        <v>0</v>
      </c>
    </row>
    <row r="259" spans="1:9" x14ac:dyDescent="0.25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67">
        <f t="shared" si="6"/>
        <v>0</v>
      </c>
    </row>
    <row r="260" spans="1:9" x14ac:dyDescent="0.25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67">
        <f t="shared" ref="I260:I323" si="8">IF(B260=D260,1,0)</f>
        <v>0</v>
      </c>
    </row>
    <row r="261" spans="1:9" x14ac:dyDescent="0.25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67">
        <f t="shared" si="8"/>
        <v>0</v>
      </c>
    </row>
    <row r="262" spans="1:9" x14ac:dyDescent="0.25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67">
        <f t="shared" si="8"/>
        <v>0</v>
      </c>
    </row>
    <row r="263" spans="1:9" x14ac:dyDescent="0.25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67">
        <f t="shared" si="8"/>
        <v>0</v>
      </c>
    </row>
    <row r="264" spans="1:9" x14ac:dyDescent="0.25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67">
        <f t="shared" si="8"/>
        <v>0</v>
      </c>
    </row>
    <row r="265" spans="1:9" x14ac:dyDescent="0.25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67">
        <f t="shared" si="8"/>
        <v>0</v>
      </c>
    </row>
    <row r="266" spans="1:9" x14ac:dyDescent="0.25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67">
        <f t="shared" si="8"/>
        <v>0</v>
      </c>
    </row>
    <row r="267" spans="1:9" x14ac:dyDescent="0.25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67">
        <f t="shared" si="8"/>
        <v>0</v>
      </c>
    </row>
    <row r="268" spans="1:9" x14ac:dyDescent="0.25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67">
        <f t="shared" si="8"/>
        <v>0</v>
      </c>
    </row>
    <row r="269" spans="1:9" x14ac:dyDescent="0.25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67">
        <f t="shared" si="8"/>
        <v>0</v>
      </c>
    </row>
    <row r="270" spans="1:9" x14ac:dyDescent="0.25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67">
        <f t="shared" si="8"/>
        <v>0</v>
      </c>
    </row>
    <row r="271" spans="1:9" x14ac:dyDescent="0.25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67">
        <f t="shared" si="8"/>
        <v>1</v>
      </c>
    </row>
    <row r="272" spans="1:9" x14ac:dyDescent="0.25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67">
        <f t="shared" si="8"/>
        <v>0</v>
      </c>
    </row>
    <row r="273" spans="1:9" x14ac:dyDescent="0.25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67">
        <f t="shared" si="8"/>
        <v>0</v>
      </c>
    </row>
    <row r="274" spans="1:9" x14ac:dyDescent="0.25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67">
        <f t="shared" si="8"/>
        <v>0</v>
      </c>
    </row>
    <row r="275" spans="1:9" x14ac:dyDescent="0.25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67">
        <f t="shared" si="8"/>
        <v>0</v>
      </c>
    </row>
    <row r="276" spans="1:9" x14ac:dyDescent="0.25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67">
        <f t="shared" si="8"/>
        <v>0</v>
      </c>
    </row>
    <row r="277" spans="1:9" x14ac:dyDescent="0.25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67">
        <f t="shared" si="8"/>
        <v>0</v>
      </c>
    </row>
    <row r="278" spans="1:9" x14ac:dyDescent="0.25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67">
        <f t="shared" si="8"/>
        <v>0</v>
      </c>
    </row>
    <row r="279" spans="1:9" x14ac:dyDescent="0.25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67">
        <f t="shared" si="8"/>
        <v>0</v>
      </c>
    </row>
    <row r="280" spans="1:9" x14ac:dyDescent="0.25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67">
        <f t="shared" si="8"/>
        <v>0</v>
      </c>
    </row>
    <row r="281" spans="1:9" x14ac:dyDescent="0.25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67">
        <f t="shared" si="8"/>
        <v>0</v>
      </c>
    </row>
    <row r="282" spans="1:9" x14ac:dyDescent="0.25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67">
        <f t="shared" si="8"/>
        <v>0</v>
      </c>
    </row>
    <row r="283" spans="1:9" x14ac:dyDescent="0.25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67">
        <f t="shared" si="8"/>
        <v>0</v>
      </c>
    </row>
    <row r="284" spans="1:9" x14ac:dyDescent="0.25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67">
        <f t="shared" si="8"/>
        <v>0</v>
      </c>
    </row>
    <row r="285" spans="1:9" x14ac:dyDescent="0.25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67">
        <f t="shared" si="8"/>
        <v>1</v>
      </c>
    </row>
    <row r="286" spans="1:9" x14ac:dyDescent="0.25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67">
        <f t="shared" si="8"/>
        <v>0</v>
      </c>
    </row>
    <row r="287" spans="1:9" x14ac:dyDescent="0.25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67">
        <f t="shared" si="8"/>
        <v>0</v>
      </c>
    </row>
    <row r="288" spans="1:9" x14ac:dyDescent="0.25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67">
        <f t="shared" si="8"/>
        <v>0</v>
      </c>
    </row>
    <row r="289" spans="1:9" x14ac:dyDescent="0.25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67">
        <f t="shared" si="8"/>
        <v>0</v>
      </c>
    </row>
    <row r="290" spans="1:9" x14ac:dyDescent="0.25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67">
        <f t="shared" si="8"/>
        <v>1</v>
      </c>
    </row>
    <row r="291" spans="1:9" x14ac:dyDescent="0.25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67">
        <f t="shared" si="8"/>
        <v>0</v>
      </c>
    </row>
    <row r="292" spans="1:9" x14ac:dyDescent="0.25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67">
        <f t="shared" si="8"/>
        <v>0</v>
      </c>
    </row>
    <row r="293" spans="1:9" x14ac:dyDescent="0.25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67">
        <f t="shared" si="8"/>
        <v>0</v>
      </c>
    </row>
    <row r="294" spans="1:9" x14ac:dyDescent="0.25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67">
        <f t="shared" si="8"/>
        <v>1</v>
      </c>
    </row>
    <row r="295" spans="1:9" x14ac:dyDescent="0.25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67">
        <f t="shared" si="8"/>
        <v>1</v>
      </c>
    </row>
    <row r="296" spans="1:9" x14ac:dyDescent="0.25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67">
        <f t="shared" si="8"/>
        <v>0</v>
      </c>
    </row>
    <row r="297" spans="1:9" x14ac:dyDescent="0.25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67">
        <f t="shared" si="8"/>
        <v>0</v>
      </c>
    </row>
    <row r="298" spans="1:9" x14ac:dyDescent="0.25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67">
        <f t="shared" si="8"/>
        <v>0</v>
      </c>
    </row>
    <row r="299" spans="1:9" x14ac:dyDescent="0.25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67">
        <f t="shared" si="8"/>
        <v>0</v>
      </c>
    </row>
    <row r="300" spans="1:9" x14ac:dyDescent="0.25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67">
        <f t="shared" si="8"/>
        <v>0</v>
      </c>
    </row>
    <row r="301" spans="1:9" x14ac:dyDescent="0.25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67">
        <f t="shared" si="8"/>
        <v>1</v>
      </c>
    </row>
    <row r="302" spans="1:9" x14ac:dyDescent="0.25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67">
        <f t="shared" si="8"/>
        <v>0</v>
      </c>
    </row>
    <row r="303" spans="1:9" x14ac:dyDescent="0.25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67">
        <f t="shared" si="8"/>
        <v>0</v>
      </c>
    </row>
    <row r="304" spans="1:9" x14ac:dyDescent="0.25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67">
        <f t="shared" si="8"/>
        <v>1</v>
      </c>
    </row>
    <row r="305" spans="1:9" x14ac:dyDescent="0.25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67">
        <f t="shared" si="8"/>
        <v>0</v>
      </c>
    </row>
    <row r="306" spans="1:9" x14ac:dyDescent="0.25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67">
        <f t="shared" si="8"/>
        <v>0</v>
      </c>
    </row>
    <row r="307" spans="1:9" x14ac:dyDescent="0.25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67">
        <f t="shared" si="8"/>
        <v>0</v>
      </c>
    </row>
    <row r="308" spans="1:9" x14ac:dyDescent="0.25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67">
        <f t="shared" si="8"/>
        <v>0</v>
      </c>
    </row>
    <row r="309" spans="1:9" x14ac:dyDescent="0.25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67">
        <f t="shared" si="8"/>
        <v>1</v>
      </c>
    </row>
    <row r="310" spans="1:9" x14ac:dyDescent="0.25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67">
        <f t="shared" si="8"/>
        <v>1</v>
      </c>
    </row>
    <row r="311" spans="1:9" x14ac:dyDescent="0.25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67">
        <f t="shared" si="8"/>
        <v>0</v>
      </c>
    </row>
    <row r="312" spans="1:9" x14ac:dyDescent="0.25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67">
        <f t="shared" si="8"/>
        <v>0</v>
      </c>
    </row>
    <row r="313" spans="1:9" x14ac:dyDescent="0.25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67">
        <f t="shared" si="8"/>
        <v>0</v>
      </c>
    </row>
    <row r="314" spans="1:9" x14ac:dyDescent="0.25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67">
        <f t="shared" si="8"/>
        <v>0</v>
      </c>
    </row>
    <row r="315" spans="1:9" x14ac:dyDescent="0.25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67">
        <f t="shared" si="8"/>
        <v>0</v>
      </c>
    </row>
    <row r="316" spans="1:9" x14ac:dyDescent="0.25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67">
        <f t="shared" si="8"/>
        <v>0</v>
      </c>
    </row>
    <row r="317" spans="1:9" x14ac:dyDescent="0.25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67">
        <f t="shared" si="8"/>
        <v>0</v>
      </c>
    </row>
    <row r="318" spans="1:9" x14ac:dyDescent="0.25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67">
        <f t="shared" si="8"/>
        <v>0</v>
      </c>
    </row>
    <row r="319" spans="1:9" x14ac:dyDescent="0.25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67">
        <f t="shared" si="8"/>
        <v>0</v>
      </c>
    </row>
    <row r="320" spans="1:9" x14ac:dyDescent="0.25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67">
        <f t="shared" si="8"/>
        <v>0</v>
      </c>
    </row>
    <row r="321" spans="1:9" x14ac:dyDescent="0.25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67">
        <f t="shared" si="8"/>
        <v>0</v>
      </c>
    </row>
    <row r="322" spans="1:9" x14ac:dyDescent="0.25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67">
        <f t="shared" si="8"/>
        <v>0</v>
      </c>
    </row>
    <row r="323" spans="1:9" x14ac:dyDescent="0.25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67">
        <f t="shared" si="8"/>
        <v>0</v>
      </c>
    </row>
    <row r="324" spans="1:9" x14ac:dyDescent="0.25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67">
        <f t="shared" ref="I324:I387" si="10">IF(B324=D324,1,0)</f>
        <v>0</v>
      </c>
    </row>
    <row r="325" spans="1:9" x14ac:dyDescent="0.25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67">
        <f t="shared" si="10"/>
        <v>1</v>
      </c>
    </row>
    <row r="326" spans="1:9" x14ac:dyDescent="0.25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67">
        <f t="shared" si="10"/>
        <v>0</v>
      </c>
    </row>
    <row r="327" spans="1:9" x14ac:dyDescent="0.25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67">
        <f t="shared" si="10"/>
        <v>0</v>
      </c>
    </row>
    <row r="328" spans="1:9" x14ac:dyDescent="0.25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67">
        <f t="shared" si="10"/>
        <v>1</v>
      </c>
    </row>
    <row r="329" spans="1:9" x14ac:dyDescent="0.25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67">
        <f t="shared" si="10"/>
        <v>0</v>
      </c>
    </row>
    <row r="330" spans="1:9" x14ac:dyDescent="0.25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67">
        <f t="shared" si="10"/>
        <v>0</v>
      </c>
    </row>
    <row r="331" spans="1:9" x14ac:dyDescent="0.25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67">
        <f t="shared" si="10"/>
        <v>0</v>
      </c>
    </row>
    <row r="332" spans="1:9" x14ac:dyDescent="0.25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67">
        <f t="shared" si="10"/>
        <v>0</v>
      </c>
    </row>
    <row r="333" spans="1:9" x14ac:dyDescent="0.25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67">
        <f t="shared" si="10"/>
        <v>0</v>
      </c>
    </row>
    <row r="334" spans="1:9" x14ac:dyDescent="0.25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67">
        <f t="shared" si="10"/>
        <v>1</v>
      </c>
    </row>
    <row r="335" spans="1:9" x14ac:dyDescent="0.25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67">
        <f t="shared" si="10"/>
        <v>1</v>
      </c>
    </row>
    <row r="336" spans="1:9" x14ac:dyDescent="0.25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67">
        <f t="shared" si="10"/>
        <v>0</v>
      </c>
    </row>
    <row r="337" spans="1:9" x14ac:dyDescent="0.25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67">
        <f t="shared" si="10"/>
        <v>0</v>
      </c>
    </row>
    <row r="338" spans="1:9" x14ac:dyDescent="0.25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67">
        <f t="shared" si="10"/>
        <v>0</v>
      </c>
    </row>
    <row r="339" spans="1:9" x14ac:dyDescent="0.25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67">
        <f t="shared" si="10"/>
        <v>0</v>
      </c>
    </row>
    <row r="340" spans="1:9" x14ac:dyDescent="0.25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67">
        <f t="shared" si="10"/>
        <v>0</v>
      </c>
    </row>
    <row r="341" spans="1:9" x14ac:dyDescent="0.25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67">
        <f t="shared" si="10"/>
        <v>0</v>
      </c>
    </row>
    <row r="342" spans="1:9" x14ac:dyDescent="0.25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67">
        <f t="shared" si="10"/>
        <v>0</v>
      </c>
    </row>
    <row r="343" spans="1:9" x14ac:dyDescent="0.25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67">
        <f t="shared" si="10"/>
        <v>0</v>
      </c>
    </row>
    <row r="344" spans="1:9" x14ac:dyDescent="0.25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67">
        <f t="shared" si="10"/>
        <v>1</v>
      </c>
    </row>
    <row r="345" spans="1:9" x14ac:dyDescent="0.25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67">
        <f t="shared" si="10"/>
        <v>1</v>
      </c>
    </row>
    <row r="346" spans="1:9" x14ac:dyDescent="0.25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67">
        <f t="shared" si="10"/>
        <v>0</v>
      </c>
    </row>
    <row r="347" spans="1:9" x14ac:dyDescent="0.25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67">
        <f t="shared" si="10"/>
        <v>0</v>
      </c>
    </row>
    <row r="348" spans="1:9" x14ac:dyDescent="0.25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67">
        <f t="shared" si="10"/>
        <v>0</v>
      </c>
    </row>
    <row r="349" spans="1:9" x14ac:dyDescent="0.25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67">
        <f t="shared" si="10"/>
        <v>0</v>
      </c>
    </row>
    <row r="350" spans="1:9" x14ac:dyDescent="0.25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67">
        <f t="shared" si="10"/>
        <v>0</v>
      </c>
    </row>
    <row r="351" spans="1:9" x14ac:dyDescent="0.25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67">
        <f t="shared" si="10"/>
        <v>0</v>
      </c>
    </row>
    <row r="352" spans="1:9" x14ac:dyDescent="0.25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67">
        <f t="shared" si="10"/>
        <v>1</v>
      </c>
    </row>
    <row r="353" spans="1:9" x14ac:dyDescent="0.25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67">
        <f t="shared" si="10"/>
        <v>0</v>
      </c>
    </row>
    <row r="354" spans="1:9" x14ac:dyDescent="0.25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67">
        <f t="shared" si="10"/>
        <v>0</v>
      </c>
    </row>
    <row r="355" spans="1:9" x14ac:dyDescent="0.25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67">
        <f t="shared" si="10"/>
        <v>0</v>
      </c>
    </row>
    <row r="356" spans="1:9" x14ac:dyDescent="0.25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67">
        <f t="shared" si="10"/>
        <v>0</v>
      </c>
    </row>
    <row r="357" spans="1:9" x14ac:dyDescent="0.25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67">
        <f t="shared" si="10"/>
        <v>0</v>
      </c>
    </row>
    <row r="358" spans="1:9" x14ac:dyDescent="0.25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67">
        <f t="shared" si="10"/>
        <v>0</v>
      </c>
    </row>
    <row r="359" spans="1:9" x14ac:dyDescent="0.25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67">
        <f t="shared" si="10"/>
        <v>0</v>
      </c>
    </row>
    <row r="360" spans="1:9" x14ac:dyDescent="0.25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67">
        <f t="shared" si="10"/>
        <v>0</v>
      </c>
    </row>
    <row r="361" spans="1:9" x14ac:dyDescent="0.25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67">
        <f t="shared" si="10"/>
        <v>0</v>
      </c>
    </row>
    <row r="362" spans="1:9" x14ac:dyDescent="0.25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67">
        <f t="shared" si="10"/>
        <v>0</v>
      </c>
    </row>
    <row r="363" spans="1:9" x14ac:dyDescent="0.25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67">
        <f t="shared" si="10"/>
        <v>0</v>
      </c>
    </row>
    <row r="364" spans="1:9" x14ac:dyDescent="0.25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67">
        <f t="shared" si="10"/>
        <v>1</v>
      </c>
    </row>
    <row r="365" spans="1:9" x14ac:dyDescent="0.25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67">
        <f t="shared" si="10"/>
        <v>0</v>
      </c>
    </row>
    <row r="366" spans="1:9" x14ac:dyDescent="0.25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67">
        <f t="shared" si="10"/>
        <v>0</v>
      </c>
    </row>
    <row r="367" spans="1:9" x14ac:dyDescent="0.25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67">
        <f t="shared" si="10"/>
        <v>0</v>
      </c>
    </row>
    <row r="368" spans="1:9" x14ac:dyDescent="0.25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67">
        <f t="shared" si="10"/>
        <v>0</v>
      </c>
    </row>
    <row r="369" spans="1:9" x14ac:dyDescent="0.25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67">
        <f t="shared" si="10"/>
        <v>0</v>
      </c>
    </row>
    <row r="370" spans="1:9" x14ac:dyDescent="0.25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67">
        <f t="shared" si="10"/>
        <v>0</v>
      </c>
    </row>
    <row r="371" spans="1:9" x14ac:dyDescent="0.25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67">
        <f t="shared" si="10"/>
        <v>0</v>
      </c>
    </row>
    <row r="372" spans="1:9" x14ac:dyDescent="0.25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67">
        <f t="shared" si="10"/>
        <v>0</v>
      </c>
    </row>
    <row r="373" spans="1:9" x14ac:dyDescent="0.25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67">
        <f t="shared" si="10"/>
        <v>0</v>
      </c>
    </row>
    <row r="374" spans="1:9" x14ac:dyDescent="0.25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67">
        <f t="shared" si="10"/>
        <v>0</v>
      </c>
    </row>
    <row r="375" spans="1:9" x14ac:dyDescent="0.25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67">
        <f t="shared" si="10"/>
        <v>0</v>
      </c>
    </row>
    <row r="376" spans="1:9" x14ac:dyDescent="0.25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67">
        <f t="shared" si="10"/>
        <v>1</v>
      </c>
    </row>
    <row r="377" spans="1:9" x14ac:dyDescent="0.25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67">
        <f t="shared" si="10"/>
        <v>0</v>
      </c>
    </row>
    <row r="378" spans="1:9" x14ac:dyDescent="0.25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67">
        <f t="shared" si="10"/>
        <v>0</v>
      </c>
    </row>
    <row r="379" spans="1:9" x14ac:dyDescent="0.25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67">
        <f t="shared" si="10"/>
        <v>0</v>
      </c>
    </row>
    <row r="380" spans="1:9" x14ac:dyDescent="0.25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67">
        <f t="shared" si="10"/>
        <v>1</v>
      </c>
    </row>
    <row r="381" spans="1:9" x14ac:dyDescent="0.25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67">
        <f t="shared" si="10"/>
        <v>0</v>
      </c>
    </row>
    <row r="382" spans="1:9" x14ac:dyDescent="0.25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67">
        <f t="shared" si="10"/>
        <v>0</v>
      </c>
    </row>
    <row r="383" spans="1:9" x14ac:dyDescent="0.25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67">
        <f t="shared" si="10"/>
        <v>0</v>
      </c>
    </row>
    <row r="384" spans="1:9" x14ac:dyDescent="0.25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67">
        <f t="shared" si="10"/>
        <v>0</v>
      </c>
    </row>
    <row r="385" spans="1:9" x14ac:dyDescent="0.25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67">
        <f t="shared" si="10"/>
        <v>0</v>
      </c>
    </row>
    <row r="386" spans="1:9" x14ac:dyDescent="0.25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67">
        <f t="shared" si="10"/>
        <v>0</v>
      </c>
    </row>
    <row r="387" spans="1:9" x14ac:dyDescent="0.25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67">
        <f t="shared" si="10"/>
        <v>0</v>
      </c>
    </row>
    <row r="388" spans="1:9" x14ac:dyDescent="0.25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67">
        <f t="shared" ref="I388:I451" si="12">IF(B388=D388,1,0)</f>
        <v>0</v>
      </c>
    </row>
    <row r="389" spans="1:9" x14ac:dyDescent="0.25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67">
        <f t="shared" si="12"/>
        <v>1</v>
      </c>
    </row>
    <row r="390" spans="1:9" x14ac:dyDescent="0.25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67">
        <f t="shared" si="12"/>
        <v>0</v>
      </c>
    </row>
    <row r="391" spans="1:9" x14ac:dyDescent="0.25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67">
        <f t="shared" si="12"/>
        <v>0</v>
      </c>
    </row>
    <row r="392" spans="1:9" x14ac:dyDescent="0.25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67">
        <f t="shared" si="12"/>
        <v>0</v>
      </c>
    </row>
    <row r="393" spans="1:9" x14ac:dyDescent="0.25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67">
        <f t="shared" si="12"/>
        <v>0</v>
      </c>
    </row>
    <row r="394" spans="1:9" x14ac:dyDescent="0.25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67">
        <f t="shared" si="12"/>
        <v>0</v>
      </c>
    </row>
    <row r="395" spans="1:9" x14ac:dyDescent="0.25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67">
        <f t="shared" si="12"/>
        <v>0</v>
      </c>
    </row>
    <row r="396" spans="1:9" x14ac:dyDescent="0.25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67">
        <f t="shared" si="12"/>
        <v>0</v>
      </c>
    </row>
    <row r="397" spans="1:9" x14ac:dyDescent="0.25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67">
        <f t="shared" si="12"/>
        <v>0</v>
      </c>
    </row>
    <row r="398" spans="1:9" x14ac:dyDescent="0.25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67">
        <f t="shared" si="12"/>
        <v>1</v>
      </c>
    </row>
    <row r="399" spans="1:9" x14ac:dyDescent="0.25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67">
        <f t="shared" si="12"/>
        <v>0</v>
      </c>
    </row>
    <row r="400" spans="1:9" x14ac:dyDescent="0.25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67">
        <f t="shared" si="12"/>
        <v>0</v>
      </c>
    </row>
    <row r="401" spans="1:9" x14ac:dyDescent="0.25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67">
        <f t="shared" si="12"/>
        <v>0</v>
      </c>
    </row>
    <row r="402" spans="1:9" x14ac:dyDescent="0.25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67">
        <f t="shared" si="12"/>
        <v>0</v>
      </c>
    </row>
    <row r="403" spans="1:9" x14ac:dyDescent="0.25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67">
        <f t="shared" si="12"/>
        <v>1</v>
      </c>
    </row>
    <row r="404" spans="1:9" x14ac:dyDescent="0.25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67">
        <f t="shared" si="12"/>
        <v>0</v>
      </c>
    </row>
    <row r="405" spans="1:9" x14ac:dyDescent="0.25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67">
        <f t="shared" si="12"/>
        <v>1</v>
      </c>
    </row>
    <row r="406" spans="1:9" x14ac:dyDescent="0.25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67">
        <f t="shared" si="12"/>
        <v>0</v>
      </c>
    </row>
    <row r="407" spans="1:9" x14ac:dyDescent="0.25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67">
        <f t="shared" si="12"/>
        <v>0</v>
      </c>
    </row>
    <row r="408" spans="1:9" x14ac:dyDescent="0.25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67">
        <f t="shared" si="12"/>
        <v>0</v>
      </c>
    </row>
    <row r="409" spans="1:9" x14ac:dyDescent="0.25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67">
        <f t="shared" si="12"/>
        <v>0</v>
      </c>
    </row>
    <row r="410" spans="1:9" x14ac:dyDescent="0.25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67">
        <f t="shared" si="12"/>
        <v>0</v>
      </c>
    </row>
    <row r="411" spans="1:9" x14ac:dyDescent="0.25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67">
        <f t="shared" si="12"/>
        <v>0</v>
      </c>
    </row>
    <row r="412" spans="1:9" x14ac:dyDescent="0.25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67">
        <f t="shared" si="12"/>
        <v>0</v>
      </c>
    </row>
    <row r="413" spans="1:9" x14ac:dyDescent="0.25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67">
        <f t="shared" si="12"/>
        <v>0</v>
      </c>
    </row>
    <row r="414" spans="1:9" x14ac:dyDescent="0.25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67">
        <f t="shared" si="12"/>
        <v>0</v>
      </c>
    </row>
    <row r="415" spans="1:9" x14ac:dyDescent="0.25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67">
        <f t="shared" si="12"/>
        <v>0</v>
      </c>
    </row>
    <row r="416" spans="1:9" x14ac:dyDescent="0.25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67">
        <f t="shared" si="12"/>
        <v>0</v>
      </c>
    </row>
    <row r="417" spans="1:9" x14ac:dyDescent="0.25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67">
        <f t="shared" si="12"/>
        <v>0</v>
      </c>
    </row>
    <row r="418" spans="1:9" x14ac:dyDescent="0.25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67">
        <f t="shared" si="12"/>
        <v>0</v>
      </c>
    </row>
    <row r="419" spans="1:9" x14ac:dyDescent="0.25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67">
        <f t="shared" si="12"/>
        <v>0</v>
      </c>
    </row>
    <row r="420" spans="1:9" x14ac:dyDescent="0.25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67">
        <f t="shared" si="12"/>
        <v>0</v>
      </c>
    </row>
    <row r="421" spans="1:9" x14ac:dyDescent="0.25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67">
        <f t="shared" si="12"/>
        <v>1</v>
      </c>
    </row>
    <row r="422" spans="1:9" x14ac:dyDescent="0.25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67">
        <f t="shared" si="12"/>
        <v>1</v>
      </c>
    </row>
    <row r="423" spans="1:9" x14ac:dyDescent="0.25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67">
        <f t="shared" si="12"/>
        <v>0</v>
      </c>
    </row>
    <row r="424" spans="1:9" x14ac:dyDescent="0.25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67">
        <f t="shared" si="12"/>
        <v>0</v>
      </c>
    </row>
    <row r="425" spans="1:9" x14ac:dyDescent="0.25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67">
        <f t="shared" si="12"/>
        <v>1</v>
      </c>
    </row>
    <row r="426" spans="1:9" x14ac:dyDescent="0.25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67">
        <f t="shared" si="12"/>
        <v>0</v>
      </c>
    </row>
    <row r="427" spans="1:9" x14ac:dyDescent="0.25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67">
        <f t="shared" si="12"/>
        <v>0</v>
      </c>
    </row>
    <row r="428" spans="1:9" x14ac:dyDescent="0.25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67">
        <f t="shared" si="12"/>
        <v>0</v>
      </c>
    </row>
    <row r="429" spans="1:9" x14ac:dyDescent="0.25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67">
        <f t="shared" si="12"/>
        <v>0</v>
      </c>
    </row>
    <row r="430" spans="1:9" x14ac:dyDescent="0.25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67">
        <f t="shared" si="12"/>
        <v>0</v>
      </c>
    </row>
    <row r="431" spans="1:9" x14ac:dyDescent="0.25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67">
        <f t="shared" si="12"/>
        <v>0</v>
      </c>
    </row>
    <row r="432" spans="1:9" x14ac:dyDescent="0.25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67">
        <f t="shared" si="12"/>
        <v>0</v>
      </c>
    </row>
    <row r="433" spans="1:9" x14ac:dyDescent="0.25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67">
        <f t="shared" si="12"/>
        <v>0</v>
      </c>
    </row>
    <row r="434" spans="1:9" x14ac:dyDescent="0.25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67">
        <f t="shared" si="12"/>
        <v>0</v>
      </c>
    </row>
    <row r="435" spans="1:9" x14ac:dyDescent="0.25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67">
        <f t="shared" si="12"/>
        <v>0</v>
      </c>
    </row>
    <row r="436" spans="1:9" x14ac:dyDescent="0.25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67">
        <f t="shared" si="12"/>
        <v>0</v>
      </c>
    </row>
    <row r="437" spans="1:9" x14ac:dyDescent="0.25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67">
        <f t="shared" si="12"/>
        <v>1</v>
      </c>
    </row>
    <row r="438" spans="1:9" x14ac:dyDescent="0.25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67">
        <f t="shared" si="12"/>
        <v>1</v>
      </c>
    </row>
    <row r="439" spans="1:9" x14ac:dyDescent="0.25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67">
        <f t="shared" si="12"/>
        <v>0</v>
      </c>
    </row>
    <row r="440" spans="1:9" x14ac:dyDescent="0.25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67">
        <f t="shared" si="12"/>
        <v>0</v>
      </c>
    </row>
    <row r="441" spans="1:9" x14ac:dyDescent="0.25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67">
        <f t="shared" si="12"/>
        <v>0</v>
      </c>
    </row>
    <row r="442" spans="1:9" x14ac:dyDescent="0.25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67">
        <f t="shared" si="12"/>
        <v>0</v>
      </c>
    </row>
    <row r="443" spans="1:9" x14ac:dyDescent="0.25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67">
        <f t="shared" si="12"/>
        <v>0</v>
      </c>
    </row>
    <row r="444" spans="1:9" x14ac:dyDescent="0.25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67">
        <f t="shared" si="12"/>
        <v>0</v>
      </c>
    </row>
    <row r="445" spans="1:9" x14ac:dyDescent="0.25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67">
        <f t="shared" si="12"/>
        <v>0</v>
      </c>
    </row>
    <row r="446" spans="1:9" x14ac:dyDescent="0.25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67">
        <f t="shared" si="12"/>
        <v>0</v>
      </c>
    </row>
    <row r="447" spans="1:9" x14ac:dyDescent="0.25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67">
        <f t="shared" si="12"/>
        <v>0</v>
      </c>
    </row>
    <row r="448" spans="1:9" x14ac:dyDescent="0.25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67">
        <f t="shared" si="12"/>
        <v>0</v>
      </c>
    </row>
    <row r="449" spans="1:9" x14ac:dyDescent="0.25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67">
        <f t="shared" si="12"/>
        <v>0</v>
      </c>
    </row>
    <row r="450" spans="1:9" x14ac:dyDescent="0.25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67">
        <f t="shared" si="12"/>
        <v>0</v>
      </c>
    </row>
    <row r="451" spans="1:9" x14ac:dyDescent="0.25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67">
        <f t="shared" si="12"/>
        <v>0</v>
      </c>
    </row>
    <row r="452" spans="1:9" x14ac:dyDescent="0.25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67">
        <f t="shared" ref="I452:I515" si="14">IF(B452=D452,1,0)</f>
        <v>0</v>
      </c>
    </row>
    <row r="453" spans="1:9" x14ac:dyDescent="0.25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67">
        <f t="shared" si="14"/>
        <v>0</v>
      </c>
    </row>
    <row r="454" spans="1:9" x14ac:dyDescent="0.25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67">
        <f t="shared" si="14"/>
        <v>0</v>
      </c>
    </row>
    <row r="455" spans="1:9" x14ac:dyDescent="0.25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67">
        <f t="shared" si="14"/>
        <v>0</v>
      </c>
    </row>
    <row r="456" spans="1:9" x14ac:dyDescent="0.25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67">
        <f t="shared" si="14"/>
        <v>0</v>
      </c>
    </row>
    <row r="457" spans="1:9" x14ac:dyDescent="0.25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67">
        <f t="shared" si="14"/>
        <v>0</v>
      </c>
    </row>
    <row r="458" spans="1:9" x14ac:dyDescent="0.25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67">
        <f t="shared" si="14"/>
        <v>0</v>
      </c>
    </row>
    <row r="459" spans="1:9" x14ac:dyDescent="0.25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67">
        <f t="shared" si="14"/>
        <v>0</v>
      </c>
    </row>
    <row r="460" spans="1:9" x14ac:dyDescent="0.25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67">
        <f t="shared" si="14"/>
        <v>0</v>
      </c>
    </row>
    <row r="461" spans="1:9" x14ac:dyDescent="0.25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67">
        <f t="shared" si="14"/>
        <v>0</v>
      </c>
    </row>
    <row r="462" spans="1:9" x14ac:dyDescent="0.25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67">
        <f t="shared" si="14"/>
        <v>0</v>
      </c>
    </row>
    <row r="463" spans="1:9" x14ac:dyDescent="0.25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67">
        <f t="shared" si="14"/>
        <v>0</v>
      </c>
    </row>
    <row r="464" spans="1:9" x14ac:dyDescent="0.25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67">
        <f t="shared" si="14"/>
        <v>0</v>
      </c>
    </row>
    <row r="465" spans="1:9" x14ac:dyDescent="0.25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67">
        <f t="shared" si="14"/>
        <v>0</v>
      </c>
    </row>
    <row r="466" spans="1:9" x14ac:dyDescent="0.25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67">
        <f t="shared" si="14"/>
        <v>0</v>
      </c>
    </row>
    <row r="467" spans="1:9" x14ac:dyDescent="0.25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67">
        <f t="shared" si="14"/>
        <v>0</v>
      </c>
    </row>
    <row r="468" spans="1:9" x14ac:dyDescent="0.25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67">
        <f t="shared" si="14"/>
        <v>0</v>
      </c>
    </row>
    <row r="469" spans="1:9" x14ac:dyDescent="0.25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67">
        <f t="shared" si="14"/>
        <v>0</v>
      </c>
    </row>
    <row r="470" spans="1:9" x14ac:dyDescent="0.25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67">
        <f t="shared" si="14"/>
        <v>1</v>
      </c>
    </row>
    <row r="471" spans="1:9" x14ac:dyDescent="0.25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67">
        <f t="shared" si="14"/>
        <v>0</v>
      </c>
    </row>
    <row r="472" spans="1:9" x14ac:dyDescent="0.25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67">
        <f t="shared" si="14"/>
        <v>0</v>
      </c>
    </row>
    <row r="473" spans="1:9" x14ac:dyDescent="0.25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67">
        <f t="shared" si="14"/>
        <v>0</v>
      </c>
    </row>
    <row r="474" spans="1:9" x14ac:dyDescent="0.25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67">
        <f t="shared" si="14"/>
        <v>0</v>
      </c>
    </row>
    <row r="475" spans="1:9" x14ac:dyDescent="0.25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67">
        <f t="shared" si="14"/>
        <v>0</v>
      </c>
    </row>
    <row r="476" spans="1:9" x14ac:dyDescent="0.25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67">
        <f t="shared" si="14"/>
        <v>0</v>
      </c>
    </row>
    <row r="477" spans="1:9" x14ac:dyDescent="0.25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67">
        <f t="shared" si="14"/>
        <v>0</v>
      </c>
    </row>
    <row r="478" spans="1:9" x14ac:dyDescent="0.25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67">
        <f t="shared" si="14"/>
        <v>0</v>
      </c>
    </row>
    <row r="479" spans="1:9" x14ac:dyDescent="0.25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67">
        <f t="shared" si="14"/>
        <v>0</v>
      </c>
    </row>
    <row r="480" spans="1:9" x14ac:dyDescent="0.25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67">
        <f t="shared" si="14"/>
        <v>0</v>
      </c>
    </row>
    <row r="481" spans="1:9" x14ac:dyDescent="0.25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67">
        <f t="shared" si="14"/>
        <v>0</v>
      </c>
    </row>
    <row r="482" spans="1:9" x14ac:dyDescent="0.25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67">
        <f t="shared" si="14"/>
        <v>0</v>
      </c>
    </row>
    <row r="483" spans="1:9" x14ac:dyDescent="0.25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67">
        <f t="shared" si="14"/>
        <v>0</v>
      </c>
    </row>
    <row r="484" spans="1:9" x14ac:dyDescent="0.25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67">
        <f t="shared" si="14"/>
        <v>0</v>
      </c>
    </row>
    <row r="485" spans="1:9" x14ac:dyDescent="0.25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67">
        <f t="shared" si="14"/>
        <v>0</v>
      </c>
    </row>
    <row r="486" spans="1:9" x14ac:dyDescent="0.25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67">
        <f t="shared" si="14"/>
        <v>1</v>
      </c>
    </row>
    <row r="487" spans="1:9" x14ac:dyDescent="0.25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67">
        <f t="shared" si="14"/>
        <v>1</v>
      </c>
    </row>
    <row r="488" spans="1:9" x14ac:dyDescent="0.25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67">
        <f t="shared" si="14"/>
        <v>0</v>
      </c>
    </row>
    <row r="489" spans="1:9" x14ac:dyDescent="0.25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67">
        <f t="shared" si="14"/>
        <v>0</v>
      </c>
    </row>
    <row r="490" spans="1:9" x14ac:dyDescent="0.25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67">
        <f t="shared" si="14"/>
        <v>0</v>
      </c>
    </row>
    <row r="491" spans="1:9" x14ac:dyDescent="0.25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67">
        <f t="shared" si="14"/>
        <v>0</v>
      </c>
    </row>
    <row r="492" spans="1:9" x14ac:dyDescent="0.25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67">
        <f t="shared" si="14"/>
        <v>0</v>
      </c>
    </row>
    <row r="493" spans="1:9" x14ac:dyDescent="0.25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67">
        <f t="shared" si="14"/>
        <v>0</v>
      </c>
    </row>
    <row r="494" spans="1:9" x14ac:dyDescent="0.25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67">
        <f t="shared" si="14"/>
        <v>0</v>
      </c>
    </row>
    <row r="495" spans="1:9" x14ac:dyDescent="0.25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67">
        <f t="shared" si="14"/>
        <v>0</v>
      </c>
    </row>
    <row r="496" spans="1:9" x14ac:dyDescent="0.25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67">
        <f t="shared" si="14"/>
        <v>0</v>
      </c>
    </row>
    <row r="497" spans="1:9" x14ac:dyDescent="0.25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67">
        <f t="shared" si="14"/>
        <v>0</v>
      </c>
    </row>
    <row r="498" spans="1:9" x14ac:dyDescent="0.25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67">
        <f t="shared" si="14"/>
        <v>0</v>
      </c>
    </row>
    <row r="499" spans="1:9" x14ac:dyDescent="0.25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67">
        <f t="shared" si="14"/>
        <v>0</v>
      </c>
    </row>
    <row r="500" spans="1:9" x14ac:dyDescent="0.25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67">
        <f t="shared" si="14"/>
        <v>0</v>
      </c>
    </row>
    <row r="501" spans="1:9" x14ac:dyDescent="0.25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67">
        <f t="shared" si="14"/>
        <v>0</v>
      </c>
    </row>
    <row r="502" spans="1:9" x14ac:dyDescent="0.25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67">
        <f t="shared" si="14"/>
        <v>0</v>
      </c>
    </row>
    <row r="503" spans="1:9" x14ac:dyDescent="0.25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67">
        <f t="shared" si="14"/>
        <v>0</v>
      </c>
    </row>
    <row r="504" spans="1:9" x14ac:dyDescent="0.25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67">
        <f t="shared" si="14"/>
        <v>0</v>
      </c>
    </row>
    <row r="505" spans="1:9" x14ac:dyDescent="0.25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67">
        <f t="shared" si="14"/>
        <v>0</v>
      </c>
    </row>
    <row r="506" spans="1:9" x14ac:dyDescent="0.25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67">
        <f t="shared" si="14"/>
        <v>0</v>
      </c>
    </row>
    <row r="507" spans="1:9" x14ac:dyDescent="0.25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67">
        <f t="shared" si="14"/>
        <v>0</v>
      </c>
    </row>
    <row r="508" spans="1:9" x14ac:dyDescent="0.25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67">
        <f t="shared" si="14"/>
        <v>0</v>
      </c>
    </row>
    <row r="509" spans="1:9" x14ac:dyDescent="0.25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67">
        <f t="shared" si="14"/>
        <v>0</v>
      </c>
    </row>
    <row r="510" spans="1:9" x14ac:dyDescent="0.25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67">
        <f t="shared" si="14"/>
        <v>0</v>
      </c>
    </row>
    <row r="511" spans="1:9" x14ac:dyDescent="0.25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67">
        <f t="shared" si="14"/>
        <v>0</v>
      </c>
    </row>
    <row r="512" spans="1:9" x14ac:dyDescent="0.25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67">
        <f t="shared" si="14"/>
        <v>0</v>
      </c>
    </row>
    <row r="513" spans="1:9" x14ac:dyDescent="0.25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67">
        <f t="shared" si="14"/>
        <v>1</v>
      </c>
    </row>
    <row r="514" spans="1:9" x14ac:dyDescent="0.25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67">
        <f t="shared" si="14"/>
        <v>0</v>
      </c>
    </row>
    <row r="515" spans="1:9" x14ac:dyDescent="0.25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67">
        <f t="shared" si="14"/>
        <v>0</v>
      </c>
    </row>
    <row r="516" spans="1:9" x14ac:dyDescent="0.25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67">
        <f t="shared" ref="I516:I579" si="16">IF(B516=D516,1,0)</f>
        <v>1</v>
      </c>
    </row>
    <row r="517" spans="1:9" x14ac:dyDescent="0.25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67">
        <f t="shared" si="16"/>
        <v>0</v>
      </c>
    </row>
    <row r="518" spans="1:9" x14ac:dyDescent="0.25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67">
        <f t="shared" si="16"/>
        <v>0</v>
      </c>
    </row>
    <row r="519" spans="1:9" x14ac:dyDescent="0.25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67">
        <f t="shared" si="16"/>
        <v>0</v>
      </c>
    </row>
    <row r="520" spans="1:9" x14ac:dyDescent="0.25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67">
        <f t="shared" si="16"/>
        <v>1</v>
      </c>
    </row>
    <row r="521" spans="1:9" x14ac:dyDescent="0.25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67">
        <f t="shared" si="16"/>
        <v>0</v>
      </c>
    </row>
    <row r="522" spans="1:9" x14ac:dyDescent="0.25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67">
        <f t="shared" si="16"/>
        <v>0</v>
      </c>
    </row>
    <row r="523" spans="1:9" x14ac:dyDescent="0.25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67">
        <f t="shared" si="16"/>
        <v>0</v>
      </c>
    </row>
    <row r="524" spans="1:9" x14ac:dyDescent="0.25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67">
        <f t="shared" si="16"/>
        <v>0</v>
      </c>
    </row>
    <row r="525" spans="1:9" x14ac:dyDescent="0.25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67">
        <f t="shared" si="16"/>
        <v>0</v>
      </c>
    </row>
    <row r="526" spans="1:9" x14ac:dyDescent="0.25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67">
        <f t="shared" si="16"/>
        <v>0</v>
      </c>
    </row>
    <row r="527" spans="1:9" x14ac:dyDescent="0.25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67">
        <f t="shared" si="16"/>
        <v>0</v>
      </c>
    </row>
    <row r="528" spans="1:9" x14ac:dyDescent="0.25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67">
        <f t="shared" si="16"/>
        <v>0</v>
      </c>
    </row>
    <row r="529" spans="1:9" x14ac:dyDescent="0.25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67">
        <f t="shared" si="16"/>
        <v>0</v>
      </c>
    </row>
    <row r="530" spans="1:9" x14ac:dyDescent="0.25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67">
        <f t="shared" si="16"/>
        <v>0</v>
      </c>
    </row>
    <row r="531" spans="1:9" x14ac:dyDescent="0.25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67">
        <f t="shared" si="16"/>
        <v>0</v>
      </c>
    </row>
    <row r="532" spans="1:9" x14ac:dyDescent="0.25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67">
        <f t="shared" si="16"/>
        <v>0</v>
      </c>
    </row>
    <row r="533" spans="1:9" x14ac:dyDescent="0.25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67">
        <f t="shared" si="16"/>
        <v>0</v>
      </c>
    </row>
    <row r="534" spans="1:9" x14ac:dyDescent="0.25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67">
        <f t="shared" si="16"/>
        <v>0</v>
      </c>
    </row>
    <row r="535" spans="1:9" x14ac:dyDescent="0.25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67">
        <f t="shared" si="16"/>
        <v>1</v>
      </c>
    </row>
    <row r="536" spans="1:9" x14ac:dyDescent="0.25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67">
        <f t="shared" si="16"/>
        <v>0</v>
      </c>
    </row>
    <row r="537" spans="1:9" x14ac:dyDescent="0.25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67">
        <f t="shared" si="16"/>
        <v>0</v>
      </c>
    </row>
    <row r="538" spans="1:9" x14ac:dyDescent="0.25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67">
        <f t="shared" si="16"/>
        <v>0</v>
      </c>
    </row>
    <row r="539" spans="1:9" x14ac:dyDescent="0.25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67">
        <f t="shared" si="16"/>
        <v>0</v>
      </c>
    </row>
    <row r="540" spans="1:9" x14ac:dyDescent="0.25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67">
        <f t="shared" si="16"/>
        <v>0</v>
      </c>
    </row>
    <row r="541" spans="1:9" x14ac:dyDescent="0.25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67">
        <f t="shared" si="16"/>
        <v>0</v>
      </c>
    </row>
    <row r="542" spans="1:9" x14ac:dyDescent="0.25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67">
        <f t="shared" si="16"/>
        <v>0</v>
      </c>
    </row>
    <row r="543" spans="1:9" x14ac:dyDescent="0.25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67">
        <f t="shared" si="16"/>
        <v>0</v>
      </c>
    </row>
    <row r="544" spans="1:9" x14ac:dyDescent="0.25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67">
        <f t="shared" si="16"/>
        <v>0</v>
      </c>
    </row>
    <row r="545" spans="1:9" x14ac:dyDescent="0.25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67">
        <f t="shared" si="16"/>
        <v>0</v>
      </c>
    </row>
    <row r="546" spans="1:9" x14ac:dyDescent="0.25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67">
        <f t="shared" si="16"/>
        <v>0</v>
      </c>
    </row>
    <row r="547" spans="1:9" x14ac:dyDescent="0.25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67">
        <f t="shared" si="16"/>
        <v>0</v>
      </c>
    </row>
    <row r="548" spans="1:9" x14ac:dyDescent="0.25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67">
        <f t="shared" si="16"/>
        <v>1</v>
      </c>
    </row>
    <row r="549" spans="1:9" x14ac:dyDescent="0.25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67">
        <f t="shared" si="16"/>
        <v>0</v>
      </c>
    </row>
    <row r="550" spans="1:9" x14ac:dyDescent="0.25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67">
        <f t="shared" si="16"/>
        <v>0</v>
      </c>
    </row>
    <row r="551" spans="1:9" x14ac:dyDescent="0.25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67">
        <f t="shared" si="16"/>
        <v>0</v>
      </c>
    </row>
    <row r="552" spans="1:9" x14ac:dyDescent="0.25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67">
        <f t="shared" si="16"/>
        <v>1</v>
      </c>
    </row>
    <row r="553" spans="1:9" x14ac:dyDescent="0.25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67">
        <f t="shared" si="16"/>
        <v>1</v>
      </c>
    </row>
    <row r="554" spans="1:9" x14ac:dyDescent="0.25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67">
        <f t="shared" si="16"/>
        <v>0</v>
      </c>
    </row>
    <row r="555" spans="1:9" x14ac:dyDescent="0.25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67">
        <f t="shared" si="16"/>
        <v>0</v>
      </c>
    </row>
    <row r="556" spans="1:9" x14ac:dyDescent="0.25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67">
        <f t="shared" si="16"/>
        <v>0</v>
      </c>
    </row>
    <row r="557" spans="1:9" x14ac:dyDescent="0.25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67">
        <f t="shared" si="16"/>
        <v>0</v>
      </c>
    </row>
    <row r="558" spans="1:9" x14ac:dyDescent="0.25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67">
        <f t="shared" si="16"/>
        <v>0</v>
      </c>
    </row>
    <row r="559" spans="1:9" x14ac:dyDescent="0.25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67">
        <f t="shared" si="16"/>
        <v>0</v>
      </c>
    </row>
    <row r="560" spans="1:9" x14ac:dyDescent="0.25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67">
        <f t="shared" si="16"/>
        <v>0</v>
      </c>
    </row>
    <row r="561" spans="1:9" x14ac:dyDescent="0.25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67">
        <f t="shared" si="16"/>
        <v>0</v>
      </c>
    </row>
    <row r="562" spans="1:9" x14ac:dyDescent="0.25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67">
        <f t="shared" si="16"/>
        <v>0</v>
      </c>
    </row>
    <row r="563" spans="1:9" x14ac:dyDescent="0.25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67">
        <f t="shared" si="16"/>
        <v>1</v>
      </c>
    </row>
    <row r="564" spans="1:9" x14ac:dyDescent="0.25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67">
        <f t="shared" si="16"/>
        <v>1</v>
      </c>
    </row>
    <row r="565" spans="1:9" x14ac:dyDescent="0.25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67">
        <f t="shared" si="16"/>
        <v>0</v>
      </c>
    </row>
    <row r="566" spans="1:9" x14ac:dyDescent="0.25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67">
        <f t="shared" si="16"/>
        <v>1</v>
      </c>
    </row>
    <row r="567" spans="1:9" x14ac:dyDescent="0.25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67">
        <f t="shared" si="16"/>
        <v>1</v>
      </c>
    </row>
    <row r="568" spans="1:9" x14ac:dyDescent="0.25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67">
        <f t="shared" si="16"/>
        <v>0</v>
      </c>
    </row>
    <row r="569" spans="1:9" x14ac:dyDescent="0.25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67">
        <f t="shared" si="16"/>
        <v>0</v>
      </c>
    </row>
    <row r="570" spans="1:9" x14ac:dyDescent="0.25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67">
        <f t="shared" si="16"/>
        <v>0</v>
      </c>
    </row>
    <row r="571" spans="1:9" x14ac:dyDescent="0.25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67">
        <f t="shared" si="16"/>
        <v>1</v>
      </c>
    </row>
    <row r="572" spans="1:9" x14ac:dyDescent="0.25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67">
        <f t="shared" si="16"/>
        <v>0</v>
      </c>
    </row>
    <row r="573" spans="1:9" x14ac:dyDescent="0.25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67">
        <f t="shared" si="16"/>
        <v>0</v>
      </c>
    </row>
    <row r="574" spans="1:9" x14ac:dyDescent="0.25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67">
        <f t="shared" si="16"/>
        <v>0</v>
      </c>
    </row>
    <row r="575" spans="1:9" x14ac:dyDescent="0.25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67">
        <f t="shared" si="16"/>
        <v>0</v>
      </c>
    </row>
    <row r="576" spans="1:9" x14ac:dyDescent="0.25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67">
        <f t="shared" si="16"/>
        <v>0</v>
      </c>
    </row>
    <row r="577" spans="1:9" x14ac:dyDescent="0.25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67">
        <f t="shared" si="16"/>
        <v>1</v>
      </c>
    </row>
    <row r="578" spans="1:9" x14ac:dyDescent="0.25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67">
        <f t="shared" si="16"/>
        <v>0</v>
      </c>
    </row>
    <row r="579" spans="1:9" x14ac:dyDescent="0.25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67">
        <f t="shared" si="16"/>
        <v>0</v>
      </c>
    </row>
    <row r="580" spans="1:9" x14ac:dyDescent="0.25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67">
        <f t="shared" ref="I580:I643" si="18">IF(B580=D580,1,0)</f>
        <v>0</v>
      </c>
    </row>
    <row r="581" spans="1:9" x14ac:dyDescent="0.25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67">
        <f t="shared" si="18"/>
        <v>0</v>
      </c>
    </row>
    <row r="582" spans="1:9" x14ac:dyDescent="0.25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67">
        <f t="shared" si="18"/>
        <v>0</v>
      </c>
    </row>
    <row r="583" spans="1:9" x14ac:dyDescent="0.25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67">
        <f t="shared" si="18"/>
        <v>0</v>
      </c>
    </row>
    <row r="584" spans="1:9" x14ac:dyDescent="0.25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67">
        <f t="shared" si="18"/>
        <v>0</v>
      </c>
    </row>
    <row r="585" spans="1:9" x14ac:dyDescent="0.25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67">
        <f t="shared" si="18"/>
        <v>1</v>
      </c>
    </row>
    <row r="586" spans="1:9" x14ac:dyDescent="0.25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67">
        <f t="shared" si="18"/>
        <v>0</v>
      </c>
    </row>
    <row r="587" spans="1:9" x14ac:dyDescent="0.25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67">
        <f t="shared" si="18"/>
        <v>0</v>
      </c>
    </row>
    <row r="588" spans="1:9" x14ac:dyDescent="0.25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67">
        <f t="shared" si="18"/>
        <v>0</v>
      </c>
    </row>
    <row r="589" spans="1:9" x14ac:dyDescent="0.25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67">
        <f t="shared" si="18"/>
        <v>1</v>
      </c>
    </row>
    <row r="590" spans="1:9" x14ac:dyDescent="0.25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67">
        <f t="shared" si="18"/>
        <v>0</v>
      </c>
    </row>
    <row r="591" spans="1:9" x14ac:dyDescent="0.25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67">
        <f t="shared" si="18"/>
        <v>1</v>
      </c>
    </row>
    <row r="592" spans="1:9" x14ac:dyDescent="0.25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67">
        <f t="shared" si="18"/>
        <v>0</v>
      </c>
    </row>
    <row r="593" spans="1:9" x14ac:dyDescent="0.25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67">
        <f t="shared" si="18"/>
        <v>0</v>
      </c>
    </row>
    <row r="594" spans="1:9" x14ac:dyDescent="0.25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67">
        <f t="shared" si="18"/>
        <v>0</v>
      </c>
    </row>
    <row r="595" spans="1:9" x14ac:dyDescent="0.25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67">
        <f t="shared" si="18"/>
        <v>1</v>
      </c>
    </row>
    <row r="596" spans="1:9" x14ac:dyDescent="0.25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67">
        <f t="shared" si="18"/>
        <v>0</v>
      </c>
    </row>
    <row r="597" spans="1:9" x14ac:dyDescent="0.25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67">
        <f t="shared" si="18"/>
        <v>0</v>
      </c>
    </row>
    <row r="598" spans="1:9" x14ac:dyDescent="0.25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67">
        <f t="shared" si="18"/>
        <v>0</v>
      </c>
    </row>
    <row r="599" spans="1:9" x14ac:dyDescent="0.25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67">
        <f t="shared" si="18"/>
        <v>0</v>
      </c>
    </row>
    <row r="600" spans="1:9" x14ac:dyDescent="0.25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67">
        <f t="shared" si="18"/>
        <v>0</v>
      </c>
    </row>
    <row r="601" spans="1:9" x14ac:dyDescent="0.25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67">
        <f t="shared" si="18"/>
        <v>1</v>
      </c>
    </row>
    <row r="602" spans="1:9" x14ac:dyDescent="0.25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67">
        <f t="shared" si="18"/>
        <v>1</v>
      </c>
    </row>
    <row r="603" spans="1:9" x14ac:dyDescent="0.25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67">
        <f t="shared" si="18"/>
        <v>0</v>
      </c>
    </row>
    <row r="604" spans="1:9" x14ac:dyDescent="0.25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67">
        <f t="shared" si="18"/>
        <v>0</v>
      </c>
    </row>
    <row r="605" spans="1:9" x14ac:dyDescent="0.25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67">
        <f t="shared" si="18"/>
        <v>0</v>
      </c>
    </row>
    <row r="606" spans="1:9" x14ac:dyDescent="0.25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67">
        <f t="shared" si="18"/>
        <v>0</v>
      </c>
    </row>
    <row r="607" spans="1:9" x14ac:dyDescent="0.25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67">
        <f t="shared" si="18"/>
        <v>1</v>
      </c>
    </row>
    <row r="608" spans="1:9" x14ac:dyDescent="0.25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67">
        <f t="shared" si="18"/>
        <v>0</v>
      </c>
    </row>
    <row r="609" spans="1:9" x14ac:dyDescent="0.25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67">
        <f t="shared" si="18"/>
        <v>0</v>
      </c>
    </row>
    <row r="610" spans="1:9" x14ac:dyDescent="0.25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67">
        <f t="shared" si="18"/>
        <v>0</v>
      </c>
    </row>
    <row r="611" spans="1:9" x14ac:dyDescent="0.25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67">
        <f t="shared" si="18"/>
        <v>0</v>
      </c>
    </row>
    <row r="612" spans="1:9" x14ac:dyDescent="0.25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67">
        <f t="shared" si="18"/>
        <v>0</v>
      </c>
    </row>
    <row r="613" spans="1:9" x14ac:dyDescent="0.25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67">
        <f t="shared" si="18"/>
        <v>0</v>
      </c>
    </row>
    <row r="614" spans="1:9" x14ac:dyDescent="0.25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67">
        <f t="shared" si="18"/>
        <v>0</v>
      </c>
    </row>
    <row r="615" spans="1:9" x14ac:dyDescent="0.25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67">
        <f t="shared" si="18"/>
        <v>0</v>
      </c>
    </row>
    <row r="616" spans="1:9" x14ac:dyDescent="0.25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67">
        <f t="shared" si="18"/>
        <v>0</v>
      </c>
    </row>
    <row r="617" spans="1:9" x14ac:dyDescent="0.25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67">
        <f t="shared" si="18"/>
        <v>0</v>
      </c>
    </row>
    <row r="618" spans="1:9" x14ac:dyDescent="0.25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67">
        <f t="shared" si="18"/>
        <v>0</v>
      </c>
    </row>
    <row r="619" spans="1:9" x14ac:dyDescent="0.25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67">
        <f t="shared" si="18"/>
        <v>0</v>
      </c>
    </row>
    <row r="620" spans="1:9" x14ac:dyDescent="0.25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67">
        <f t="shared" si="18"/>
        <v>1</v>
      </c>
    </row>
    <row r="621" spans="1:9" x14ac:dyDescent="0.25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67">
        <f t="shared" si="18"/>
        <v>1</v>
      </c>
    </row>
    <row r="622" spans="1:9" x14ac:dyDescent="0.25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67">
        <f t="shared" si="18"/>
        <v>0</v>
      </c>
    </row>
    <row r="623" spans="1:9" x14ac:dyDescent="0.25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67">
        <f t="shared" si="18"/>
        <v>0</v>
      </c>
    </row>
    <row r="624" spans="1:9" x14ac:dyDescent="0.25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67">
        <f t="shared" si="18"/>
        <v>0</v>
      </c>
    </row>
    <row r="625" spans="1:9" x14ac:dyDescent="0.25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67">
        <f t="shared" si="18"/>
        <v>0</v>
      </c>
    </row>
    <row r="626" spans="1:9" x14ac:dyDescent="0.25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67">
        <f t="shared" si="18"/>
        <v>0</v>
      </c>
    </row>
    <row r="627" spans="1:9" x14ac:dyDescent="0.25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67">
        <f t="shared" si="18"/>
        <v>0</v>
      </c>
    </row>
    <row r="628" spans="1:9" x14ac:dyDescent="0.25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67">
        <f t="shared" si="18"/>
        <v>0</v>
      </c>
    </row>
    <row r="629" spans="1:9" x14ac:dyDescent="0.25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67">
        <f t="shared" si="18"/>
        <v>1</v>
      </c>
    </row>
    <row r="630" spans="1:9" x14ac:dyDescent="0.25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67">
        <f t="shared" si="18"/>
        <v>0</v>
      </c>
    </row>
    <row r="631" spans="1:9" x14ac:dyDescent="0.25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67">
        <f t="shared" si="18"/>
        <v>0</v>
      </c>
    </row>
    <row r="632" spans="1:9" x14ac:dyDescent="0.25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67">
        <f t="shared" si="18"/>
        <v>0</v>
      </c>
    </row>
    <row r="633" spans="1:9" x14ac:dyDescent="0.25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67">
        <f t="shared" si="18"/>
        <v>0</v>
      </c>
    </row>
    <row r="634" spans="1:9" x14ac:dyDescent="0.25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67">
        <f t="shared" si="18"/>
        <v>0</v>
      </c>
    </row>
    <row r="635" spans="1:9" x14ac:dyDescent="0.25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67">
        <f t="shared" si="18"/>
        <v>0</v>
      </c>
    </row>
    <row r="636" spans="1:9" x14ac:dyDescent="0.25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67">
        <f t="shared" si="18"/>
        <v>0</v>
      </c>
    </row>
    <row r="637" spans="1:9" x14ac:dyDescent="0.25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67">
        <f t="shared" si="18"/>
        <v>0</v>
      </c>
    </row>
    <row r="638" spans="1:9" x14ac:dyDescent="0.25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67">
        <f t="shared" si="18"/>
        <v>0</v>
      </c>
    </row>
    <row r="639" spans="1:9" x14ac:dyDescent="0.25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67">
        <f t="shared" si="18"/>
        <v>0</v>
      </c>
    </row>
    <row r="640" spans="1:9" x14ac:dyDescent="0.25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67">
        <f t="shared" si="18"/>
        <v>0</v>
      </c>
    </row>
    <row r="641" spans="1:9" x14ac:dyDescent="0.25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67">
        <f t="shared" si="18"/>
        <v>0</v>
      </c>
    </row>
    <row r="642" spans="1:9" x14ac:dyDescent="0.25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67">
        <f t="shared" si="18"/>
        <v>0</v>
      </c>
    </row>
    <row r="643" spans="1:9" x14ac:dyDescent="0.25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67">
        <f t="shared" si="18"/>
        <v>0</v>
      </c>
    </row>
    <row r="644" spans="1:9" x14ac:dyDescent="0.25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67">
        <f t="shared" ref="I644:I668" si="20">IF(B644=D644,1,0)</f>
        <v>0</v>
      </c>
    </row>
    <row r="645" spans="1:9" x14ac:dyDescent="0.25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67">
        <f t="shared" si="20"/>
        <v>0</v>
      </c>
    </row>
    <row r="646" spans="1:9" x14ac:dyDescent="0.25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67">
        <f t="shared" si="20"/>
        <v>0</v>
      </c>
    </row>
    <row r="647" spans="1:9" x14ac:dyDescent="0.25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67">
        <f t="shared" si="20"/>
        <v>0</v>
      </c>
    </row>
    <row r="648" spans="1:9" x14ac:dyDescent="0.25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67">
        <f t="shared" si="20"/>
        <v>0</v>
      </c>
    </row>
    <row r="649" spans="1:9" x14ac:dyDescent="0.25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67">
        <f t="shared" si="20"/>
        <v>1</v>
      </c>
    </row>
    <row r="650" spans="1:9" x14ac:dyDescent="0.25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67">
        <f t="shared" si="20"/>
        <v>0</v>
      </c>
    </row>
    <row r="651" spans="1:9" x14ac:dyDescent="0.25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67">
        <f t="shared" si="20"/>
        <v>0</v>
      </c>
    </row>
    <row r="652" spans="1:9" x14ac:dyDescent="0.25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67">
        <f t="shared" si="20"/>
        <v>0</v>
      </c>
    </row>
    <row r="653" spans="1:9" x14ac:dyDescent="0.25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67">
        <f t="shared" si="20"/>
        <v>0</v>
      </c>
    </row>
    <row r="654" spans="1:9" x14ac:dyDescent="0.25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67">
        <f t="shared" si="20"/>
        <v>0</v>
      </c>
    </row>
    <row r="655" spans="1:9" x14ac:dyDescent="0.25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67">
        <f t="shared" si="20"/>
        <v>0</v>
      </c>
    </row>
    <row r="656" spans="1:9" x14ac:dyDescent="0.25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67">
        <f t="shared" si="20"/>
        <v>0</v>
      </c>
    </row>
    <row r="657" spans="1:9" x14ac:dyDescent="0.25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67">
        <f t="shared" si="20"/>
        <v>0</v>
      </c>
    </row>
    <row r="658" spans="1:9" x14ac:dyDescent="0.25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67">
        <f t="shared" si="20"/>
        <v>0</v>
      </c>
    </row>
    <row r="659" spans="1:9" x14ac:dyDescent="0.25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67">
        <f t="shared" si="20"/>
        <v>1</v>
      </c>
    </row>
    <row r="660" spans="1:9" x14ac:dyDescent="0.25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67">
        <f t="shared" si="20"/>
        <v>0</v>
      </c>
    </row>
    <row r="661" spans="1:9" x14ac:dyDescent="0.25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67">
        <f t="shared" si="20"/>
        <v>0</v>
      </c>
    </row>
    <row r="662" spans="1:9" x14ac:dyDescent="0.25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67">
        <f t="shared" si="20"/>
        <v>1</v>
      </c>
    </row>
    <row r="663" spans="1:9" x14ac:dyDescent="0.25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67">
        <f t="shared" si="20"/>
        <v>0</v>
      </c>
    </row>
    <row r="664" spans="1:9" x14ac:dyDescent="0.25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67">
        <f t="shared" si="20"/>
        <v>0</v>
      </c>
    </row>
    <row r="665" spans="1:9" x14ac:dyDescent="0.25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67">
        <f t="shared" si="20"/>
        <v>0</v>
      </c>
    </row>
    <row r="666" spans="1:9" x14ac:dyDescent="0.25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67">
        <f t="shared" si="20"/>
        <v>1</v>
      </c>
    </row>
    <row r="667" spans="1:9" x14ac:dyDescent="0.25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67">
        <f t="shared" si="20"/>
        <v>1</v>
      </c>
    </row>
    <row r="668" spans="1:9" x14ac:dyDescent="0.25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67">
        <f t="shared" si="20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4" sqref="N4:N8"/>
    </sheetView>
  </sheetViews>
  <sheetFormatPr defaultRowHeight="15" x14ac:dyDescent="0.2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 x14ac:dyDescent="0.25">
      <c r="A1" s="94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 x14ac:dyDescent="0.25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 x14ac:dyDescent="0.25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IF(AND(A4&gt;DATE(2011,1,1),A4&lt;=DATE(2011,3,31)),"yes","no")</f>
        <v>yes</v>
      </c>
      <c r="H4" s="71" t="str">
        <f>IF(AND(F4="yes",G4="yes"),"yes","no")</f>
        <v>no</v>
      </c>
      <c r="I4" s="27"/>
      <c r="J4" s="32">
        <v>1</v>
      </c>
      <c r="K4" s="32">
        <f>SUMIF(E$4:E$40,J4,D$4:D$40)</f>
        <v>0</v>
      </c>
      <c r="L4" s="33"/>
      <c r="M4" s="32">
        <v>1</v>
      </c>
      <c r="N4" s="32">
        <f>SUMIF(B$4:B$40,M4,D$4:D$40)</f>
        <v>138</v>
      </c>
    </row>
    <row r="5" spans="1:14" x14ac:dyDescent="0.25">
      <c r="A5" s="29">
        <v>40551</v>
      </c>
      <c r="B5" s="30">
        <v>2</v>
      </c>
      <c r="C5" s="30">
        <v>16</v>
      </c>
      <c r="D5" s="30">
        <v>36</v>
      </c>
      <c r="E5" s="31">
        <f t="shared" ref="E5:E39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IF(AND(A5&gt;DATE(2011,1,1),A5&lt;=DATE(2011,3,31)),"yes","no")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f t="shared" ref="K5:K30" si="4">SUMIF(E$4:E$40,J5,D$4:D$40)</f>
        <v>47</v>
      </c>
      <c r="L5" s="33"/>
      <c r="M5" s="32">
        <v>2</v>
      </c>
      <c r="N5" s="32">
        <f t="shared" ref="N5:N8" si="5">SUMIF(B$4:B$40,M5,D$4:D$40)</f>
        <v>106</v>
      </c>
    </row>
    <row r="6" spans="1:14" x14ac:dyDescent="0.25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 x14ac:dyDescent="0.25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 x14ac:dyDescent="0.25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 x14ac:dyDescent="0.25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 x14ac:dyDescent="0.25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 x14ac:dyDescent="0.25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 x14ac:dyDescent="0.25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 x14ac:dyDescent="0.25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 x14ac:dyDescent="0.25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 x14ac:dyDescent="0.25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 x14ac:dyDescent="0.25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 x14ac:dyDescent="0.25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 x14ac:dyDescent="0.25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 x14ac:dyDescent="0.25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 x14ac:dyDescent="0.25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 x14ac:dyDescent="0.25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 x14ac:dyDescent="0.25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 x14ac:dyDescent="0.25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 x14ac:dyDescent="0.25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 x14ac:dyDescent="0.25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 x14ac:dyDescent="0.25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 x14ac:dyDescent="0.25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 x14ac:dyDescent="0.25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 x14ac:dyDescent="0.25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 x14ac:dyDescent="0.25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 x14ac:dyDescent="0.25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 x14ac:dyDescent="0.25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 x14ac:dyDescent="0.25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 x14ac:dyDescent="0.25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 t="shared" si="1"/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 x14ac:dyDescent="0.25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 x14ac:dyDescent="0.25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 x14ac:dyDescent="0.25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 x14ac:dyDescent="0.25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 x14ac:dyDescent="0.25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 x14ac:dyDescent="0.25">
      <c r="A40" s="29">
        <v>40728</v>
      </c>
      <c r="B40" s="30">
        <v>5</v>
      </c>
      <c r="C40" s="30">
        <v>11</v>
      </c>
      <c r="D40" s="30">
        <v>14</v>
      </c>
      <c r="E40" s="31">
        <f>WEEKNUM(A40)</f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 x14ac:dyDescent="0.25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x14ac:dyDescent="0.25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x14ac:dyDescent="0.25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5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5">
      <c r="A62" s="34"/>
    </row>
    <row r="63" spans="1:14" x14ac:dyDescent="0.25">
      <c r="A63" s="34"/>
    </row>
    <row r="64" spans="1:14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34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K14" sqref="K14"/>
    </sheetView>
  </sheetViews>
  <sheetFormatPr defaultRowHeight="15" x14ac:dyDescent="0.2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 x14ac:dyDescent="0.25">
      <c r="A1" s="94" t="s">
        <v>40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5"/>
      <c r="O1" s="35"/>
      <c r="P1" s="35"/>
      <c r="Q1" s="35"/>
    </row>
    <row r="2" spans="1:17" ht="4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 x14ac:dyDescent="0.25">
      <c r="A3" s="95" t="s">
        <v>41</v>
      </c>
      <c r="B3" s="95" t="s">
        <v>42</v>
      </c>
      <c r="C3" s="95" t="s">
        <v>43</v>
      </c>
      <c r="D3" s="95" t="s">
        <v>695</v>
      </c>
      <c r="E3" s="95" t="s">
        <v>696</v>
      </c>
      <c r="F3" s="95" t="s">
        <v>697</v>
      </c>
      <c r="G3" s="27"/>
      <c r="H3" s="96" t="s">
        <v>42</v>
      </c>
      <c r="I3" s="96" t="s">
        <v>44</v>
      </c>
      <c r="J3" s="96" t="s">
        <v>43</v>
      </c>
      <c r="K3" s="27"/>
      <c r="M3"/>
    </row>
    <row r="4" spans="1:17" ht="17.25" customHeight="1" x14ac:dyDescent="0.25">
      <c r="A4" s="95"/>
      <c r="B4" s="95"/>
      <c r="C4" s="95"/>
      <c r="D4" s="95"/>
      <c r="E4" s="95"/>
      <c r="F4" s="95"/>
      <c r="G4" s="27"/>
      <c r="H4" s="96"/>
      <c r="I4" s="96"/>
      <c r="J4" s="96"/>
      <c r="K4" s="27"/>
      <c r="M4"/>
    </row>
    <row r="5" spans="1:17" x14ac:dyDescent="0.25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AVERAGEIF(B$5:B$104,H5,F$5:F$104)</f>
        <v>616</v>
      </c>
      <c r="K5" s="39"/>
      <c r="M5"/>
    </row>
    <row r="6" spans="1:17" x14ac:dyDescent="0.25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 t="shared" ref="J6:J10" si="3">AVERAGEIF(B$5:B$104,H6,F$5:F$104)</f>
        <v>558.23076923076928</v>
      </c>
      <c r="K6" s="27"/>
      <c r="M6"/>
    </row>
    <row r="7" spans="1:17" x14ac:dyDescent="0.25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 t="shared" si="3"/>
        <v>612</v>
      </c>
      <c r="K7" s="27"/>
      <c r="M7"/>
    </row>
    <row r="8" spans="1:17" x14ac:dyDescent="0.25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G8" s="38"/>
      <c r="H8" s="40">
        <v>4</v>
      </c>
      <c r="I8" s="40" t="s">
        <v>52</v>
      </c>
      <c r="J8" s="73">
        <f t="shared" si="3"/>
        <v>627.85714285714289</v>
      </c>
      <c r="K8" s="27"/>
      <c r="M8"/>
    </row>
    <row r="9" spans="1:17" x14ac:dyDescent="0.25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 t="shared" si="3"/>
        <v>714.16666666666663</v>
      </c>
      <c r="K9" s="27"/>
      <c r="M9"/>
    </row>
    <row r="10" spans="1:17" x14ac:dyDescent="0.25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 t="shared" si="3"/>
        <v>631.83333333333337</v>
      </c>
      <c r="K10" s="27"/>
      <c r="M10"/>
    </row>
    <row r="11" spans="1:17" x14ac:dyDescent="0.25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ref="J11" si="4">AVERAGEIF($B$5:$B$104,H11,$F$5:$F$104)</f>
        <v>569.14285714285711</v>
      </c>
      <c r="K11" s="27"/>
      <c r="M11"/>
    </row>
    <row r="12" spans="1:17" x14ac:dyDescent="0.25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 x14ac:dyDescent="0.25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 x14ac:dyDescent="0.25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 x14ac:dyDescent="0.25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 x14ac:dyDescent="0.25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 x14ac:dyDescent="0.25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 x14ac:dyDescent="0.25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 x14ac:dyDescent="0.25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 x14ac:dyDescent="0.25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 x14ac:dyDescent="0.25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 x14ac:dyDescent="0.25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 x14ac:dyDescent="0.25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 x14ac:dyDescent="0.25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 x14ac:dyDescent="0.25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 x14ac:dyDescent="0.25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 x14ac:dyDescent="0.25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 x14ac:dyDescent="0.25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 x14ac:dyDescent="0.25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 x14ac:dyDescent="0.25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 x14ac:dyDescent="0.25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 x14ac:dyDescent="0.25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 x14ac:dyDescent="0.25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 x14ac:dyDescent="0.25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 x14ac:dyDescent="0.25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 x14ac:dyDescent="0.25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 x14ac:dyDescent="0.25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 x14ac:dyDescent="0.25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 x14ac:dyDescent="0.25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 x14ac:dyDescent="0.25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 x14ac:dyDescent="0.25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 x14ac:dyDescent="0.25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 x14ac:dyDescent="0.25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 x14ac:dyDescent="0.25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 x14ac:dyDescent="0.25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 x14ac:dyDescent="0.25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 x14ac:dyDescent="0.25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 x14ac:dyDescent="0.25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 x14ac:dyDescent="0.25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 x14ac:dyDescent="0.25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 x14ac:dyDescent="0.25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 x14ac:dyDescent="0.25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 x14ac:dyDescent="0.25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 x14ac:dyDescent="0.25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 x14ac:dyDescent="0.25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 x14ac:dyDescent="0.25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 x14ac:dyDescent="0.25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 x14ac:dyDescent="0.25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 x14ac:dyDescent="0.25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 x14ac:dyDescent="0.25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 x14ac:dyDescent="0.25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 x14ac:dyDescent="0.25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 x14ac:dyDescent="0.25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 x14ac:dyDescent="0.25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 x14ac:dyDescent="0.25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 x14ac:dyDescent="0.25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 x14ac:dyDescent="0.25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 x14ac:dyDescent="0.25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 x14ac:dyDescent="0.25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 x14ac:dyDescent="0.25">
      <c r="A70" s="37">
        <v>66</v>
      </c>
      <c r="B70" s="38">
        <v>2</v>
      </c>
      <c r="C70" s="38" t="s">
        <v>116</v>
      </c>
      <c r="D70" s="38" t="str">
        <f t="shared" ref="D70:D104" si="5">LEFT(C70,LEN(C70)-3)</f>
        <v>4.89</v>
      </c>
      <c r="E70" s="38" t="str">
        <f t="shared" ref="E70:E104" si="6">RIGHT(C70,3)</f>
        <v>crs</v>
      </c>
      <c r="F70" s="72">
        <f t="shared" ref="F70:F104" si="7">IF(E70="crs",D70*100,D70)</f>
        <v>488.99999999999994</v>
      </c>
      <c r="G70" s="27"/>
      <c r="H70" s="27"/>
      <c r="I70" s="27"/>
      <c r="J70" s="27"/>
      <c r="K70" s="27"/>
      <c r="M70"/>
    </row>
    <row r="71" spans="1:13" x14ac:dyDescent="0.25">
      <c r="A71" s="37">
        <v>67</v>
      </c>
      <c r="B71" s="38">
        <v>1</v>
      </c>
      <c r="C71" s="38" t="s">
        <v>117</v>
      </c>
      <c r="D71" s="38" t="str">
        <f t="shared" si="5"/>
        <v>8.23</v>
      </c>
      <c r="E71" s="38" t="str">
        <f t="shared" si="6"/>
        <v>crs</v>
      </c>
      <c r="F71" s="72">
        <f t="shared" si="7"/>
        <v>823</v>
      </c>
      <c r="G71" s="27"/>
      <c r="H71" s="27"/>
      <c r="I71" s="27"/>
      <c r="J71" s="27"/>
      <c r="K71" s="27"/>
      <c r="M71"/>
    </row>
    <row r="72" spans="1:13" x14ac:dyDescent="0.25">
      <c r="A72" s="37">
        <v>68</v>
      </c>
      <c r="B72" s="38">
        <v>6</v>
      </c>
      <c r="C72" s="38" t="s">
        <v>118</v>
      </c>
      <c r="D72" s="38" t="str">
        <f t="shared" si="5"/>
        <v>10.04</v>
      </c>
      <c r="E72" s="38" t="str">
        <f t="shared" si="6"/>
        <v>crs</v>
      </c>
      <c r="F72" s="72">
        <f t="shared" si="7"/>
        <v>1003.9999999999999</v>
      </c>
      <c r="G72" s="27"/>
      <c r="H72" s="27"/>
      <c r="I72" s="27"/>
      <c r="J72" s="27"/>
      <c r="K72" s="27"/>
      <c r="M72"/>
    </row>
    <row r="73" spans="1:13" x14ac:dyDescent="0.25">
      <c r="A73" s="37">
        <v>69</v>
      </c>
      <c r="B73" s="38">
        <v>1</v>
      </c>
      <c r="C73" s="38" t="s">
        <v>119</v>
      </c>
      <c r="D73" s="38" t="str">
        <f t="shared" si="5"/>
        <v>1003.46</v>
      </c>
      <c r="E73" s="38" t="str">
        <f t="shared" si="6"/>
        <v>lks</v>
      </c>
      <c r="F73" s="72" t="str">
        <f t="shared" si="7"/>
        <v>1003.46</v>
      </c>
      <c r="G73" s="27"/>
      <c r="H73" s="27"/>
      <c r="I73" s="27"/>
      <c r="J73" s="27"/>
      <c r="K73" s="27"/>
      <c r="M73"/>
    </row>
    <row r="74" spans="1:13" x14ac:dyDescent="0.25">
      <c r="A74" s="37">
        <v>70</v>
      </c>
      <c r="B74" s="38">
        <v>4</v>
      </c>
      <c r="C74" s="38" t="s">
        <v>120</v>
      </c>
      <c r="D74" s="38" t="str">
        <f t="shared" si="5"/>
        <v>9.04</v>
      </c>
      <c r="E74" s="38" t="str">
        <f t="shared" si="6"/>
        <v>crs</v>
      </c>
      <c r="F74" s="72">
        <f t="shared" si="7"/>
        <v>903.99999999999989</v>
      </c>
      <c r="G74" s="27"/>
      <c r="H74" s="27"/>
      <c r="I74" s="27"/>
      <c r="J74" s="27"/>
      <c r="K74" s="27"/>
      <c r="M74"/>
    </row>
    <row r="75" spans="1:13" x14ac:dyDescent="0.25">
      <c r="A75" s="37">
        <v>71</v>
      </c>
      <c r="B75" s="38">
        <v>7</v>
      </c>
      <c r="C75" s="38" t="s">
        <v>121</v>
      </c>
      <c r="D75" s="38" t="str">
        <f t="shared" si="5"/>
        <v>8.05</v>
      </c>
      <c r="E75" s="38" t="str">
        <f t="shared" si="6"/>
        <v>crs</v>
      </c>
      <c r="F75" s="72">
        <f t="shared" si="7"/>
        <v>805.00000000000011</v>
      </c>
      <c r="G75" s="27"/>
      <c r="H75" s="27"/>
      <c r="I75" s="27"/>
      <c r="J75" s="27"/>
      <c r="K75" s="27"/>
      <c r="M75"/>
    </row>
    <row r="76" spans="1:13" x14ac:dyDescent="0.25">
      <c r="A76" s="37">
        <v>72</v>
      </c>
      <c r="B76" s="38">
        <v>4</v>
      </c>
      <c r="C76" s="38" t="s">
        <v>122</v>
      </c>
      <c r="D76" s="38" t="str">
        <f t="shared" si="5"/>
        <v>8.64</v>
      </c>
      <c r="E76" s="38" t="str">
        <f t="shared" si="6"/>
        <v>crs</v>
      </c>
      <c r="F76" s="72">
        <f t="shared" si="7"/>
        <v>864</v>
      </c>
      <c r="G76" s="27"/>
      <c r="H76" s="27"/>
      <c r="I76" s="27"/>
      <c r="J76" s="27"/>
      <c r="K76" s="27"/>
      <c r="M76"/>
    </row>
    <row r="77" spans="1:13" x14ac:dyDescent="0.25">
      <c r="A77" s="37">
        <v>73</v>
      </c>
      <c r="B77" s="38">
        <v>5</v>
      </c>
      <c r="C77" s="38" t="s">
        <v>123</v>
      </c>
      <c r="D77" s="38" t="str">
        <f t="shared" si="5"/>
        <v>8.57</v>
      </c>
      <c r="E77" s="38" t="str">
        <f t="shared" si="6"/>
        <v>crs</v>
      </c>
      <c r="F77" s="72">
        <f t="shared" si="7"/>
        <v>857</v>
      </c>
      <c r="G77" s="27"/>
      <c r="H77" s="27"/>
      <c r="I77" s="27"/>
      <c r="J77" s="27"/>
      <c r="K77" s="27"/>
      <c r="M77"/>
    </row>
    <row r="78" spans="1:13" x14ac:dyDescent="0.25">
      <c r="A78" s="37">
        <v>74</v>
      </c>
      <c r="B78" s="38">
        <v>6</v>
      </c>
      <c r="C78" s="38" t="s">
        <v>124</v>
      </c>
      <c r="D78" s="38" t="str">
        <f t="shared" si="5"/>
        <v>7.42</v>
      </c>
      <c r="E78" s="38" t="str">
        <f t="shared" si="6"/>
        <v>crs</v>
      </c>
      <c r="F78" s="72">
        <f t="shared" si="7"/>
        <v>742</v>
      </c>
      <c r="G78" s="27"/>
      <c r="H78" s="27"/>
      <c r="I78" s="27"/>
      <c r="J78" s="27"/>
      <c r="K78" s="27"/>
      <c r="M78"/>
    </row>
    <row r="79" spans="1:13" x14ac:dyDescent="0.25">
      <c r="A79" s="37">
        <v>75</v>
      </c>
      <c r="B79" s="38">
        <v>1</v>
      </c>
      <c r="C79" s="38" t="s">
        <v>125</v>
      </c>
      <c r="D79" s="38" t="str">
        <f t="shared" si="5"/>
        <v>5.12</v>
      </c>
      <c r="E79" s="38" t="str">
        <f t="shared" si="6"/>
        <v>crs</v>
      </c>
      <c r="F79" s="72">
        <f t="shared" si="7"/>
        <v>512</v>
      </c>
      <c r="G79" s="27"/>
      <c r="H79" s="27"/>
      <c r="I79" s="27"/>
      <c r="J79" s="27"/>
      <c r="K79" s="27"/>
      <c r="M79"/>
    </row>
    <row r="80" spans="1:13" x14ac:dyDescent="0.25">
      <c r="A80" s="37">
        <v>76</v>
      </c>
      <c r="B80" s="38">
        <v>4</v>
      </c>
      <c r="C80" s="38" t="s">
        <v>126</v>
      </c>
      <c r="D80" s="38" t="str">
        <f t="shared" si="5"/>
        <v>442.18</v>
      </c>
      <c r="E80" s="38" t="str">
        <f t="shared" si="6"/>
        <v>lks</v>
      </c>
      <c r="F80" s="72" t="str">
        <f t="shared" si="7"/>
        <v>442.18</v>
      </c>
      <c r="G80" s="27"/>
      <c r="H80" s="27"/>
      <c r="I80" s="27"/>
      <c r="J80" s="27"/>
      <c r="K80" s="27"/>
      <c r="M80"/>
    </row>
    <row r="81" spans="1:13" x14ac:dyDescent="0.25">
      <c r="A81" s="37">
        <v>77</v>
      </c>
      <c r="B81" s="38">
        <v>3</v>
      </c>
      <c r="C81" s="38" t="s">
        <v>127</v>
      </c>
      <c r="D81" s="38" t="str">
        <f t="shared" si="5"/>
        <v>5.13</v>
      </c>
      <c r="E81" s="38" t="str">
        <f t="shared" si="6"/>
        <v>crs</v>
      </c>
      <c r="F81" s="72">
        <f t="shared" si="7"/>
        <v>513</v>
      </c>
      <c r="G81" s="27"/>
      <c r="H81" s="27"/>
      <c r="I81" s="27"/>
      <c r="J81" s="27"/>
      <c r="K81" s="27"/>
      <c r="M81"/>
    </row>
    <row r="82" spans="1:13" x14ac:dyDescent="0.25">
      <c r="A82" s="37">
        <v>78</v>
      </c>
      <c r="B82" s="38">
        <v>3</v>
      </c>
      <c r="C82" s="38" t="s">
        <v>128</v>
      </c>
      <c r="D82" s="38" t="str">
        <f t="shared" si="5"/>
        <v>4.17</v>
      </c>
      <c r="E82" s="38" t="str">
        <f t="shared" si="6"/>
        <v>crs</v>
      </c>
      <c r="F82" s="72">
        <f t="shared" si="7"/>
        <v>417</v>
      </c>
      <c r="G82" s="27"/>
      <c r="H82" s="27"/>
      <c r="I82" s="27"/>
      <c r="J82" s="27"/>
      <c r="K82" s="27"/>
      <c r="M82"/>
    </row>
    <row r="83" spans="1:13" x14ac:dyDescent="0.25">
      <c r="A83" s="37">
        <v>79</v>
      </c>
      <c r="B83" s="38">
        <v>7</v>
      </c>
      <c r="C83" s="38" t="s">
        <v>51</v>
      </c>
      <c r="D83" s="38" t="str">
        <f t="shared" si="5"/>
        <v>6.1</v>
      </c>
      <c r="E83" s="38" t="str">
        <f t="shared" si="6"/>
        <v>crs</v>
      </c>
      <c r="F83" s="72">
        <f t="shared" si="7"/>
        <v>610</v>
      </c>
      <c r="G83" s="27"/>
      <c r="H83" s="27"/>
      <c r="I83" s="27"/>
      <c r="J83" s="27"/>
      <c r="K83" s="27"/>
      <c r="M83"/>
    </row>
    <row r="84" spans="1:13" x14ac:dyDescent="0.25">
      <c r="A84" s="37">
        <v>80</v>
      </c>
      <c r="B84" s="38">
        <v>3</v>
      </c>
      <c r="C84" s="38" t="s">
        <v>129</v>
      </c>
      <c r="D84" s="38" t="str">
        <f t="shared" si="5"/>
        <v>7.46</v>
      </c>
      <c r="E84" s="38" t="str">
        <f t="shared" si="6"/>
        <v>crs</v>
      </c>
      <c r="F84" s="72">
        <f t="shared" si="7"/>
        <v>746</v>
      </c>
      <c r="G84" s="27"/>
      <c r="H84" s="27"/>
      <c r="I84" s="27"/>
      <c r="J84" s="27"/>
      <c r="K84" s="27"/>
      <c r="M84"/>
    </row>
    <row r="85" spans="1:13" x14ac:dyDescent="0.25">
      <c r="A85" s="37">
        <v>81</v>
      </c>
      <c r="B85" s="38">
        <v>7</v>
      </c>
      <c r="C85" s="38" t="s">
        <v>130</v>
      </c>
      <c r="D85" s="38" t="str">
        <f t="shared" si="5"/>
        <v>5.03</v>
      </c>
      <c r="E85" s="38" t="str">
        <f t="shared" si="6"/>
        <v>crs</v>
      </c>
      <c r="F85" s="72">
        <f t="shared" si="7"/>
        <v>503</v>
      </c>
      <c r="G85" s="27"/>
      <c r="H85" s="27"/>
      <c r="I85" s="27"/>
      <c r="J85" s="27"/>
      <c r="K85" s="27"/>
      <c r="M85"/>
    </row>
    <row r="86" spans="1:13" x14ac:dyDescent="0.25">
      <c r="A86" s="37">
        <v>82</v>
      </c>
      <c r="B86" s="38">
        <v>7</v>
      </c>
      <c r="C86" s="38" t="s">
        <v>131</v>
      </c>
      <c r="D86" s="38" t="str">
        <f t="shared" si="5"/>
        <v>8.32</v>
      </c>
      <c r="E86" s="38" t="str">
        <f t="shared" si="6"/>
        <v>crs</v>
      </c>
      <c r="F86" s="72">
        <f t="shared" si="7"/>
        <v>832</v>
      </c>
      <c r="G86" s="27"/>
      <c r="H86" s="27"/>
      <c r="I86" s="27"/>
      <c r="J86" s="27"/>
      <c r="K86" s="27"/>
      <c r="M86"/>
    </row>
    <row r="87" spans="1:13" x14ac:dyDescent="0.25">
      <c r="A87" s="37">
        <v>83</v>
      </c>
      <c r="B87" s="38">
        <v>3</v>
      </c>
      <c r="C87" s="38" t="s">
        <v>132</v>
      </c>
      <c r="D87" s="38" t="str">
        <f t="shared" si="5"/>
        <v>8.04</v>
      </c>
      <c r="E87" s="38" t="str">
        <f t="shared" si="6"/>
        <v>crs</v>
      </c>
      <c r="F87" s="72">
        <f t="shared" si="7"/>
        <v>803.99999999999989</v>
      </c>
      <c r="G87" s="27"/>
      <c r="H87" s="27"/>
      <c r="I87" s="27"/>
      <c r="J87" s="27"/>
      <c r="K87" s="27"/>
      <c r="M87"/>
    </row>
    <row r="88" spans="1:13" x14ac:dyDescent="0.25">
      <c r="A88" s="37">
        <v>84</v>
      </c>
      <c r="B88" s="38">
        <v>7</v>
      </c>
      <c r="C88" s="38" t="s">
        <v>133</v>
      </c>
      <c r="D88" s="38" t="str">
        <f t="shared" si="5"/>
        <v>1026.68</v>
      </c>
      <c r="E88" s="38" t="str">
        <f t="shared" si="6"/>
        <v>lks</v>
      </c>
      <c r="F88" s="72" t="str">
        <f t="shared" si="7"/>
        <v>1026.68</v>
      </c>
      <c r="G88" s="27"/>
      <c r="H88" s="27"/>
      <c r="I88" s="27"/>
      <c r="J88" s="27"/>
      <c r="K88" s="27"/>
      <c r="M88"/>
    </row>
    <row r="89" spans="1:13" x14ac:dyDescent="0.25">
      <c r="A89" s="37">
        <v>85</v>
      </c>
      <c r="B89" s="38">
        <v>5</v>
      </c>
      <c r="C89" s="38" t="s">
        <v>134</v>
      </c>
      <c r="D89" s="38" t="str">
        <f t="shared" si="5"/>
        <v>9.08</v>
      </c>
      <c r="E89" s="38" t="str">
        <f t="shared" si="6"/>
        <v>crs</v>
      </c>
      <c r="F89" s="72">
        <f t="shared" si="7"/>
        <v>908</v>
      </c>
      <c r="G89" s="27"/>
      <c r="H89" s="27"/>
      <c r="I89" s="27"/>
      <c r="J89" s="27"/>
      <c r="K89" s="27"/>
      <c r="M89"/>
    </row>
    <row r="90" spans="1:13" x14ac:dyDescent="0.25">
      <c r="A90" s="37">
        <v>86</v>
      </c>
      <c r="B90" s="38">
        <v>5</v>
      </c>
      <c r="C90" s="38" t="s">
        <v>135</v>
      </c>
      <c r="D90" s="38" t="str">
        <f t="shared" si="5"/>
        <v>870.84</v>
      </c>
      <c r="E90" s="38" t="str">
        <f t="shared" si="6"/>
        <v>lks</v>
      </c>
      <c r="F90" s="72" t="str">
        <f t="shared" si="7"/>
        <v>870.84</v>
      </c>
      <c r="G90" s="27"/>
      <c r="H90" s="27"/>
      <c r="I90" s="27"/>
      <c r="J90" s="27"/>
      <c r="K90" s="27"/>
      <c r="M90"/>
    </row>
    <row r="91" spans="1:13" x14ac:dyDescent="0.25">
      <c r="A91" s="37">
        <v>87</v>
      </c>
      <c r="B91" s="38">
        <v>7</v>
      </c>
      <c r="C91" s="38" t="s">
        <v>92</v>
      </c>
      <c r="D91" s="38" t="str">
        <f t="shared" si="5"/>
        <v>5.11</v>
      </c>
      <c r="E91" s="38" t="str">
        <f t="shared" si="6"/>
        <v>crs</v>
      </c>
      <c r="F91" s="72">
        <f t="shared" si="7"/>
        <v>511.00000000000006</v>
      </c>
      <c r="G91" s="27"/>
      <c r="H91" s="27"/>
      <c r="I91" s="27"/>
      <c r="J91" s="27"/>
      <c r="K91" s="27"/>
      <c r="M91"/>
    </row>
    <row r="92" spans="1:13" x14ac:dyDescent="0.25">
      <c r="A92" s="37">
        <v>88</v>
      </c>
      <c r="B92" s="38">
        <v>2</v>
      </c>
      <c r="C92" s="38" t="s">
        <v>136</v>
      </c>
      <c r="D92" s="38" t="str">
        <f t="shared" si="5"/>
        <v>9.52</v>
      </c>
      <c r="E92" s="38" t="str">
        <f t="shared" si="6"/>
        <v>crs</v>
      </c>
      <c r="F92" s="72">
        <f t="shared" si="7"/>
        <v>952</v>
      </c>
      <c r="G92" s="27"/>
      <c r="H92" s="27"/>
      <c r="I92" s="27"/>
      <c r="J92" s="27"/>
      <c r="K92" s="27"/>
      <c r="M92"/>
    </row>
    <row r="93" spans="1:13" x14ac:dyDescent="0.25">
      <c r="A93" s="37">
        <v>89</v>
      </c>
      <c r="B93" s="38">
        <v>6</v>
      </c>
      <c r="C93" s="38" t="s">
        <v>137</v>
      </c>
      <c r="D93" s="38" t="str">
        <f t="shared" si="5"/>
        <v>692.15</v>
      </c>
      <c r="E93" s="38" t="str">
        <f t="shared" si="6"/>
        <v>lks</v>
      </c>
      <c r="F93" s="72" t="str">
        <f t="shared" si="7"/>
        <v>692.15</v>
      </c>
      <c r="G93" s="27"/>
      <c r="H93" s="27"/>
      <c r="I93" s="27"/>
      <c r="J93" s="27"/>
      <c r="K93" s="27"/>
      <c r="M93"/>
    </row>
    <row r="94" spans="1:13" x14ac:dyDescent="0.25">
      <c r="A94" s="37">
        <v>90</v>
      </c>
      <c r="B94" s="38">
        <v>1</v>
      </c>
      <c r="C94" s="38" t="s">
        <v>138</v>
      </c>
      <c r="D94" s="38" t="str">
        <f t="shared" si="5"/>
        <v>622.63</v>
      </c>
      <c r="E94" s="38" t="str">
        <f t="shared" si="6"/>
        <v>lks</v>
      </c>
      <c r="F94" s="72" t="str">
        <f t="shared" si="7"/>
        <v>622.63</v>
      </c>
      <c r="G94" s="27"/>
      <c r="H94" s="27"/>
      <c r="I94" s="27"/>
      <c r="J94" s="27"/>
      <c r="K94" s="27"/>
      <c r="M94"/>
    </row>
    <row r="95" spans="1:13" x14ac:dyDescent="0.25">
      <c r="A95" s="37">
        <v>91</v>
      </c>
      <c r="B95" s="38">
        <v>7</v>
      </c>
      <c r="C95" s="38" t="s">
        <v>139</v>
      </c>
      <c r="D95" s="38" t="str">
        <f t="shared" si="5"/>
        <v>532.8</v>
      </c>
      <c r="E95" s="38" t="str">
        <f t="shared" si="6"/>
        <v>lks</v>
      </c>
      <c r="F95" s="72" t="str">
        <f t="shared" si="7"/>
        <v>532.8</v>
      </c>
      <c r="G95" s="27"/>
      <c r="H95" s="27"/>
      <c r="I95" s="27"/>
      <c r="J95" s="27"/>
      <c r="K95" s="27"/>
      <c r="M95"/>
    </row>
    <row r="96" spans="1:13" x14ac:dyDescent="0.25">
      <c r="A96" s="37">
        <v>92</v>
      </c>
      <c r="B96" s="38">
        <v>1</v>
      </c>
      <c r="C96" s="38" t="s">
        <v>140</v>
      </c>
      <c r="D96" s="38" t="str">
        <f t="shared" si="5"/>
        <v>4.26</v>
      </c>
      <c r="E96" s="38" t="str">
        <f t="shared" si="6"/>
        <v>crs</v>
      </c>
      <c r="F96" s="72">
        <f t="shared" si="7"/>
        <v>426</v>
      </c>
      <c r="G96" s="27"/>
      <c r="H96" s="27"/>
      <c r="I96" s="27"/>
      <c r="J96" s="27"/>
      <c r="K96" s="27"/>
      <c r="M96"/>
    </row>
    <row r="97" spans="1:13" x14ac:dyDescent="0.25">
      <c r="A97" s="37">
        <v>93</v>
      </c>
      <c r="B97" s="38">
        <v>6</v>
      </c>
      <c r="C97" s="38" t="s">
        <v>141</v>
      </c>
      <c r="D97" s="38" t="str">
        <f t="shared" si="5"/>
        <v>3.67</v>
      </c>
      <c r="E97" s="38" t="str">
        <f t="shared" si="6"/>
        <v>crs</v>
      </c>
      <c r="F97" s="72">
        <f t="shared" si="7"/>
        <v>367</v>
      </c>
      <c r="G97" s="27"/>
      <c r="H97" s="27"/>
      <c r="I97" s="27"/>
      <c r="J97" s="27"/>
      <c r="K97" s="27"/>
      <c r="M97"/>
    </row>
    <row r="98" spans="1:13" x14ac:dyDescent="0.25">
      <c r="A98" s="37">
        <v>94</v>
      </c>
      <c r="B98" s="38">
        <v>3</v>
      </c>
      <c r="C98" s="38" t="s">
        <v>142</v>
      </c>
      <c r="D98" s="38" t="str">
        <f t="shared" si="5"/>
        <v>3.82</v>
      </c>
      <c r="E98" s="38" t="str">
        <f t="shared" si="6"/>
        <v>crs</v>
      </c>
      <c r="F98" s="72">
        <f t="shared" si="7"/>
        <v>382</v>
      </c>
      <c r="G98" s="27"/>
      <c r="H98" s="27"/>
      <c r="I98" s="27"/>
      <c r="J98" s="27"/>
      <c r="K98" s="27"/>
      <c r="M98"/>
    </row>
    <row r="99" spans="1:13" x14ac:dyDescent="0.25">
      <c r="A99" s="37">
        <v>95</v>
      </c>
      <c r="B99" s="38">
        <v>2</v>
      </c>
      <c r="C99" s="38" t="s">
        <v>143</v>
      </c>
      <c r="D99" s="38" t="str">
        <f t="shared" si="5"/>
        <v>5.51</v>
      </c>
      <c r="E99" s="38" t="str">
        <f t="shared" si="6"/>
        <v>crs</v>
      </c>
      <c r="F99" s="72">
        <f t="shared" si="7"/>
        <v>551</v>
      </c>
      <c r="G99" s="27"/>
      <c r="H99" s="27"/>
      <c r="I99" s="27"/>
      <c r="J99" s="27"/>
      <c r="K99" s="27"/>
      <c r="M99"/>
    </row>
    <row r="100" spans="1:13" x14ac:dyDescent="0.25">
      <c r="A100" s="37">
        <v>96</v>
      </c>
      <c r="B100" s="38">
        <v>7</v>
      </c>
      <c r="C100" s="38" t="s">
        <v>144</v>
      </c>
      <c r="D100" s="38" t="str">
        <f t="shared" si="5"/>
        <v>4.48</v>
      </c>
      <c r="E100" s="38" t="str">
        <f t="shared" si="6"/>
        <v>crs</v>
      </c>
      <c r="F100" s="72">
        <f t="shared" si="7"/>
        <v>448.00000000000006</v>
      </c>
      <c r="G100" s="27"/>
      <c r="H100" s="27"/>
      <c r="I100" s="27"/>
      <c r="J100" s="27"/>
      <c r="K100" s="27"/>
      <c r="M100"/>
    </row>
    <row r="101" spans="1:13" x14ac:dyDescent="0.25">
      <c r="A101" s="37">
        <v>97</v>
      </c>
      <c r="B101" s="38">
        <v>6</v>
      </c>
      <c r="C101" s="38" t="s">
        <v>128</v>
      </c>
      <c r="D101" s="38" t="str">
        <f t="shared" si="5"/>
        <v>4.17</v>
      </c>
      <c r="E101" s="38" t="str">
        <f t="shared" si="6"/>
        <v>crs</v>
      </c>
      <c r="F101" s="72">
        <f t="shared" si="7"/>
        <v>417</v>
      </c>
      <c r="G101" s="27"/>
      <c r="H101" s="27"/>
      <c r="I101" s="27"/>
      <c r="J101" s="27"/>
      <c r="K101" s="27"/>
      <c r="M101"/>
    </row>
    <row r="102" spans="1:13" x14ac:dyDescent="0.25">
      <c r="A102" s="37">
        <v>98</v>
      </c>
      <c r="B102" s="38">
        <v>6</v>
      </c>
      <c r="C102" s="38" t="s">
        <v>145</v>
      </c>
      <c r="D102" s="38" t="str">
        <f t="shared" si="5"/>
        <v>547.42</v>
      </c>
      <c r="E102" s="38" t="str">
        <f t="shared" si="6"/>
        <v>lks</v>
      </c>
      <c r="F102" s="72" t="str">
        <f t="shared" si="7"/>
        <v>547.42</v>
      </c>
      <c r="G102" s="27"/>
      <c r="H102" s="27"/>
      <c r="I102" s="27"/>
      <c r="J102" s="27"/>
      <c r="K102" s="27"/>
      <c r="M102"/>
    </row>
    <row r="103" spans="1:13" x14ac:dyDescent="0.25">
      <c r="A103" s="37">
        <v>99</v>
      </c>
      <c r="B103" s="38">
        <v>6</v>
      </c>
      <c r="C103" s="38" t="s">
        <v>146</v>
      </c>
      <c r="D103" s="38" t="str">
        <f t="shared" si="5"/>
        <v>539.6</v>
      </c>
      <c r="E103" s="38" t="str">
        <f t="shared" si="6"/>
        <v>lks</v>
      </c>
      <c r="F103" s="72" t="str">
        <f t="shared" si="7"/>
        <v>539.6</v>
      </c>
      <c r="G103" s="27"/>
      <c r="H103" s="27"/>
      <c r="I103" s="27"/>
      <c r="J103" s="27"/>
      <c r="K103" s="27"/>
      <c r="M103"/>
    </row>
    <row r="104" spans="1:13" x14ac:dyDescent="0.25">
      <c r="A104" s="37">
        <v>100</v>
      </c>
      <c r="B104" s="38">
        <v>2</v>
      </c>
      <c r="C104" s="38" t="s">
        <v>147</v>
      </c>
      <c r="D104" s="38" t="str">
        <f t="shared" si="5"/>
        <v>499.94</v>
      </c>
      <c r="E104" s="38" t="str">
        <f t="shared" si="6"/>
        <v>lks</v>
      </c>
      <c r="F104" s="72" t="str">
        <f t="shared" si="7"/>
        <v>499.94</v>
      </c>
      <c r="G104" s="27"/>
      <c r="H104" s="27"/>
      <c r="I104" s="27"/>
      <c r="J104" s="27"/>
      <c r="K104" s="27"/>
      <c r="M104"/>
    </row>
    <row r="105" spans="1:13" x14ac:dyDescent="0.25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G14" sqref="G14"/>
    </sheetView>
  </sheetViews>
  <sheetFormatPr defaultRowHeight="15" x14ac:dyDescent="0.2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3" ht="16.5" x14ac:dyDescent="0.25">
      <c r="A1" s="94" t="s">
        <v>148</v>
      </c>
      <c r="B1" s="94"/>
      <c r="C1" s="94"/>
      <c r="D1" s="94"/>
      <c r="E1" s="94"/>
      <c r="F1" s="94"/>
      <c r="G1" s="94"/>
      <c r="H1" s="94"/>
      <c r="I1" s="94"/>
      <c r="J1" s="35"/>
      <c r="K1" s="35"/>
    </row>
    <row r="3" spans="1:13" ht="15.75" customHeight="1" x14ac:dyDescent="0.25">
      <c r="A3" s="43" t="s">
        <v>149</v>
      </c>
      <c r="B3" s="43" t="s">
        <v>61</v>
      </c>
      <c r="C3" s="43" t="s">
        <v>150</v>
      </c>
    </row>
    <row r="4" spans="1:13" ht="15.75" x14ac:dyDescent="0.25">
      <c r="A4" s="44" t="s">
        <v>151</v>
      </c>
      <c r="B4" s="45">
        <f>1500*(1-(0.8)*((B5-100)/100))</f>
        <v>1500</v>
      </c>
      <c r="C4" s="46" t="s">
        <v>152</v>
      </c>
    </row>
    <row r="5" spans="1:13" ht="15.75" x14ac:dyDescent="0.25">
      <c r="A5" s="44" t="s">
        <v>153</v>
      </c>
      <c r="B5" s="45">
        <v>100</v>
      </c>
      <c r="C5" s="47" t="s">
        <v>154</v>
      </c>
    </row>
    <row r="6" spans="1:13" ht="15.75" x14ac:dyDescent="0.25">
      <c r="A6" s="44" t="s">
        <v>155</v>
      </c>
      <c r="B6" s="45">
        <v>6000</v>
      </c>
      <c r="C6" s="46" t="s">
        <v>154</v>
      </c>
    </row>
    <row r="7" spans="1:13" ht="15.75" x14ac:dyDescent="0.25">
      <c r="A7" s="44" t="s">
        <v>156</v>
      </c>
      <c r="B7" s="48">
        <v>0.75</v>
      </c>
      <c r="C7" s="46" t="s">
        <v>694</v>
      </c>
    </row>
    <row r="8" spans="1:13" ht="6.75" customHeight="1" x14ac:dyDescent="0.25">
      <c r="A8" s="49"/>
      <c r="B8" s="45"/>
      <c r="C8" s="46"/>
    </row>
    <row r="9" spans="1:13" ht="15.75" x14ac:dyDescent="0.25">
      <c r="A9" s="44" t="s">
        <v>157</v>
      </c>
      <c r="B9" s="45">
        <f>B5*B4</f>
        <v>150000</v>
      </c>
      <c r="C9" s="46" t="s">
        <v>154</v>
      </c>
    </row>
    <row r="10" spans="1:13" ht="15.75" x14ac:dyDescent="0.25">
      <c r="A10" s="44" t="s">
        <v>158</v>
      </c>
      <c r="B10" s="45">
        <f>B7*B9+B6</f>
        <v>118500</v>
      </c>
      <c r="C10" s="46" t="s">
        <v>154</v>
      </c>
    </row>
    <row r="11" spans="1:13" ht="6" customHeight="1" x14ac:dyDescent="0.25">
      <c r="A11" s="49"/>
      <c r="B11" s="45"/>
      <c r="C11" s="46"/>
    </row>
    <row r="12" spans="1:13" ht="16.5" thickBot="1" x14ac:dyDescent="0.3">
      <c r="A12" s="50" t="s">
        <v>159</v>
      </c>
      <c r="B12" s="51">
        <f>B9-B10</f>
        <v>31500</v>
      </c>
      <c r="C12" s="52" t="s">
        <v>154</v>
      </c>
      <c r="G12" s="86"/>
      <c r="H12" s="86"/>
      <c r="I12" s="86"/>
      <c r="J12" s="86"/>
      <c r="K12" s="86"/>
      <c r="L12" s="86"/>
      <c r="M12" s="86"/>
    </row>
    <row r="13" spans="1:13" ht="15.75" thickTop="1" x14ac:dyDescent="0.25">
      <c r="G13" s="86"/>
      <c r="H13" s="87"/>
      <c r="I13" s="87"/>
      <c r="J13" s="87"/>
      <c r="K13" s="87"/>
      <c r="L13" s="87"/>
      <c r="M13" s="87"/>
    </row>
    <row r="14" spans="1:13" x14ac:dyDescent="0.25">
      <c r="F14" s="103"/>
      <c r="G14" s="102"/>
      <c r="H14" s="88"/>
      <c r="I14" s="87"/>
      <c r="J14" s="87"/>
      <c r="K14" s="87"/>
      <c r="L14" s="87"/>
      <c r="M14" s="87"/>
    </row>
    <row r="15" spans="1:13" x14ac:dyDescent="0.25">
      <c r="F15" s="103"/>
      <c r="G15" s="101"/>
      <c r="H15" s="88"/>
      <c r="I15" s="87"/>
      <c r="J15" s="87"/>
      <c r="K15" s="87"/>
      <c r="L15" s="87"/>
      <c r="M15" s="87"/>
    </row>
    <row r="16" spans="1:13" x14ac:dyDescent="0.25">
      <c r="D16" s="53"/>
      <c r="F16" s="103"/>
      <c r="G16" s="101"/>
      <c r="H16" s="88"/>
      <c r="I16" s="87"/>
      <c r="J16" s="87"/>
      <c r="K16" s="87"/>
      <c r="L16" s="87"/>
      <c r="M16" s="87"/>
    </row>
    <row r="17" spans="4:13" x14ac:dyDescent="0.25">
      <c r="D17" s="53"/>
      <c r="F17" s="103"/>
      <c r="G17" s="101"/>
      <c r="H17" s="88"/>
      <c r="I17" s="87"/>
      <c r="J17" s="87"/>
      <c r="K17" s="87"/>
      <c r="L17" s="87"/>
      <c r="M17" s="87"/>
    </row>
    <row r="18" spans="4:13" x14ac:dyDescent="0.25">
      <c r="D18" s="53"/>
      <c r="F18" s="103"/>
      <c r="G18" s="101"/>
      <c r="H18" s="88"/>
      <c r="I18" s="87"/>
      <c r="J18" s="87"/>
      <c r="K18" s="87"/>
      <c r="L18" s="87"/>
      <c r="M18" s="87"/>
    </row>
    <row r="19" spans="4:13" x14ac:dyDescent="0.25">
      <c r="D19" s="53"/>
      <c r="F19" s="103"/>
      <c r="G19" s="101"/>
      <c r="H19" s="88"/>
      <c r="I19" s="87"/>
      <c r="J19" s="87"/>
      <c r="K19" s="87"/>
      <c r="L19" s="87"/>
      <c r="M19" s="87"/>
    </row>
    <row r="20" spans="4:13" x14ac:dyDescent="0.25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topLeftCell="A493" workbookViewId="0">
      <selection activeCell="N2" sqref="N2:O514"/>
    </sheetView>
  </sheetViews>
  <sheetFormatPr defaultRowHeight="15" x14ac:dyDescent="0.2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5" ht="16.5" x14ac:dyDescent="0.25">
      <c r="A1" s="94" t="s">
        <v>160</v>
      </c>
      <c r="B1" s="94"/>
      <c r="C1" s="94"/>
      <c r="D1" s="94"/>
      <c r="E1" s="94"/>
      <c r="F1" s="94"/>
      <c r="G1" s="94"/>
    </row>
    <row r="2" spans="1:15" ht="26.25" customHeight="1" x14ac:dyDescent="0.25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  <c r="N2" s="85" t="s">
        <v>163</v>
      </c>
      <c r="O2" s="85" t="s">
        <v>161</v>
      </c>
    </row>
    <row r="3" spans="1:15" x14ac:dyDescent="0.25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7" t="s">
        <v>168</v>
      </c>
      <c r="J3" s="97"/>
      <c r="K3" s="25">
        <f>CORREL(data1,data2)</f>
        <v>-0.1673233626416778</v>
      </c>
      <c r="N3" s="22">
        <v>3.6474164133738718</v>
      </c>
      <c r="O3" s="22">
        <v>2.9730352615810141</v>
      </c>
    </row>
    <row r="4" spans="1:15" x14ac:dyDescent="0.25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  <c r="N4" s="22">
        <v>3.6363636363636376</v>
      </c>
      <c r="O4" s="22">
        <v>0</v>
      </c>
    </row>
    <row r="5" spans="1:15" x14ac:dyDescent="0.25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7" t="s">
        <v>171</v>
      </c>
      <c r="J5" s="97"/>
      <c r="K5" s="25">
        <f>SLOPE(data1,data2)</f>
        <v>-0.96838184936839866</v>
      </c>
      <c r="N5" s="22">
        <v>3.9393939393939315</v>
      </c>
      <c r="O5" s="22">
        <v>3.6698223593234713</v>
      </c>
    </row>
    <row r="6" spans="1:15" x14ac:dyDescent="0.25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8" t="s">
        <v>173</v>
      </c>
      <c r="J6" s="99"/>
      <c r="K6" s="25">
        <f>INTERCEPT(data1,data2)</f>
        <v>11.807696961179321</v>
      </c>
      <c r="N6" s="22">
        <v>3.92749244712991</v>
      </c>
      <c r="O6" s="22">
        <v>10.776829815895827</v>
      </c>
    </row>
    <row r="7" spans="1:15" x14ac:dyDescent="0.25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  <c r="N7" s="22">
        <v>4.229607250755274</v>
      </c>
      <c r="O7" s="22">
        <v>9.8631950573698113</v>
      </c>
    </row>
    <row r="8" spans="1:15" x14ac:dyDescent="0.25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  <c r="N8" s="22">
        <v>4.2042042042042205</v>
      </c>
      <c r="O8" s="22">
        <v>3.1556728232190023</v>
      </c>
    </row>
    <row r="9" spans="1:15" x14ac:dyDescent="0.25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  <c r="N9" s="22">
        <v>4.4910179640718528</v>
      </c>
      <c r="O9" s="22">
        <v>5.5745407945322567</v>
      </c>
    </row>
    <row r="10" spans="1:15" x14ac:dyDescent="0.25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  <c r="N10" s="22">
        <v>4.4776119402984982</v>
      </c>
      <c r="O10" s="22">
        <v>6.1627546272360778</v>
      </c>
    </row>
    <row r="11" spans="1:15" x14ac:dyDescent="0.25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  <c r="N11" s="22">
        <v>4.4642857142857206</v>
      </c>
      <c r="O11" s="22">
        <v>10.836012861736343</v>
      </c>
    </row>
    <row r="12" spans="1:15" x14ac:dyDescent="0.25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  <c r="N12" s="22">
        <v>4.7477744807121525</v>
      </c>
      <c r="O12" s="22">
        <v>15.287234042553187</v>
      </c>
    </row>
    <row r="13" spans="1:15" x14ac:dyDescent="0.25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  <c r="N13" s="22">
        <v>4.4247787610619538</v>
      </c>
      <c r="O13" s="22">
        <v>7.6604125634912368</v>
      </c>
    </row>
    <row r="14" spans="1:15" x14ac:dyDescent="0.25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  <c r="N14" s="22">
        <v>4.705882352941182</v>
      </c>
      <c r="O14" s="22">
        <v>11.676062445793601</v>
      </c>
    </row>
    <row r="15" spans="1:15" x14ac:dyDescent="0.25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  <c r="N15" s="22">
        <v>4.692082111436946</v>
      </c>
      <c r="O15" s="22">
        <v>9.8142345568486888</v>
      </c>
    </row>
    <row r="16" spans="1:15" x14ac:dyDescent="0.25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  <c r="N16" s="22">
        <v>4.6783625730993927</v>
      </c>
      <c r="O16" s="22">
        <v>12.538802660753889</v>
      </c>
    </row>
    <row r="17" spans="1:15" x14ac:dyDescent="0.25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  <c r="N17" s="22">
        <v>5.2478134110787389</v>
      </c>
      <c r="O17" s="22">
        <v>6.3923660989123832</v>
      </c>
    </row>
    <row r="18" spans="1:15" x14ac:dyDescent="0.25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  <c r="N18" s="22">
        <v>5.523255813953476</v>
      </c>
      <c r="O18" s="22">
        <v>4.843940008106995</v>
      </c>
    </row>
    <row r="19" spans="1:15" x14ac:dyDescent="0.25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  <c r="N19" s="22">
        <v>5.507246376811592</v>
      </c>
      <c r="O19" s="22">
        <v>-1.8778871259289009</v>
      </c>
    </row>
    <row r="20" spans="1:15" x14ac:dyDescent="0.25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  <c r="N20" s="22">
        <v>5.4755043227665556</v>
      </c>
      <c r="O20" s="22">
        <v>-6.0466543891958269</v>
      </c>
    </row>
    <row r="21" spans="1:15" x14ac:dyDescent="0.25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  <c r="N21" s="22">
        <v>5.4441260744985565</v>
      </c>
      <c r="O21" s="22">
        <v>-3.3886303864050116</v>
      </c>
    </row>
    <row r="22" spans="1:15" x14ac:dyDescent="0.25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  <c r="N22" s="22">
        <v>5.428571428571427</v>
      </c>
      <c r="O22" s="22">
        <v>-9.3016460504529057</v>
      </c>
    </row>
    <row r="23" spans="1:15" x14ac:dyDescent="0.25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  <c r="N23" s="22">
        <v>5.6980056980056926</v>
      </c>
      <c r="O23" s="22">
        <v>-6.0825838893723949</v>
      </c>
    </row>
    <row r="24" spans="1:15" x14ac:dyDescent="0.25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  <c r="N24" s="22">
        <v>5.6657223796034106</v>
      </c>
      <c r="O24" s="22">
        <v>-13.435452616037647</v>
      </c>
    </row>
    <row r="25" spans="1:15" x14ac:dyDescent="0.25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  <c r="N25" s="22">
        <v>5.9322033898305149</v>
      </c>
      <c r="O25" s="22">
        <v>-11.361448103215865</v>
      </c>
    </row>
    <row r="26" spans="1:15" x14ac:dyDescent="0.25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  <c r="N26" s="22">
        <v>5.8988764044943798</v>
      </c>
      <c r="O26" s="22">
        <v>-17.464323852053209</v>
      </c>
    </row>
    <row r="27" spans="1:15" x14ac:dyDescent="0.25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  <c r="N27" s="22">
        <v>6.1624649859943759</v>
      </c>
      <c r="O27" s="22">
        <v>-8.7944563334352299</v>
      </c>
    </row>
    <row r="28" spans="1:15" x14ac:dyDescent="0.25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  <c r="N28" s="22">
        <v>6.4245810055866048</v>
      </c>
      <c r="O28" s="22">
        <v>-11.703280464978826</v>
      </c>
    </row>
    <row r="29" spans="1:15" x14ac:dyDescent="0.25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  <c r="N29" s="22">
        <v>6.0941828254847508</v>
      </c>
      <c r="O29" s="22">
        <v>-21.38103963738066</v>
      </c>
    </row>
    <row r="30" spans="1:15" x14ac:dyDescent="0.25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  <c r="N30" s="22">
        <v>6.0606060606060774</v>
      </c>
      <c r="O30" s="22">
        <v>-26.010052194084665</v>
      </c>
    </row>
    <row r="31" spans="1:15" x14ac:dyDescent="0.25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  <c r="N31" s="22">
        <v>6.0439560439560447</v>
      </c>
      <c r="O31" s="22">
        <v>-25.575683143997541</v>
      </c>
    </row>
    <row r="32" spans="1:15" x14ac:dyDescent="0.25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  <c r="N32" s="22">
        <v>6.0109289617486183</v>
      </c>
      <c r="O32" s="22">
        <v>-15.005989328106285</v>
      </c>
    </row>
    <row r="33" spans="1:15" x14ac:dyDescent="0.25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  <c r="N33" s="22">
        <v>5.7065217391304435</v>
      </c>
      <c r="O33" s="22">
        <v>-14.647680871112978</v>
      </c>
    </row>
    <row r="34" spans="1:15" x14ac:dyDescent="0.25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  <c r="N34" s="22">
        <v>5.6910569105691033</v>
      </c>
      <c r="O34" s="22">
        <v>-9.4716494845360941</v>
      </c>
    </row>
    <row r="35" spans="1:15" x14ac:dyDescent="0.25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  <c r="N35" s="22">
        <v>5.6603773584905648</v>
      </c>
      <c r="O35" s="22">
        <v>-14.281301482701814</v>
      </c>
    </row>
    <row r="36" spans="1:15" x14ac:dyDescent="0.25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  <c r="N36" s="22">
        <v>5.6300268096514783</v>
      </c>
      <c r="O36" s="22">
        <v>-7.0461571261059568</v>
      </c>
    </row>
    <row r="37" spans="1:15" x14ac:dyDescent="0.25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  <c r="N37" s="22">
        <v>5.6</v>
      </c>
      <c r="O37" s="22">
        <v>9.7762328915917962E-2</v>
      </c>
    </row>
    <row r="38" spans="1:15" x14ac:dyDescent="0.25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  <c r="N38" s="22">
        <v>5.5702917771883076</v>
      </c>
      <c r="O38" s="22">
        <v>12.773465067043045</v>
      </c>
    </row>
    <row r="39" spans="1:15" x14ac:dyDescent="0.25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  <c r="N39" s="22">
        <v>5.2770448548812743</v>
      </c>
      <c r="O39" s="22">
        <v>8.1005586592178815</v>
      </c>
    </row>
    <row r="40" spans="1:15" x14ac:dyDescent="0.25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  <c r="N40" s="22">
        <v>4.7244094488188892</v>
      </c>
      <c r="O40" s="22">
        <v>11.915653241102309</v>
      </c>
    </row>
    <row r="41" spans="1:15" x14ac:dyDescent="0.25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  <c r="N41" s="22">
        <v>4.4386422976501416</v>
      </c>
      <c r="O41" s="22">
        <v>27.514720314033369</v>
      </c>
    </row>
    <row r="42" spans="1:15" x14ac:dyDescent="0.25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  <c r="N42" s="22">
        <v>4.1558441558441572</v>
      </c>
      <c r="O42" s="22">
        <v>30.15022860875245</v>
      </c>
    </row>
    <row r="43" spans="1:15" x14ac:dyDescent="0.25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  <c r="N43" s="22">
        <v>4.4041450777202007</v>
      </c>
      <c r="O43" s="22">
        <v>35.726072607260726</v>
      </c>
    </row>
    <row r="44" spans="1:15" x14ac:dyDescent="0.25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  <c r="N44" s="22">
        <v>4.3814432989690788</v>
      </c>
      <c r="O44" s="22">
        <v>22.45996156310057</v>
      </c>
    </row>
    <row r="45" spans="1:15" x14ac:dyDescent="0.25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  <c r="N45" s="22">
        <v>4.3701799485861281</v>
      </c>
      <c r="O45" s="22">
        <v>21.479391560353299</v>
      </c>
    </row>
    <row r="46" spans="1:15" x14ac:dyDescent="0.25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  <c r="N46" s="22">
        <v>4.3589743589743657</v>
      </c>
      <c r="O46" s="22">
        <v>16.654804270462641</v>
      </c>
    </row>
    <row r="47" spans="1:15" x14ac:dyDescent="0.25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  <c r="N47" s="22">
        <v>4.0816326530612068</v>
      </c>
      <c r="O47" s="22">
        <v>13.189189189189188</v>
      </c>
    </row>
    <row r="48" spans="1:15" x14ac:dyDescent="0.25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  <c r="N48" s="22">
        <v>3.8071065989847774</v>
      </c>
      <c r="O48" s="22">
        <v>7.78669724770642</v>
      </c>
    </row>
    <row r="49" spans="1:15" x14ac:dyDescent="0.25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  <c r="N49" s="22">
        <v>3.5353535353535248</v>
      </c>
      <c r="O49" s="22">
        <v>10.786760716223554</v>
      </c>
    </row>
    <row r="50" spans="1:15" x14ac:dyDescent="0.25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  <c r="N50" s="22">
        <v>3.2663316582914659</v>
      </c>
      <c r="O50" s="22">
        <v>8.4063412599082241</v>
      </c>
    </row>
    <row r="51" spans="1:15" x14ac:dyDescent="0.25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  <c r="N51" s="22">
        <v>3.2581453634085378</v>
      </c>
      <c r="O51" s="22">
        <v>10.149870801033579</v>
      </c>
    </row>
    <row r="52" spans="1:15" x14ac:dyDescent="0.25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  <c r="N52" s="22">
        <v>3.7593984962406068</v>
      </c>
      <c r="O52" s="22">
        <v>6.8687070082743551</v>
      </c>
    </row>
    <row r="53" spans="1:15" x14ac:dyDescent="0.25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  <c r="N53" s="22">
        <v>3.499999999999992</v>
      </c>
      <c r="O53" s="22">
        <v>3.57864357864357</v>
      </c>
    </row>
    <row r="54" spans="1:15" x14ac:dyDescent="0.25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  <c r="N54" s="22">
        <v>3.4912718204488824</v>
      </c>
      <c r="O54" s="22">
        <v>9.936766034327027</v>
      </c>
    </row>
    <row r="55" spans="1:15" x14ac:dyDescent="0.25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  <c r="N55" s="22">
        <v>3.2258064516129226</v>
      </c>
      <c r="O55" s="22">
        <v>8.5511651469098346</v>
      </c>
    </row>
    <row r="56" spans="1:15" x14ac:dyDescent="0.25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  <c r="N56" s="22">
        <v>2.9629629629629672</v>
      </c>
      <c r="O56" s="22">
        <v>12.356141452186641</v>
      </c>
    </row>
    <row r="57" spans="1:15" x14ac:dyDescent="0.25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  <c r="N57" s="22">
        <v>2.9556650246305383</v>
      </c>
      <c r="O57" s="22">
        <v>12.17812784004848</v>
      </c>
    </row>
    <row r="58" spans="1:15" x14ac:dyDescent="0.25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  <c r="N58" s="22">
        <v>2.9484029484029284</v>
      </c>
      <c r="O58" s="22">
        <v>12.416107382550322</v>
      </c>
    </row>
    <row r="59" spans="1:15" x14ac:dyDescent="0.25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  <c r="N59" s="22">
        <v>3.1862745098039325</v>
      </c>
      <c r="O59" s="22">
        <v>18.412395203226151</v>
      </c>
    </row>
    <row r="60" spans="1:15" x14ac:dyDescent="0.25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  <c r="N60" s="22">
        <v>3.1784841075794823</v>
      </c>
      <c r="O60" s="22">
        <v>24.130226619853179</v>
      </c>
    </row>
    <row r="61" spans="1:15" x14ac:dyDescent="0.25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  <c r="N61" s="22">
        <v>3.4146341463414664</v>
      </c>
      <c r="O61" s="22">
        <v>15.633264766382604</v>
      </c>
    </row>
    <row r="62" spans="1:15" x14ac:dyDescent="0.25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  <c r="N62" s="22">
        <v>3.4063260340632562</v>
      </c>
      <c r="O62" s="22">
        <v>11.631710602270552</v>
      </c>
    </row>
    <row r="63" spans="1:15" x14ac:dyDescent="0.25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  <c r="N63" s="22">
        <v>3.6407766990291357</v>
      </c>
      <c r="O63" s="22">
        <v>4.7949704419630423</v>
      </c>
    </row>
    <row r="64" spans="1:15" x14ac:dyDescent="0.25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  <c r="N64" s="22">
        <v>3.8647342995169032</v>
      </c>
      <c r="O64" s="22">
        <v>4.0298507462686484</v>
      </c>
    </row>
    <row r="65" spans="1:15" x14ac:dyDescent="0.25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  <c r="N65" s="22">
        <v>4.8309178743961345</v>
      </c>
      <c r="O65" s="22">
        <v>-0.65013467075323295</v>
      </c>
    </row>
    <row r="66" spans="1:15" x14ac:dyDescent="0.25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  <c r="N66" s="22">
        <v>5.3012048192771166</v>
      </c>
      <c r="O66" s="22">
        <v>-4.1815027846252129</v>
      </c>
    </row>
    <row r="67" spans="1:15" x14ac:dyDescent="0.25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  <c r="N67" s="22">
        <v>5.5288461538461453</v>
      </c>
      <c r="O67" s="22">
        <v>-2.688071681911508</v>
      </c>
    </row>
    <row r="68" spans="1:15" x14ac:dyDescent="0.25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  <c r="N68" s="22">
        <v>5.9952038369304628</v>
      </c>
      <c r="O68" s="22">
        <v>0.77288388118075257</v>
      </c>
    </row>
    <row r="69" spans="1:15" x14ac:dyDescent="0.25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  <c r="N69" s="22">
        <v>5.741626794258381</v>
      </c>
      <c r="O69" s="22">
        <v>-6.1571698622738369</v>
      </c>
    </row>
    <row r="70" spans="1:15" x14ac:dyDescent="0.25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  <c r="N70" s="22">
        <v>7.398568019093088</v>
      </c>
      <c r="O70" s="22">
        <v>-1.9176843057439941</v>
      </c>
    </row>
    <row r="71" spans="1:15" x14ac:dyDescent="0.25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  <c r="N71" s="22">
        <v>7.3634204275534465</v>
      </c>
      <c r="O71" s="22">
        <v>-2.9485570890840584</v>
      </c>
    </row>
    <row r="72" spans="1:15" x14ac:dyDescent="0.25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  <c r="N72" s="22">
        <v>8.0568720379146974</v>
      </c>
      <c r="O72" s="22">
        <v>-17.750921402245655</v>
      </c>
    </row>
    <row r="73" spans="1:15" x14ac:dyDescent="0.25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  <c r="N73" s="22">
        <v>8.25471698113207</v>
      </c>
      <c r="O73" s="22">
        <v>-17.365523083439214</v>
      </c>
    </row>
    <row r="74" spans="1:15" x14ac:dyDescent="0.25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  <c r="N74" s="22">
        <v>8.9411764705882302</v>
      </c>
      <c r="O74" s="22">
        <v>-16.771524605705423</v>
      </c>
    </row>
    <row r="75" spans="1:15" x14ac:dyDescent="0.25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  <c r="N75" s="22">
        <v>9.6018735362997543</v>
      </c>
      <c r="O75" s="22">
        <v>-13.843123209169061</v>
      </c>
    </row>
    <row r="76" spans="1:15" x14ac:dyDescent="0.25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  <c r="N76" s="22">
        <v>9.9999999999999858</v>
      </c>
      <c r="O76" s="22">
        <v>-15.728120516499278</v>
      </c>
    </row>
    <row r="77" spans="1:15" x14ac:dyDescent="0.25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  <c r="N77" s="22">
        <v>10.138248847926267</v>
      </c>
      <c r="O77" s="22">
        <v>-15.574460129008127</v>
      </c>
    </row>
    <row r="78" spans="1:15" x14ac:dyDescent="0.25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  <c r="N78" s="22">
        <v>10.068649885583515</v>
      </c>
      <c r="O78" s="22">
        <v>-16.836588851834211</v>
      </c>
    </row>
    <row r="79" spans="1:15" x14ac:dyDescent="0.25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  <c r="N79" s="22">
        <v>10.70615034168565</v>
      </c>
      <c r="O79" s="22">
        <v>-17.513907538845196</v>
      </c>
    </row>
    <row r="80" spans="1:15" x14ac:dyDescent="0.25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  <c r="N80" s="22">
        <v>10.859728506787313</v>
      </c>
      <c r="O80" s="22">
        <v>-26.714100905562745</v>
      </c>
    </row>
    <row r="81" spans="1:15" x14ac:dyDescent="0.25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  <c r="N81" s="22">
        <v>11.538461538461519</v>
      </c>
      <c r="O81" s="22">
        <v>-30.791366906474813</v>
      </c>
    </row>
    <row r="82" spans="1:15" x14ac:dyDescent="0.25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  <c r="N82" s="22">
        <v>10.888888888888882</v>
      </c>
      <c r="O82" s="22">
        <v>-41.399981554920231</v>
      </c>
    </row>
    <row r="83" spans="1:15" x14ac:dyDescent="0.25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  <c r="N83" s="22">
        <v>11.946902654867241</v>
      </c>
      <c r="O83" s="22">
        <v>-31.757318311940164</v>
      </c>
    </row>
    <row r="84" spans="1:15" x14ac:dyDescent="0.25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  <c r="N84" s="22">
        <v>11.842105263157897</v>
      </c>
      <c r="O84" s="22">
        <v>-27.084201750729463</v>
      </c>
    </row>
    <row r="85" spans="1:15" x14ac:dyDescent="0.25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  <c r="N85" s="22">
        <v>12.200435729847502</v>
      </c>
      <c r="O85" s="22">
        <v>-29.718093285494618</v>
      </c>
    </row>
    <row r="86" spans="1:15" x14ac:dyDescent="0.25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  <c r="N86" s="22">
        <v>12.095032397408211</v>
      </c>
      <c r="O86" s="22">
        <v>-20.285803044423723</v>
      </c>
    </row>
    <row r="87" spans="1:15" x14ac:dyDescent="0.25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  <c r="N87" s="22">
        <v>11.752136752136755</v>
      </c>
      <c r="O87" s="22">
        <v>-15.204739139472034</v>
      </c>
    </row>
    <row r="88" spans="1:15" x14ac:dyDescent="0.25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  <c r="N88" s="22">
        <v>11.205073995771686</v>
      </c>
      <c r="O88" s="22">
        <v>-11.300276654607366</v>
      </c>
    </row>
    <row r="89" spans="1:15" x14ac:dyDescent="0.25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  <c r="N89" s="22">
        <v>10.460251046025103</v>
      </c>
      <c r="O89" s="22">
        <v>-3.33296423430407</v>
      </c>
    </row>
    <row r="90" spans="1:15" x14ac:dyDescent="0.25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  <c r="N90" s="22">
        <v>10.187110187110182</v>
      </c>
      <c r="O90" s="22">
        <v>4.4340054995417155</v>
      </c>
    </row>
    <row r="91" spans="1:15" x14ac:dyDescent="0.25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  <c r="N91" s="22">
        <v>9.259259259259256</v>
      </c>
      <c r="O91" s="22">
        <v>10.6860465116279</v>
      </c>
    </row>
    <row r="92" spans="1:15" x14ac:dyDescent="0.25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  <c r="N92" s="22">
        <v>9.1836734693877542</v>
      </c>
      <c r="O92" s="22">
        <v>11.902660446349756</v>
      </c>
    </row>
    <row r="93" spans="1:15" x14ac:dyDescent="0.25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  <c r="N93" s="22">
        <v>9.5334685598377433</v>
      </c>
      <c r="O93" s="22">
        <v>20.415800415800401</v>
      </c>
    </row>
    <row r="94" spans="1:15" x14ac:dyDescent="0.25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  <c r="N94" s="22">
        <v>8.6172344689378946</v>
      </c>
      <c r="O94" s="22">
        <v>31.995593327038097</v>
      </c>
    </row>
    <row r="95" spans="1:15" x14ac:dyDescent="0.25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  <c r="N95" s="22">
        <v>7.9051383399209474</v>
      </c>
      <c r="O95" s="22">
        <v>20.487144790257105</v>
      </c>
    </row>
    <row r="96" spans="1:15" x14ac:dyDescent="0.25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  <c r="N96" s="22">
        <v>7.6470588235294068</v>
      </c>
      <c r="O96" s="22">
        <v>30.398742318136328</v>
      </c>
    </row>
    <row r="97" spans="1:15" x14ac:dyDescent="0.25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  <c r="N97" s="22">
        <v>7.3786407766990303</v>
      </c>
      <c r="O97" s="22">
        <v>31.549008168027992</v>
      </c>
    </row>
    <row r="98" spans="1:15" x14ac:dyDescent="0.25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  <c r="N98" s="22">
        <v>7.1290944123314048</v>
      </c>
      <c r="O98" s="22">
        <v>31.021044427123922</v>
      </c>
    </row>
    <row r="99" spans="1:15" x14ac:dyDescent="0.25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  <c r="N99" s="22">
        <v>6.6921606118546917</v>
      </c>
      <c r="O99" s="22">
        <v>22.208603995587683</v>
      </c>
    </row>
    <row r="100" spans="1:15" x14ac:dyDescent="0.25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  <c r="N100" s="22">
        <v>6.2737642585551257</v>
      </c>
      <c r="O100" s="22">
        <v>23.2845489443378</v>
      </c>
    </row>
    <row r="101" spans="1:15" x14ac:dyDescent="0.25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  <c r="N101" s="22">
        <v>6.0606060606060552</v>
      </c>
      <c r="O101" s="22">
        <v>16.426116838487982</v>
      </c>
    </row>
    <row r="102" spans="1:15" x14ac:dyDescent="0.25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  <c r="N102" s="22">
        <v>5.8490566037735947</v>
      </c>
      <c r="O102" s="22">
        <v>9.9067471201316426</v>
      </c>
    </row>
    <row r="103" spans="1:15" x14ac:dyDescent="0.25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  <c r="N103" s="22">
        <v>6.2146892655367214</v>
      </c>
      <c r="O103" s="22">
        <v>9.5493224078159411</v>
      </c>
    </row>
    <row r="104" spans="1:15" x14ac:dyDescent="0.25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  <c r="N104" s="22">
        <v>5.9813084112149584</v>
      </c>
      <c r="O104" s="22">
        <v>16.552112676056339</v>
      </c>
    </row>
    <row r="105" spans="1:15" x14ac:dyDescent="0.25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  <c r="N105" s="22">
        <v>5.555555555555558</v>
      </c>
      <c r="O105" s="22">
        <v>18.450736648250455</v>
      </c>
    </row>
    <row r="106" spans="1:15" x14ac:dyDescent="0.25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  <c r="N106" s="22">
        <v>5.719557195571956</v>
      </c>
      <c r="O106" s="22">
        <v>25.479909383569787</v>
      </c>
    </row>
    <row r="107" spans="1:15" x14ac:dyDescent="0.25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  <c r="N107" s="22">
        <v>5.4945054945054972</v>
      </c>
      <c r="O107" s="22">
        <v>15.566037735849058</v>
      </c>
    </row>
    <row r="108" spans="1:15" x14ac:dyDescent="0.25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  <c r="N108" s="22">
        <v>5.464480874316946</v>
      </c>
      <c r="O108" s="22">
        <v>11.902674265672953</v>
      </c>
    </row>
    <row r="109" spans="1:15" x14ac:dyDescent="0.25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  <c r="N109" s="22">
        <v>5.0632911392405111</v>
      </c>
      <c r="O109" s="22">
        <v>19.14846435303248</v>
      </c>
    </row>
    <row r="110" spans="1:15" x14ac:dyDescent="0.25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  <c r="N110" s="22">
        <v>5.0359712230215736</v>
      </c>
      <c r="O110" s="22">
        <v>1.1600237953599102</v>
      </c>
    </row>
    <row r="111" spans="1:15" x14ac:dyDescent="0.25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  <c r="N111" s="22">
        <v>5.1971326164874654</v>
      </c>
      <c r="O111" s="22">
        <v>0.11031992779060307</v>
      </c>
    </row>
    <row r="112" spans="1:15" x14ac:dyDescent="0.25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  <c r="N112" s="22">
        <v>6.0822898032200312</v>
      </c>
      <c r="O112" s="22">
        <v>-4.2327527488566608</v>
      </c>
    </row>
    <row r="113" spans="1:15" x14ac:dyDescent="0.25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  <c r="N113" s="22">
        <v>6.4285714285714279</v>
      </c>
      <c r="O113" s="22">
        <v>-3.1483667847304275</v>
      </c>
    </row>
    <row r="114" spans="1:15" x14ac:dyDescent="0.25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  <c r="N114" s="22">
        <v>6.9518716577540163</v>
      </c>
      <c r="O114" s="22">
        <v>-4.0527051307646218</v>
      </c>
    </row>
    <row r="115" spans="1:15" x14ac:dyDescent="0.25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  <c r="N115" s="22">
        <v>6.7375886524822848</v>
      </c>
      <c r="O115" s="22">
        <v>-3.6440352896049077</v>
      </c>
    </row>
    <row r="116" spans="1:15" x14ac:dyDescent="0.25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  <c r="N116" s="22">
        <v>6.7019400352733571</v>
      </c>
      <c r="O116" s="22">
        <v>-4.4373549883990782</v>
      </c>
    </row>
    <row r="117" spans="1:15" x14ac:dyDescent="0.25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  <c r="N117" s="22">
        <v>6.6666666666666652</v>
      </c>
      <c r="O117" s="22">
        <v>-5.966378388883486</v>
      </c>
    </row>
    <row r="118" spans="1:15" x14ac:dyDescent="0.25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  <c r="N118" s="22">
        <v>6.6317626527050644</v>
      </c>
      <c r="O118" s="22">
        <v>-8.2763207905739211</v>
      </c>
    </row>
    <row r="119" spans="1:15" x14ac:dyDescent="0.25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  <c r="N119" s="22">
        <v>6.4236111111110938</v>
      </c>
      <c r="O119" s="22">
        <v>-10.262390670553934</v>
      </c>
    </row>
    <row r="120" spans="1:15" x14ac:dyDescent="0.25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  <c r="N120" s="22">
        <v>6.390328151986191</v>
      </c>
      <c r="O120" s="22">
        <v>-7.1204701273261506</v>
      </c>
    </row>
    <row r="121" spans="1:15" x14ac:dyDescent="0.25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  <c r="N121" s="22">
        <v>6.7125645438898429</v>
      </c>
      <c r="O121" s="22">
        <v>-11.501954215522058</v>
      </c>
    </row>
    <row r="122" spans="1:15" x14ac:dyDescent="0.25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  <c r="N122" s="22">
        <v>6.6780821917808098</v>
      </c>
      <c r="O122" s="22">
        <v>-12.525727727139079</v>
      </c>
    </row>
    <row r="123" spans="1:15" x14ac:dyDescent="0.25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  <c r="N123" s="22">
        <v>6.8143100511073307</v>
      </c>
      <c r="O123" s="22">
        <v>-12.803045481867347</v>
      </c>
    </row>
    <row r="124" spans="1:15" x14ac:dyDescent="0.25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  <c r="N124" s="22">
        <v>6.2394603709949426</v>
      </c>
      <c r="O124" s="22">
        <v>-9.3578540946962043</v>
      </c>
    </row>
    <row r="125" spans="1:15" x14ac:dyDescent="0.25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  <c r="N125" s="22">
        <v>6.3758389261744819</v>
      </c>
      <c r="O125" s="22">
        <v>-1.6355140186915862</v>
      </c>
    </row>
    <row r="126" spans="1:15" x14ac:dyDescent="0.25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  <c r="N126" s="22">
        <v>6.4999999999999947</v>
      </c>
      <c r="O126" s="22">
        <v>1.1652101539741944</v>
      </c>
    </row>
    <row r="127" spans="1:15" x14ac:dyDescent="0.25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  <c r="N127" s="22">
        <v>7.1428571428571397</v>
      </c>
      <c r="O127" s="22">
        <v>-4.9263535031847105</v>
      </c>
    </row>
    <row r="128" spans="1:15" x14ac:dyDescent="0.25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  <c r="N128" s="22">
        <v>7.4380165289256173</v>
      </c>
      <c r="O128" s="22">
        <v>1.8512898330804273</v>
      </c>
    </row>
    <row r="129" spans="1:15" x14ac:dyDescent="0.25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  <c r="N129" s="22">
        <v>7.7302631578947345</v>
      </c>
      <c r="O129" s="22">
        <v>6.737625297096228</v>
      </c>
    </row>
    <row r="130" spans="1:15" x14ac:dyDescent="0.25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  <c r="N130" s="22">
        <v>7.8559738134206247</v>
      </c>
      <c r="O130" s="22">
        <v>6.2260437169791905</v>
      </c>
    </row>
    <row r="131" spans="1:15" x14ac:dyDescent="0.25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  <c r="N131" s="22">
        <v>8.4828711256117462</v>
      </c>
      <c r="O131" s="22">
        <v>0.87719298245614308</v>
      </c>
    </row>
    <row r="132" spans="1:15" x14ac:dyDescent="0.25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  <c r="N132" s="22">
        <v>8.9285714285714199</v>
      </c>
      <c r="O132" s="22">
        <v>-0.13708741959295168</v>
      </c>
    </row>
    <row r="133" spans="1:15" x14ac:dyDescent="0.25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  <c r="N133" s="22">
        <v>8.8709677419354769</v>
      </c>
      <c r="O133" s="22">
        <v>1.0620399579390094</v>
      </c>
    </row>
    <row r="134" spans="1:15" x14ac:dyDescent="0.25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  <c r="N134" s="22">
        <v>8.9887640449438422</v>
      </c>
      <c r="O134" s="22">
        <v>11.966386554621856</v>
      </c>
    </row>
    <row r="135" spans="1:15" x14ac:dyDescent="0.25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  <c r="N135" s="22">
        <v>9.2503987240829311</v>
      </c>
      <c r="O135" s="22">
        <v>10.615808823529417</v>
      </c>
    </row>
    <row r="136" spans="1:15" x14ac:dyDescent="0.25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  <c r="N136" s="22">
        <v>9.8412698412698507</v>
      </c>
      <c r="O136" s="22">
        <v>13.877368008070846</v>
      </c>
    </row>
    <row r="137" spans="1:15" x14ac:dyDescent="0.25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  <c r="N137" s="22">
        <v>10.252365930599371</v>
      </c>
      <c r="O137" s="22">
        <v>5.0913972942270069</v>
      </c>
    </row>
    <row r="138" spans="1:15" x14ac:dyDescent="0.25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  <c r="N138" s="22">
        <v>10.485133020344284</v>
      </c>
      <c r="O138" s="22">
        <v>1.8922254216371837</v>
      </c>
    </row>
    <row r="139" spans="1:15" x14ac:dyDescent="0.25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  <c r="N139" s="22">
        <v>10.697674418604652</v>
      </c>
      <c r="O139" s="22">
        <v>7.7253218884120178</v>
      </c>
    </row>
    <row r="140" spans="1:15" x14ac:dyDescent="0.25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  <c r="N140" s="22">
        <v>11.076923076923073</v>
      </c>
      <c r="O140" s="22">
        <v>3.1088597536750084</v>
      </c>
    </row>
    <row r="141" spans="1:15" x14ac:dyDescent="0.25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  <c r="N141" s="22">
        <v>11.45038167938932</v>
      </c>
      <c r="O141" s="22">
        <v>5.837932036015081</v>
      </c>
    </row>
    <row r="142" spans="1:15" x14ac:dyDescent="0.25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  <c r="N142" s="22">
        <v>11.836115326251884</v>
      </c>
      <c r="O142" s="22">
        <v>6.6120538326506662</v>
      </c>
    </row>
    <row r="143" spans="1:15" x14ac:dyDescent="0.25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  <c r="N143" s="22">
        <v>11.879699248120312</v>
      </c>
      <c r="O143" s="22">
        <v>9.3075684380031998</v>
      </c>
    </row>
    <row r="144" spans="1:15" x14ac:dyDescent="0.25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  <c r="N144" s="22">
        <v>12.071535022354718</v>
      </c>
      <c r="O144" s="22">
        <v>12.101372756071793</v>
      </c>
    </row>
    <row r="145" spans="1:15" x14ac:dyDescent="0.25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  <c r="N145" s="22">
        <v>12.592592592592599</v>
      </c>
      <c r="O145" s="22">
        <v>12.308812818645309</v>
      </c>
    </row>
    <row r="146" spans="1:15" x14ac:dyDescent="0.25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  <c r="N146" s="22">
        <v>13.254786450662737</v>
      </c>
      <c r="O146" s="22">
        <v>14.239967977584289</v>
      </c>
    </row>
    <row r="147" spans="1:15" x14ac:dyDescent="0.25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  <c r="N147" s="22">
        <v>13.868613138686126</v>
      </c>
      <c r="O147" s="22">
        <v>18.051516410469446</v>
      </c>
    </row>
    <row r="148" spans="1:15" x14ac:dyDescent="0.25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  <c r="N148" s="22">
        <v>14.161849710982644</v>
      </c>
      <c r="O148" s="22">
        <v>0.49217442661679822</v>
      </c>
    </row>
    <row r="149" spans="1:15" x14ac:dyDescent="0.25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  <c r="N149" s="22">
        <v>14.592274678111572</v>
      </c>
      <c r="O149" s="22">
        <v>4.4516509433962348</v>
      </c>
    </row>
    <row r="150" spans="1:15" x14ac:dyDescent="0.25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  <c r="N150" s="22">
        <v>14.589235127478762</v>
      </c>
      <c r="O150" s="22">
        <v>12.272910779168345</v>
      </c>
    </row>
    <row r="151" spans="1:15" x14ac:dyDescent="0.25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  <c r="N151" s="22">
        <v>14.425770308123242</v>
      </c>
      <c r="O151" s="22">
        <v>11.009620056359925</v>
      </c>
    </row>
    <row r="152" spans="1:15" x14ac:dyDescent="0.25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  <c r="N152" s="22">
        <v>14.265927977839322</v>
      </c>
      <c r="O152" s="22">
        <v>17.204508236200745</v>
      </c>
    </row>
    <row r="153" spans="1:15" x14ac:dyDescent="0.25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  <c r="N153" s="22">
        <v>13.15068493150684</v>
      </c>
      <c r="O153" s="22">
        <v>11.946578851079392</v>
      </c>
    </row>
    <row r="154" spans="1:15" x14ac:dyDescent="0.25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  <c r="N154" s="22">
        <v>12.890094979647216</v>
      </c>
      <c r="O154" s="22">
        <v>14.763995609220636</v>
      </c>
    </row>
    <row r="155" spans="1:15" x14ac:dyDescent="0.25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  <c r="N155" s="22">
        <v>12.768817204301076</v>
      </c>
      <c r="O155" s="22">
        <v>25.191514437242191</v>
      </c>
    </row>
    <row r="156" spans="1:15" x14ac:dyDescent="0.25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  <c r="N156" s="22">
        <v>12.632978723404253</v>
      </c>
      <c r="O156" s="22">
        <v>32.366239638281847</v>
      </c>
    </row>
    <row r="157" spans="1:15" x14ac:dyDescent="0.25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  <c r="N157" s="22">
        <v>12.631578947368416</v>
      </c>
      <c r="O157" s="22">
        <v>25.773577913655732</v>
      </c>
    </row>
    <row r="158" spans="1:15" x14ac:dyDescent="0.25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  <c r="N158" s="22">
        <v>12.353706111833551</v>
      </c>
      <c r="O158" s="22">
        <v>13.481079187105838</v>
      </c>
    </row>
    <row r="159" spans="1:15" x14ac:dyDescent="0.25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  <c r="N159" s="22">
        <v>11.794871794871797</v>
      </c>
      <c r="O159" s="22">
        <v>15.493577335914143</v>
      </c>
    </row>
    <row r="160" spans="1:15" x14ac:dyDescent="0.25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  <c r="N160" s="22">
        <v>11.392405063291132</v>
      </c>
      <c r="O160" s="22">
        <v>33.215789989225186</v>
      </c>
    </row>
    <row r="161" spans="1:15" x14ac:dyDescent="0.25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  <c r="N161" s="22">
        <v>10.611735330836458</v>
      </c>
      <c r="O161" s="22">
        <v>24.950606830369736</v>
      </c>
    </row>
    <row r="162" spans="1:15" x14ac:dyDescent="0.25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  <c r="N162" s="22">
        <v>10.135970333745359</v>
      </c>
      <c r="O162" s="22">
        <v>19.192736425746148</v>
      </c>
    </row>
    <row r="163" spans="1:15" x14ac:dyDescent="0.25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  <c r="N163" s="22">
        <v>9.7919216646266793</v>
      </c>
      <c r="O163" s="22">
        <v>14.854691876750703</v>
      </c>
    </row>
    <row r="164" spans="1:15" x14ac:dyDescent="0.25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  <c r="N164" s="22">
        <v>9.6969696969696919</v>
      </c>
      <c r="O164" s="22">
        <v>7.6025314374948527</v>
      </c>
    </row>
    <row r="165" spans="1:15" x14ac:dyDescent="0.25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  <c r="N165" s="22">
        <v>10.774818401937058</v>
      </c>
      <c r="O165" s="22">
        <v>0.33502206242850274</v>
      </c>
    </row>
    <row r="166" spans="1:15" x14ac:dyDescent="0.25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  <c r="N166" s="22">
        <v>10.817307692307686</v>
      </c>
      <c r="O166" s="22">
        <v>-7.3967798501514359</v>
      </c>
    </row>
    <row r="167" spans="1:15" x14ac:dyDescent="0.25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  <c r="N167" s="22">
        <v>10.96543504171632</v>
      </c>
      <c r="O167" s="22">
        <v>-4.3775005883737279</v>
      </c>
    </row>
    <row r="168" spans="1:15" x14ac:dyDescent="0.25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  <c r="N168" s="22">
        <v>10.271546635182993</v>
      </c>
      <c r="O168" s="22">
        <v>-10.08397381155709</v>
      </c>
    </row>
    <row r="169" spans="1:15" x14ac:dyDescent="0.25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  <c r="N169" s="22">
        <v>9.5794392523364635</v>
      </c>
      <c r="O169" s="22">
        <v>-9.7304065998821461</v>
      </c>
    </row>
    <row r="170" spans="1:15" x14ac:dyDescent="0.25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  <c r="N170" s="22">
        <v>8.9120370370370239</v>
      </c>
      <c r="O170" s="22">
        <v>-7.0629100733307641</v>
      </c>
    </row>
    <row r="171" spans="1:15" x14ac:dyDescent="0.25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  <c r="N171" s="22">
        <v>8.2568807339449499</v>
      </c>
      <c r="O171" s="22">
        <v>-13.834082425535165</v>
      </c>
    </row>
    <row r="172" spans="1:15" x14ac:dyDescent="0.25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  <c r="N172" s="22">
        <v>7.6136363636363669</v>
      </c>
      <c r="O172" s="22">
        <v>-17.676470588235293</v>
      </c>
    </row>
    <row r="173" spans="1:15" x14ac:dyDescent="0.25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  <c r="N173" s="22">
        <v>6.8848758465011484</v>
      </c>
      <c r="O173" s="22">
        <v>-12.325879075370839</v>
      </c>
    </row>
    <row r="174" spans="1:15" x14ac:dyDescent="0.25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  <c r="N174" s="22">
        <v>6.6217732884399583</v>
      </c>
      <c r="O174" s="22">
        <v>-15.619579153782336</v>
      </c>
    </row>
    <row r="175" spans="1:15" x14ac:dyDescent="0.25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  <c r="N175" s="22">
        <v>6.911928651059096</v>
      </c>
      <c r="O175" s="22">
        <v>-16.46215989634937</v>
      </c>
    </row>
    <row r="176" spans="1:15" x14ac:dyDescent="0.25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  <c r="N176" s="22">
        <v>7.182320441988943</v>
      </c>
      <c r="O176" s="22">
        <v>-18.201955392606163</v>
      </c>
    </row>
    <row r="177" spans="1:15" x14ac:dyDescent="0.25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  <c r="N177" s="22">
        <v>6.5573770491803351</v>
      </c>
      <c r="O177" s="22">
        <v>-2.6712272986399554</v>
      </c>
    </row>
    <row r="178" spans="1:15" x14ac:dyDescent="0.25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  <c r="N178" s="22">
        <v>5.9652928416485951</v>
      </c>
      <c r="O178" s="22">
        <v>3.6495093819934432</v>
      </c>
    </row>
    <row r="179" spans="1:15" x14ac:dyDescent="0.25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  <c r="N179" s="22">
        <v>4.9409237379162363</v>
      </c>
      <c r="O179" s="22">
        <v>9.7054721470178009</v>
      </c>
    </row>
    <row r="180" spans="1:15" x14ac:dyDescent="0.25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  <c r="N180" s="22">
        <v>5.0321199143468887</v>
      </c>
      <c r="O180" s="22">
        <v>9.6398891966759095</v>
      </c>
    </row>
    <row r="181" spans="1:15" x14ac:dyDescent="0.25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  <c r="N181" s="22">
        <v>4.4776119402985204</v>
      </c>
      <c r="O181" s="22">
        <v>14.761321909424719</v>
      </c>
    </row>
    <row r="182" spans="1:15" x14ac:dyDescent="0.25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  <c r="N182" s="22">
        <v>3.8257173219978791</v>
      </c>
      <c r="O182" s="22">
        <v>20.681063122923593</v>
      </c>
    </row>
    <row r="183" spans="1:15" x14ac:dyDescent="0.25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  <c r="N183" s="22">
        <v>3.7076271186440746</v>
      </c>
      <c r="O183" s="22">
        <v>30.899124745822661</v>
      </c>
    </row>
    <row r="184" spans="1:15" x14ac:dyDescent="0.25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  <c r="N184" s="22">
        <v>3.4846884899683239</v>
      </c>
      <c r="O184" s="22">
        <v>36.620221507681336</v>
      </c>
    </row>
    <row r="185" spans="1:15" x14ac:dyDescent="0.25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  <c r="N185" s="22">
        <v>3.5902851108764455</v>
      </c>
      <c r="O185" s="22">
        <v>41.214359326691863</v>
      </c>
    </row>
    <row r="186" spans="1:15" x14ac:dyDescent="0.25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  <c r="N186" s="22">
        <v>4</v>
      </c>
      <c r="O186" s="22">
        <v>45.146585627457995</v>
      </c>
    </row>
    <row r="187" spans="1:15" x14ac:dyDescent="0.25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  <c r="N187" s="22">
        <v>3.4410844629822801</v>
      </c>
      <c r="O187" s="22">
        <v>52.942249794726749</v>
      </c>
    </row>
    <row r="188" spans="1:15" x14ac:dyDescent="0.25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  <c r="N188" s="22">
        <v>2.4742268041237248</v>
      </c>
      <c r="O188" s="22">
        <v>51.797553459706776</v>
      </c>
    </row>
    <row r="189" spans="1:15" x14ac:dyDescent="0.25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  <c r="N189" s="22">
        <v>2.3589743589743639</v>
      </c>
      <c r="O189" s="22">
        <v>37.561710317128274</v>
      </c>
    </row>
    <row r="190" spans="1:15" x14ac:dyDescent="0.25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  <c r="N190" s="22">
        <v>2.4564994882292579</v>
      </c>
      <c r="O190" s="22">
        <v>37.90898521840225</v>
      </c>
    </row>
    <row r="191" spans="1:15" x14ac:dyDescent="0.25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  <c r="N191" s="22">
        <v>2.763561924257929</v>
      </c>
      <c r="O191" s="22">
        <v>22.307807358659893</v>
      </c>
    </row>
    <row r="192" spans="1:15" x14ac:dyDescent="0.25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  <c r="N192" s="22">
        <v>2.7522935779816571</v>
      </c>
      <c r="O192" s="22">
        <v>20.11838590918935</v>
      </c>
    </row>
    <row r="193" spans="1:15" x14ac:dyDescent="0.25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  <c r="N193" s="22">
        <v>3.1632653061224536</v>
      </c>
      <c r="O193" s="22">
        <v>17.271046643913547</v>
      </c>
    </row>
    <row r="194" spans="1:15" x14ac:dyDescent="0.25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  <c r="N194" s="22">
        <v>3.7871033776867957</v>
      </c>
      <c r="O194" s="22">
        <v>12.463867859600807</v>
      </c>
    </row>
    <row r="195" spans="1:15" x14ac:dyDescent="0.25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  <c r="N195" s="22">
        <v>4.290091930541351</v>
      </c>
      <c r="O195" s="22">
        <v>6.0786167769823152</v>
      </c>
    </row>
    <row r="196" spans="1:15" x14ac:dyDescent="0.25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  <c r="N196" s="22">
        <v>4.6938775510203978</v>
      </c>
      <c r="O196" s="22">
        <v>4.0664225941422494</v>
      </c>
    </row>
    <row r="197" spans="1:15" x14ac:dyDescent="0.25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  <c r="N197" s="22">
        <v>4.8929663608562768</v>
      </c>
      <c r="O197" s="22">
        <v>-2.66374749133369</v>
      </c>
    </row>
    <row r="198" spans="1:15" x14ac:dyDescent="0.25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  <c r="N198" s="22">
        <v>4.5546558704453455</v>
      </c>
      <c r="O198" s="22">
        <v>-7.2910893527926461</v>
      </c>
    </row>
    <row r="199" spans="1:15" x14ac:dyDescent="0.25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  <c r="N199" s="22">
        <v>4.3346774193548265</v>
      </c>
      <c r="O199" s="22">
        <v>-8.6256263421617625</v>
      </c>
    </row>
    <row r="200" spans="1:15" x14ac:dyDescent="0.25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  <c r="N200" s="22">
        <v>4.3259557344064392</v>
      </c>
      <c r="O200" s="22">
        <v>-7.3203740157480324</v>
      </c>
    </row>
    <row r="201" spans="1:15" x14ac:dyDescent="0.25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  <c r="N201" s="22">
        <v>4.3086172344689366</v>
      </c>
      <c r="O201" s="22">
        <v>1.3868613138686037</v>
      </c>
    </row>
    <row r="202" spans="1:15" x14ac:dyDescent="0.25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  <c r="N202" s="22">
        <v>4.2957042957043168</v>
      </c>
      <c r="O202" s="22">
        <v>1.8064671524053999E-2</v>
      </c>
    </row>
    <row r="203" spans="1:15" x14ac:dyDescent="0.25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  <c r="N203" s="22">
        <v>4.2828685258964105</v>
      </c>
      <c r="O203" s="22">
        <v>1.5530418832161441</v>
      </c>
    </row>
    <row r="204" spans="1:15" x14ac:dyDescent="0.25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  <c r="N204" s="22">
        <v>4.2658730158730229</v>
      </c>
      <c r="O204" s="22">
        <v>-1.6947115384615352</v>
      </c>
    </row>
    <row r="205" spans="1:15" x14ac:dyDescent="0.25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  <c r="N205" s="22">
        <v>4.1543026706231556</v>
      </c>
      <c r="O205" s="22">
        <v>1.4005941914751796</v>
      </c>
    </row>
    <row r="206" spans="1:15" x14ac:dyDescent="0.25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  <c r="N206" s="22">
        <v>4.0433925049309538</v>
      </c>
      <c r="O206" s="22">
        <v>9.9259531240438079</v>
      </c>
    </row>
    <row r="207" spans="1:15" x14ac:dyDescent="0.25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  <c r="N207" s="22">
        <v>3.52595494613126</v>
      </c>
      <c r="O207" s="22">
        <v>15.357188335667903</v>
      </c>
    </row>
    <row r="208" spans="1:15" x14ac:dyDescent="0.25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  <c r="N208" s="22">
        <v>3.6062378167641462</v>
      </c>
      <c r="O208" s="22">
        <v>13.49415755748209</v>
      </c>
    </row>
    <row r="209" spans="1:15" x14ac:dyDescent="0.25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  <c r="N209" s="22">
        <v>3.790087463556846</v>
      </c>
      <c r="O209" s="22">
        <v>12.358637925648242</v>
      </c>
    </row>
    <row r="210" spans="1:15" x14ac:dyDescent="0.25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  <c r="N210" s="22">
        <v>3.5818005808325282</v>
      </c>
      <c r="O210" s="22">
        <v>25.905014945200922</v>
      </c>
    </row>
    <row r="211" spans="1:15" x14ac:dyDescent="0.25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  <c r="N211" s="22">
        <v>3.5748792270531515</v>
      </c>
      <c r="O211" s="22">
        <v>25.244810027418719</v>
      </c>
    </row>
    <row r="212" spans="1:15" x14ac:dyDescent="0.25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  <c r="N212" s="22">
        <v>3.6644165863066513</v>
      </c>
      <c r="O212" s="22">
        <v>26.722421346077251</v>
      </c>
    </row>
    <row r="213" spans="1:15" x14ac:dyDescent="0.25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  <c r="N213" s="22">
        <v>3.4582132564841661</v>
      </c>
      <c r="O213" s="22">
        <v>13.168946484281241</v>
      </c>
    </row>
    <row r="214" spans="1:15" x14ac:dyDescent="0.25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  <c r="N214" s="22">
        <v>3.3524904214559337</v>
      </c>
      <c r="O214" s="22">
        <v>9.6207104154124146</v>
      </c>
    </row>
    <row r="215" spans="1:15" x14ac:dyDescent="0.25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  <c r="N215" s="22">
        <v>3.2473734479465</v>
      </c>
      <c r="O215" s="22">
        <v>14.287434523451136</v>
      </c>
    </row>
    <row r="216" spans="1:15" x14ac:dyDescent="0.25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  <c r="N216" s="22">
        <v>3.2350142721217834</v>
      </c>
      <c r="O216" s="22">
        <v>23.590903533439288</v>
      </c>
    </row>
    <row r="217" spans="1:15" x14ac:dyDescent="0.25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  <c r="N217" s="22">
        <v>3.5137701804368593</v>
      </c>
      <c r="O217" s="22">
        <v>26.333413059076772</v>
      </c>
    </row>
    <row r="218" spans="1:15" x14ac:dyDescent="0.25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  <c r="N218" s="22">
        <v>3.7914691943127909</v>
      </c>
      <c r="O218" s="22">
        <v>17.897901241440749</v>
      </c>
    </row>
    <row r="219" spans="1:15" x14ac:dyDescent="0.25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  <c r="N219" s="22">
        <v>3.9735099337748325</v>
      </c>
      <c r="O219" s="22">
        <v>25.245612098465607</v>
      </c>
    </row>
    <row r="220" spans="1:15" x14ac:dyDescent="0.25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  <c r="N220" s="22">
        <v>3.1984948259642598</v>
      </c>
      <c r="O220" s="22">
        <v>32.237351931805613</v>
      </c>
    </row>
    <row r="221" spans="1:15" x14ac:dyDescent="0.25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  <c r="N221" s="22">
        <v>2.1535580524344455</v>
      </c>
      <c r="O221" s="22">
        <v>30.968136573430449</v>
      </c>
    </row>
    <row r="222" spans="1:15" x14ac:dyDescent="0.25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  <c r="N222" s="22">
        <v>1.5887850467289688</v>
      </c>
      <c r="O222" s="22">
        <v>30.493273542600896</v>
      </c>
    </row>
    <row r="223" spans="1:15" x14ac:dyDescent="0.25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  <c r="N223" s="22">
        <v>1.6791044776119479</v>
      </c>
      <c r="O223" s="22">
        <v>30.747980192859004</v>
      </c>
    </row>
    <row r="224" spans="1:15" x14ac:dyDescent="0.25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  <c r="N224" s="22">
        <v>1.7674418604651132</v>
      </c>
      <c r="O224" s="22">
        <v>23.674837628326006</v>
      </c>
    </row>
    <row r="225" spans="1:15" x14ac:dyDescent="0.25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  <c r="N225" s="22">
        <v>1.6713091922005541</v>
      </c>
      <c r="O225" s="22">
        <v>34.087896941101633</v>
      </c>
    </row>
    <row r="226" spans="1:15" x14ac:dyDescent="0.25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  <c r="N226" s="22">
        <v>1.5755329008340979</v>
      </c>
      <c r="O226" s="22">
        <v>27.043057996485054</v>
      </c>
    </row>
    <row r="227" spans="1:15" x14ac:dyDescent="0.25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  <c r="N227" s="22">
        <v>1.7576318223866849</v>
      </c>
      <c r="O227" s="22">
        <v>28.532293751975544</v>
      </c>
    </row>
    <row r="228" spans="1:15" x14ac:dyDescent="0.25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  <c r="N228" s="22">
        <v>1.5668202764977046</v>
      </c>
      <c r="O228" s="22">
        <v>23.27249344610971</v>
      </c>
    </row>
    <row r="229" spans="1:15" x14ac:dyDescent="0.25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  <c r="N229" s="22">
        <v>1.2844036697247763</v>
      </c>
      <c r="O229" s="22">
        <v>14.620408936009088</v>
      </c>
    </row>
    <row r="230" spans="1:15" x14ac:dyDescent="0.25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  <c r="N230" s="22">
        <v>1.1872146118721449</v>
      </c>
      <c r="O230" s="22">
        <v>29.417319860232304</v>
      </c>
    </row>
    <row r="231" spans="1:15" x14ac:dyDescent="0.25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  <c r="N231" s="22">
        <v>1.364877161055511</v>
      </c>
      <c r="O231" s="22">
        <v>25.242376167812441</v>
      </c>
    </row>
    <row r="232" spans="1:15" x14ac:dyDescent="0.25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  <c r="N232" s="22">
        <v>1.9143117593436676</v>
      </c>
      <c r="O232" s="22">
        <v>22.101297614064453</v>
      </c>
    </row>
    <row r="233" spans="1:15" x14ac:dyDescent="0.25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  <c r="N233" s="22">
        <v>2.8414298808432603</v>
      </c>
      <c r="O233" s="22">
        <v>22.435461956521728</v>
      </c>
    </row>
    <row r="234" spans="1:15" x14ac:dyDescent="0.25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  <c r="N234" s="22">
        <v>3.6798528058877622</v>
      </c>
      <c r="O234" s="22">
        <v>17.283201940570049</v>
      </c>
    </row>
    <row r="235" spans="1:15" x14ac:dyDescent="0.25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  <c r="N235" s="22">
        <v>3.669724770642202</v>
      </c>
      <c r="O235" s="22">
        <v>21.192792218147027</v>
      </c>
    </row>
    <row r="236" spans="1:15" x14ac:dyDescent="0.25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  <c r="N236" s="22">
        <v>3.7477148080438782</v>
      </c>
      <c r="O236" s="22">
        <v>34.956801626291735</v>
      </c>
    </row>
    <row r="237" spans="1:15" x14ac:dyDescent="0.25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  <c r="N237" s="22">
        <v>3.926940639269394</v>
      </c>
      <c r="O237" s="22">
        <v>30.39180801012138</v>
      </c>
    </row>
    <row r="238" spans="1:15" x14ac:dyDescent="0.25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  <c r="N238" s="22">
        <v>4.2883211678832245</v>
      </c>
      <c r="O238" s="22">
        <v>39.127615424520144</v>
      </c>
    </row>
    <row r="239" spans="1:15" x14ac:dyDescent="0.25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  <c r="N239" s="22">
        <v>4.2727272727272725</v>
      </c>
      <c r="O239" s="22">
        <v>3.2010820559062125</v>
      </c>
    </row>
    <row r="240" spans="1:15" x14ac:dyDescent="0.25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  <c r="N240" s="22">
        <v>4.3557168784029043</v>
      </c>
      <c r="O240" s="22">
        <v>-7.5916860605087848</v>
      </c>
    </row>
    <row r="241" spans="1:15" x14ac:dyDescent="0.25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  <c r="N241" s="22">
        <v>4.5289855072463858</v>
      </c>
      <c r="O241" s="22">
        <v>2.0275013420324672</v>
      </c>
    </row>
    <row r="242" spans="1:15" x14ac:dyDescent="0.25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  <c r="N242" s="22">
        <v>4.3321299638989119</v>
      </c>
      <c r="O242" s="22">
        <v>-6.2062171628721519</v>
      </c>
    </row>
    <row r="243" spans="1:15" x14ac:dyDescent="0.25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  <c r="N243" s="22">
        <v>4.1292639138240439</v>
      </c>
      <c r="O243" s="22">
        <v>-5.7635467980295507</v>
      </c>
    </row>
    <row r="244" spans="1:15" x14ac:dyDescent="0.25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  <c r="N244" s="22">
        <v>3.9355992844364973</v>
      </c>
      <c r="O244" s="22">
        <v>-11.247857387727123</v>
      </c>
    </row>
    <row r="245" spans="1:15" x14ac:dyDescent="0.25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  <c r="N245" s="22">
        <v>3.8324420677361859</v>
      </c>
      <c r="O245" s="22">
        <v>-9.373699542238878</v>
      </c>
    </row>
    <row r="246" spans="1:15" x14ac:dyDescent="0.25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  <c r="N246" s="22">
        <v>3.9929015084294583</v>
      </c>
      <c r="O246" s="22">
        <v>-9.6311616683902095</v>
      </c>
    </row>
    <row r="247" spans="1:15" x14ac:dyDescent="0.25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  <c r="N247" s="22">
        <v>3.9823008849557473</v>
      </c>
      <c r="O247" s="22">
        <v>-10.032894736842103</v>
      </c>
    </row>
    <row r="248" spans="1:15" x14ac:dyDescent="0.25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  <c r="N248" s="22">
        <v>3.9647577092511099</v>
      </c>
      <c r="O248" s="22">
        <v>-14.636289462122654</v>
      </c>
    </row>
    <row r="249" spans="1:15" x14ac:dyDescent="0.25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  <c r="N249" s="22">
        <v>4.1300527240773377</v>
      </c>
      <c r="O249" s="22">
        <v>-20.703456640388119</v>
      </c>
    </row>
    <row r="250" spans="1:15" x14ac:dyDescent="0.25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  <c r="N250" s="22">
        <v>4.1119860017497789</v>
      </c>
      <c r="O250" s="22">
        <v>-15.51129478295994</v>
      </c>
    </row>
    <row r="251" spans="1:15" x14ac:dyDescent="0.25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  <c r="N251" s="22">
        <v>4.1848299912816023</v>
      </c>
      <c r="O251" s="22">
        <v>10.794709877278708</v>
      </c>
    </row>
    <row r="252" spans="1:15" x14ac:dyDescent="0.25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  <c r="N252" s="22">
        <v>4.2608695652174067</v>
      </c>
      <c r="O252" s="22">
        <v>18.844984802431597</v>
      </c>
    </row>
    <row r="253" spans="1:15" x14ac:dyDescent="0.25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  <c r="N253" s="22">
        <v>4.2461005199306623</v>
      </c>
      <c r="O253" s="22">
        <v>12.400841832604836</v>
      </c>
    </row>
    <row r="254" spans="1:15" x14ac:dyDescent="0.25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  <c r="N254" s="22">
        <v>4.4117647058823595</v>
      </c>
      <c r="O254" s="22">
        <v>15.71556385420314</v>
      </c>
    </row>
    <row r="255" spans="1:15" x14ac:dyDescent="0.25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  <c r="N255" s="22">
        <v>4.482758620689653</v>
      </c>
      <c r="O255" s="22">
        <v>7.8560227018146689</v>
      </c>
    </row>
    <row r="256" spans="1:15" x14ac:dyDescent="0.25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  <c r="N256" s="22">
        <v>4.6471600688468007</v>
      </c>
      <c r="O256" s="22">
        <v>13.897794430066824</v>
      </c>
    </row>
    <row r="257" spans="1:15" x14ac:dyDescent="0.25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  <c r="N257" s="22">
        <v>4.8927038626609409</v>
      </c>
      <c r="O257" s="22">
        <v>18.486205181188531</v>
      </c>
    </row>
    <row r="258" spans="1:15" x14ac:dyDescent="0.25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  <c r="N258" s="22">
        <v>5.0341296928327672</v>
      </c>
      <c r="O258" s="22">
        <v>22.2612145254806</v>
      </c>
    </row>
    <row r="259" spans="1:15" x14ac:dyDescent="0.25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  <c r="N259" s="22">
        <v>5.2765957446808454</v>
      </c>
      <c r="O259" s="22">
        <v>16.263254113345525</v>
      </c>
    </row>
    <row r="260" spans="1:15" x14ac:dyDescent="0.25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  <c r="N260" s="22">
        <v>5.1694915254237195</v>
      </c>
      <c r="O260" s="22">
        <v>27.225939269171384</v>
      </c>
    </row>
    <row r="261" spans="1:15" x14ac:dyDescent="0.25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  <c r="N261" s="22">
        <v>5.0632911392405111</v>
      </c>
      <c r="O261" s="22">
        <v>34.387427347812796</v>
      </c>
    </row>
    <row r="262" spans="1:15" x14ac:dyDescent="0.25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  <c r="N262" s="22">
        <v>4.6218487394958041</v>
      </c>
      <c r="O262" s="22">
        <v>28.406458019197501</v>
      </c>
    </row>
    <row r="263" spans="1:15" x14ac:dyDescent="0.25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  <c r="N263" s="22">
        <v>4.435146443514637</v>
      </c>
      <c r="O263" s="22">
        <v>22.005950460622991</v>
      </c>
    </row>
    <row r="264" spans="1:15" x14ac:dyDescent="0.25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  <c r="N264" s="22">
        <v>4.587155963302747</v>
      </c>
      <c r="O264" s="22">
        <v>26.412130069419071</v>
      </c>
    </row>
    <row r="265" spans="1:15" x14ac:dyDescent="0.25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  <c r="N265" s="22">
        <v>4.6550290939318506</v>
      </c>
      <c r="O265" s="22">
        <v>27.250468097364223</v>
      </c>
    </row>
    <row r="266" spans="1:15" x14ac:dyDescent="0.25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  <c r="N266" s="22">
        <v>4.6396023198011616</v>
      </c>
      <c r="O266" s="22">
        <v>10.626281641846225</v>
      </c>
    </row>
    <row r="267" spans="1:15" x14ac:dyDescent="0.25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  <c r="N267" s="22">
        <v>5.1980198019802026</v>
      </c>
      <c r="O267" s="22">
        <v>14.896489648964884</v>
      </c>
    </row>
    <row r="268" spans="1:15" x14ac:dyDescent="0.25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  <c r="N268" s="22">
        <v>5.2631578947368363</v>
      </c>
      <c r="O268" s="22">
        <v>15.284701732967076</v>
      </c>
    </row>
    <row r="269" spans="1:15" x14ac:dyDescent="0.25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  <c r="N269" s="22">
        <v>5.237315875613735</v>
      </c>
      <c r="O269" s="22">
        <v>6.8337424105412881</v>
      </c>
    </row>
    <row r="270" spans="1:15" x14ac:dyDescent="0.25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  <c r="N270" s="22">
        <v>4.7116165718927849</v>
      </c>
      <c r="O270" s="22">
        <v>12.70123549232498</v>
      </c>
    </row>
    <row r="271" spans="1:15" x14ac:dyDescent="0.25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  <c r="N271" s="22">
        <v>4.3654001616814764</v>
      </c>
      <c r="O271" s="22">
        <v>12.591986917416186</v>
      </c>
    </row>
    <row r="272" spans="1:15" x14ac:dyDescent="0.25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  <c r="N272" s="22">
        <v>4.6736502820306391</v>
      </c>
      <c r="O272" s="22">
        <v>2.9097318539066164</v>
      </c>
    </row>
    <row r="273" spans="1:15" x14ac:dyDescent="0.25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  <c r="N273" s="22">
        <v>4.8192771084337283</v>
      </c>
      <c r="O273" s="22">
        <v>-8.2202304737515988</v>
      </c>
    </row>
    <row r="274" spans="1:15" x14ac:dyDescent="0.25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  <c r="N274" s="22">
        <v>5.7028112449799107</v>
      </c>
      <c r="O274" s="22">
        <v>-12.344264642703696</v>
      </c>
    </row>
    <row r="275" spans="1:15" x14ac:dyDescent="0.25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  <c r="N275" s="22">
        <v>6.1698717948718063</v>
      </c>
      <c r="O275" s="22">
        <v>-10.682806440239744</v>
      </c>
    </row>
    <row r="276" spans="1:15" x14ac:dyDescent="0.25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  <c r="N276" s="22">
        <v>6.3795853269537517</v>
      </c>
      <c r="O276" s="22">
        <v>-6.8701407555131544</v>
      </c>
    </row>
    <row r="277" spans="1:15" x14ac:dyDescent="0.25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  <c r="N277" s="22">
        <v>6.1953931691818731</v>
      </c>
      <c r="O277" s="22">
        <v>-6.5591397849462219</v>
      </c>
    </row>
    <row r="278" spans="1:15" x14ac:dyDescent="0.25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  <c r="N278" s="22">
        <v>6.2549485352335621</v>
      </c>
      <c r="O278" s="22">
        <v>4.5125805275312958</v>
      </c>
    </row>
    <row r="279" spans="1:15" x14ac:dyDescent="0.25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  <c r="N279" s="22">
        <v>5.647058823529405</v>
      </c>
      <c r="O279" s="22">
        <v>10.599897556419302</v>
      </c>
    </row>
    <row r="280" spans="1:15" x14ac:dyDescent="0.25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  <c r="N280" s="22">
        <v>5.3125000000000089</v>
      </c>
      <c r="O280" s="22">
        <v>10.378302053303523</v>
      </c>
    </row>
    <row r="281" spans="1:15" x14ac:dyDescent="0.25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  <c r="N281" s="22">
        <v>4.8211508553654969</v>
      </c>
      <c r="O281" s="22">
        <v>13.464328899637223</v>
      </c>
    </row>
    <row r="282" spans="1:15" x14ac:dyDescent="0.25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  <c r="N282" s="22">
        <v>4.8099301784328752</v>
      </c>
      <c r="O282" s="22">
        <v>7.9173933504969041</v>
      </c>
    </row>
    <row r="283" spans="1:15" x14ac:dyDescent="0.25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  <c r="N283" s="22">
        <v>5.0348567002323819</v>
      </c>
      <c r="O283" s="22">
        <v>3.6701860231272088</v>
      </c>
    </row>
    <row r="284" spans="1:15" x14ac:dyDescent="0.25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  <c r="N284" s="22">
        <v>4.6959199384141614</v>
      </c>
      <c r="O284" s="22">
        <v>8.8895128457110886</v>
      </c>
    </row>
    <row r="285" spans="1:15" x14ac:dyDescent="0.25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  <c r="N285" s="22">
        <v>4.3678160919540243</v>
      </c>
      <c r="O285" s="22">
        <v>22.591145833333325</v>
      </c>
    </row>
    <row r="286" spans="1:15" x14ac:dyDescent="0.25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  <c r="N286" s="22">
        <v>3.7993920972644313</v>
      </c>
      <c r="O286" s="22">
        <v>26.730926319228885</v>
      </c>
    </row>
    <row r="287" spans="1:15" x14ac:dyDescent="0.25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  <c r="N287" s="22">
        <v>3.3962264150943389</v>
      </c>
      <c r="O287" s="22">
        <v>29.095394736842106</v>
      </c>
    </row>
    <row r="288" spans="1:15" x14ac:dyDescent="0.25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  <c r="N288" s="22">
        <v>2.8485757121439192</v>
      </c>
      <c r="O288" s="22">
        <v>16.448389299236553</v>
      </c>
    </row>
    <row r="289" spans="1:15" x14ac:dyDescent="0.25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  <c r="N289" s="22">
        <v>3.0665669409125185</v>
      </c>
      <c r="O289" s="22">
        <v>26.306704621161625</v>
      </c>
    </row>
    <row r="290" spans="1:15" x14ac:dyDescent="0.25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  <c r="N290" s="22">
        <v>2.9806259314456129</v>
      </c>
      <c r="O290" s="22">
        <v>18.855581077544837</v>
      </c>
    </row>
    <row r="291" spans="1:15" x14ac:dyDescent="0.25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  <c r="N291" s="22">
        <v>2.6726057906458989</v>
      </c>
      <c r="O291" s="22">
        <v>12.430871495899964</v>
      </c>
    </row>
    <row r="292" spans="1:15" x14ac:dyDescent="0.25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  <c r="N292" s="22">
        <v>2.8189910979228294</v>
      </c>
      <c r="O292" s="22">
        <v>7.587548638132291</v>
      </c>
    </row>
    <row r="293" spans="1:15" x14ac:dyDescent="0.25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  <c r="N293" s="22">
        <v>3.1899109792284719</v>
      </c>
      <c r="O293" s="22">
        <v>10.5530985240049</v>
      </c>
    </row>
    <row r="294" spans="1:15" x14ac:dyDescent="0.25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  <c r="N294" s="22">
        <v>3.1828275351591495</v>
      </c>
      <c r="O294" s="22">
        <v>6.5464433214478257</v>
      </c>
    </row>
    <row r="295" spans="1:15" x14ac:dyDescent="0.25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  <c r="N295" s="22">
        <v>3.0235988200590036</v>
      </c>
      <c r="O295" s="22">
        <v>9.9633581204871202</v>
      </c>
    </row>
    <row r="296" spans="1:15" x14ac:dyDescent="0.25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  <c r="N296" s="22">
        <v>3.0147058823529305</v>
      </c>
      <c r="O296" s="22">
        <v>9.3860395554524079</v>
      </c>
    </row>
    <row r="297" spans="1:15" x14ac:dyDescent="0.25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  <c r="N297" s="22">
        <v>3.1571218795888534</v>
      </c>
      <c r="O297" s="22">
        <v>4.7037402321523425</v>
      </c>
    </row>
    <row r="298" spans="1:15" x14ac:dyDescent="0.25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  <c r="N298" s="22">
        <v>3.0746705710102518</v>
      </c>
      <c r="O298" s="22">
        <v>7.7192801526323906</v>
      </c>
    </row>
    <row r="299" spans="1:15" x14ac:dyDescent="0.25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  <c r="N299" s="22">
        <v>2.9927007299270114</v>
      </c>
      <c r="O299" s="22">
        <v>6.6836539686584429</v>
      </c>
    </row>
    <row r="300" spans="1:15" x14ac:dyDescent="0.25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  <c r="N300" s="22">
        <v>3.2798833819241979</v>
      </c>
      <c r="O300" s="22">
        <v>14.95922392196578</v>
      </c>
    </row>
    <row r="301" spans="1:15" x14ac:dyDescent="0.25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  <c r="N301" s="22">
        <v>3.1204644412191396</v>
      </c>
      <c r="O301" s="22">
        <v>4.4642643074636279</v>
      </c>
    </row>
    <row r="302" spans="1:15" x14ac:dyDescent="0.25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  <c r="N302" s="22">
        <v>2.9667149059334541</v>
      </c>
      <c r="O302" s="22">
        <v>7.3389109056215984</v>
      </c>
    </row>
    <row r="303" spans="1:15" x14ac:dyDescent="0.25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  <c r="N303" s="22">
        <v>3.2537960954446943</v>
      </c>
      <c r="O303" s="22">
        <v>7.4339714078022867</v>
      </c>
    </row>
    <row r="304" spans="1:15" x14ac:dyDescent="0.25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  <c r="N304" s="22">
        <v>3.2467532467532534</v>
      </c>
      <c r="O304" s="22">
        <v>11.885357576358091</v>
      </c>
    </row>
    <row r="305" spans="1:15" x14ac:dyDescent="0.25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  <c r="N305" s="22">
        <v>3.0194104960460155</v>
      </c>
      <c r="O305" s="22">
        <v>6.082660561513431</v>
      </c>
    </row>
    <row r="306" spans="1:15" x14ac:dyDescent="0.25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  <c r="N306" s="22">
        <v>3.1563845050215145</v>
      </c>
      <c r="O306" s="22">
        <v>8.3881064162754306</v>
      </c>
    </row>
    <row r="307" spans="1:15" x14ac:dyDescent="0.25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  <c r="N307" s="22">
        <v>3.2211882605583497</v>
      </c>
      <c r="O307" s="22">
        <v>10.386142010094579</v>
      </c>
    </row>
    <row r="308" spans="1:15" x14ac:dyDescent="0.25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  <c r="N308" s="22">
        <v>2.9978586723768963</v>
      </c>
      <c r="O308" s="22">
        <v>5.638716673345745</v>
      </c>
    </row>
    <row r="309" spans="1:15" x14ac:dyDescent="0.25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  <c r="N309" s="22">
        <v>2.8469750889679624</v>
      </c>
      <c r="O309" s="22">
        <v>11.962901239040647</v>
      </c>
    </row>
    <row r="310" spans="1:15" x14ac:dyDescent="0.25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  <c r="N310" s="22">
        <v>2.8409090909090828</v>
      </c>
      <c r="O310" s="22">
        <v>9.8444231689803772</v>
      </c>
    </row>
    <row r="311" spans="1:15" x14ac:dyDescent="0.25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  <c r="N311" s="22">
        <v>2.7639971651311157</v>
      </c>
      <c r="O311" s="22">
        <v>11.739275819241414</v>
      </c>
    </row>
    <row r="312" spans="1:15" x14ac:dyDescent="0.25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  <c r="N312" s="22">
        <v>2.7522935779816571</v>
      </c>
      <c r="O312" s="22">
        <v>7.0569143387040567</v>
      </c>
    </row>
    <row r="313" spans="1:15" x14ac:dyDescent="0.25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  <c r="N313" s="22">
        <v>2.7445460942997935</v>
      </c>
      <c r="O313" s="22">
        <v>7.0551513621445405</v>
      </c>
    </row>
    <row r="314" spans="1:15" x14ac:dyDescent="0.25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  <c r="N314" s="22">
        <v>2.8109627547435068</v>
      </c>
      <c r="O314" s="22">
        <v>9.7611559323579122</v>
      </c>
    </row>
    <row r="315" spans="1:15" x14ac:dyDescent="0.25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  <c r="N315" s="22">
        <v>2.450980392156854</v>
      </c>
      <c r="O315" s="22">
        <v>5.3588344084081418</v>
      </c>
    </row>
    <row r="316" spans="1:15" x14ac:dyDescent="0.25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  <c r="N316" s="22">
        <v>2.515723270440251</v>
      </c>
      <c r="O316" s="22">
        <v>-1.3062634224101699</v>
      </c>
    </row>
    <row r="317" spans="1:15" x14ac:dyDescent="0.25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  <c r="N317" s="22">
        <v>2.6517794836008246</v>
      </c>
      <c r="O317" s="22">
        <v>2.4353120243531201</v>
      </c>
    </row>
    <row r="318" spans="1:15" x14ac:dyDescent="0.25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  <c r="N318" s="22">
        <v>2.3643949930458819</v>
      </c>
      <c r="O318" s="22">
        <v>1.4016304227104204</v>
      </c>
    </row>
    <row r="319" spans="1:15" x14ac:dyDescent="0.25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  <c r="N319" s="22">
        <v>2.2884882108183069</v>
      </c>
      <c r="O319" s="22">
        <v>-1.3894746187823159</v>
      </c>
    </row>
    <row r="320" spans="1:15" x14ac:dyDescent="0.25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  <c r="N320" s="22">
        <v>2.4948024948024949</v>
      </c>
      <c r="O320" s="22">
        <v>2.2605047642425102</v>
      </c>
    </row>
    <row r="321" spans="1:15" x14ac:dyDescent="0.25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  <c r="N321" s="22">
        <v>2.6989619377162599</v>
      </c>
      <c r="O321" s="22">
        <v>2.5735611355595767</v>
      </c>
    </row>
    <row r="322" spans="1:15" x14ac:dyDescent="0.25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  <c r="N322" s="22">
        <v>2.9005524861878351</v>
      </c>
      <c r="O322" s="22">
        <v>0.82365502364194487</v>
      </c>
    </row>
    <row r="323" spans="1:15" x14ac:dyDescent="0.25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  <c r="N323" s="22">
        <v>2.9655172413793229</v>
      </c>
      <c r="O323" s="22">
        <v>0.96616292242910351</v>
      </c>
    </row>
    <row r="324" spans="1:15" x14ac:dyDescent="0.25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  <c r="N324" s="22">
        <v>2.6098901098901228</v>
      </c>
      <c r="O324" s="22">
        <v>-1.7540440459949402</v>
      </c>
    </row>
    <row r="325" spans="1:15" x14ac:dyDescent="0.25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  <c r="N325" s="22">
        <v>2.6027397260274032</v>
      </c>
      <c r="O325" s="22">
        <v>-1.5392860971165212</v>
      </c>
    </row>
    <row r="326" spans="1:15" x14ac:dyDescent="0.25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  <c r="N326" s="22">
        <v>2.5974025974025761</v>
      </c>
      <c r="O326" s="22">
        <v>-2.3234567388550897</v>
      </c>
    </row>
    <row r="327" spans="1:15" x14ac:dyDescent="0.25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  <c r="N327" s="22">
        <v>2.8708133971291794</v>
      </c>
      <c r="O327" s="22">
        <v>4.3348888984030554</v>
      </c>
    </row>
    <row r="328" spans="1:15" x14ac:dyDescent="0.25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  <c r="N328" s="22">
        <v>2.8629856850715951</v>
      </c>
      <c r="O328" s="22">
        <v>12.324741458599719</v>
      </c>
    </row>
    <row r="329" spans="1:15" x14ac:dyDescent="0.25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  <c r="N329" s="22">
        <v>2.7872195785180187</v>
      </c>
      <c r="O329" s="22">
        <v>14.149165021844713</v>
      </c>
    </row>
    <row r="330" spans="1:15" x14ac:dyDescent="0.25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  <c r="N330" s="22">
        <v>3.1250000000000222</v>
      </c>
      <c r="O330" s="22">
        <v>16.845564074479725</v>
      </c>
    </row>
    <row r="331" spans="1:15" x14ac:dyDescent="0.25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  <c r="N331" s="22">
        <v>3.1186440677966054</v>
      </c>
      <c r="O331" s="22">
        <v>22.616877124271273</v>
      </c>
    </row>
    <row r="332" spans="1:15" x14ac:dyDescent="0.25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  <c r="N332" s="22">
        <v>3.0425963488843744</v>
      </c>
      <c r="O332" s="22">
        <v>22.650896870772041</v>
      </c>
    </row>
    <row r="333" spans="1:15" x14ac:dyDescent="0.25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  <c r="N333" s="22">
        <v>2.8301886792452713</v>
      </c>
      <c r="O333" s="22">
        <v>18.168626048917957</v>
      </c>
    </row>
    <row r="334" spans="1:15" x14ac:dyDescent="0.25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  <c r="N334" s="22">
        <v>2.6174496644295386</v>
      </c>
      <c r="O334" s="22">
        <v>26.301571178491923</v>
      </c>
    </row>
    <row r="335" spans="1:15" x14ac:dyDescent="0.25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  <c r="N335" s="22">
        <v>2.5452109845947701</v>
      </c>
      <c r="O335" s="22">
        <v>23.107864930665812</v>
      </c>
    </row>
    <row r="336" spans="1:15" x14ac:dyDescent="0.25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  <c r="N336" s="22">
        <v>2.7443105756358666</v>
      </c>
      <c r="O336" s="22">
        <v>33.432520002644985</v>
      </c>
    </row>
    <row r="337" spans="1:15" x14ac:dyDescent="0.25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  <c r="N337" s="22">
        <v>2.6034712950600669</v>
      </c>
      <c r="O337" s="22">
        <v>34.110653863740282</v>
      </c>
    </row>
    <row r="338" spans="1:15" x14ac:dyDescent="0.25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  <c r="N338" s="22">
        <v>2.5316455696202667</v>
      </c>
      <c r="O338" s="22">
        <v>35.202584924110369</v>
      </c>
    </row>
    <row r="339" spans="1:15" x14ac:dyDescent="0.25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  <c r="N339" s="22">
        <v>2.7906976744185963</v>
      </c>
      <c r="O339" s="22">
        <v>31.399905619729584</v>
      </c>
    </row>
    <row r="340" spans="1:15" x14ac:dyDescent="0.25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  <c r="N340" s="22">
        <v>2.7170311464546071</v>
      </c>
      <c r="O340" s="22">
        <v>28.916937948113674</v>
      </c>
    </row>
    <row r="341" spans="1:15" x14ac:dyDescent="0.25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  <c r="N341" s="22">
        <v>2.8439153439153486</v>
      </c>
      <c r="O341" s="22">
        <v>27.094868955334061</v>
      </c>
    </row>
    <row r="342" spans="1:15" x14ac:dyDescent="0.25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  <c r="N342" s="22">
        <v>2.832674571805005</v>
      </c>
      <c r="O342" s="22">
        <v>25.44431946006749</v>
      </c>
    </row>
    <row r="343" spans="1:15" x14ac:dyDescent="0.25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  <c r="N343" s="22">
        <v>2.8270874424720649</v>
      </c>
      <c r="O343" s="22">
        <v>23.107847636530508</v>
      </c>
    </row>
    <row r="344" spans="1:15" x14ac:dyDescent="0.25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  <c r="N344" s="22">
        <v>2.8215223097112663</v>
      </c>
      <c r="O344" s="22">
        <v>13.857951108422606</v>
      </c>
    </row>
    <row r="345" spans="1:15" x14ac:dyDescent="0.25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  <c r="N345" s="22">
        <v>2.8833551769331667</v>
      </c>
      <c r="O345" s="22">
        <v>16.037232149213352</v>
      </c>
    </row>
    <row r="346" spans="1:15" x14ac:dyDescent="0.25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  <c r="N346" s="22">
        <v>2.8122956180510084</v>
      </c>
      <c r="O346" s="22">
        <v>17.610923837716676</v>
      </c>
    </row>
    <row r="347" spans="1:15" x14ac:dyDescent="0.25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  <c r="N347" s="22">
        <v>3.0045721750489918</v>
      </c>
      <c r="O347" s="22">
        <v>21.284608770421332</v>
      </c>
    </row>
    <row r="348" spans="1:15" x14ac:dyDescent="0.25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  <c r="N348" s="22">
        <v>3.0618892508143203</v>
      </c>
      <c r="O348" s="22">
        <v>25.050795381337032</v>
      </c>
    </row>
    <row r="349" spans="1:15" x14ac:dyDescent="0.25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  <c r="N349" s="22">
        <v>3.2530904359141077</v>
      </c>
      <c r="O349" s="22">
        <v>20.26366632571883</v>
      </c>
    </row>
    <row r="350" spans="1:15" x14ac:dyDescent="0.25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  <c r="N350" s="22">
        <v>3.378817413905133</v>
      </c>
      <c r="O350" s="22">
        <v>23.606175906418024</v>
      </c>
    </row>
    <row r="351" spans="1:15" x14ac:dyDescent="0.25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  <c r="N351" s="22">
        <v>3.0381383322559907</v>
      </c>
      <c r="O351" s="22">
        <v>23.482660087753548</v>
      </c>
    </row>
    <row r="352" spans="1:15" x14ac:dyDescent="0.25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  <c r="N352" s="22">
        <v>3.0322580645161246</v>
      </c>
      <c r="O352" s="22">
        <v>17.292021688613481</v>
      </c>
    </row>
    <row r="353" spans="1:15" x14ac:dyDescent="0.25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  <c r="N353" s="22">
        <v>2.7652733118971096</v>
      </c>
      <c r="O353" s="22">
        <v>22.497210205298334</v>
      </c>
    </row>
    <row r="354" spans="1:15" x14ac:dyDescent="0.25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  <c r="N354" s="22">
        <v>2.4343369634849621</v>
      </c>
      <c r="O354" s="22">
        <v>26.775466284074611</v>
      </c>
    </row>
    <row r="355" spans="1:15" x14ac:dyDescent="0.25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  <c r="N355" s="22">
        <v>2.2378516624040889</v>
      </c>
      <c r="O355" s="22">
        <v>31.986341201556744</v>
      </c>
    </row>
    <row r="356" spans="1:15" x14ac:dyDescent="0.25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  <c r="N356" s="22">
        <v>2.2335673261008271</v>
      </c>
      <c r="O356" s="22">
        <v>49.122587702164225</v>
      </c>
    </row>
    <row r="357" spans="1:15" x14ac:dyDescent="0.25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  <c r="N357" s="22">
        <v>2.1656050955414008</v>
      </c>
      <c r="O357" s="22">
        <v>37.957637387076495</v>
      </c>
    </row>
    <row r="358" spans="1:15" x14ac:dyDescent="0.25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  <c r="N358" s="22">
        <v>2.2900763358778775</v>
      </c>
      <c r="O358" s="22">
        <v>37.820261009995178</v>
      </c>
    </row>
    <row r="359" spans="1:15" x14ac:dyDescent="0.25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  <c r="N359" s="22">
        <v>2.2194039315155401</v>
      </c>
      <c r="O359" s="22">
        <v>29.683667248004308</v>
      </c>
    </row>
    <row r="360" spans="1:15" x14ac:dyDescent="0.25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  <c r="N360" s="22">
        <v>2.0859671302149163</v>
      </c>
      <c r="O360" s="22">
        <v>26.205384269900399</v>
      </c>
    </row>
    <row r="361" spans="1:15" x14ac:dyDescent="0.25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  <c r="N361" s="22">
        <v>1.8903591682419618</v>
      </c>
      <c r="O361" s="22">
        <v>31.008181008180991</v>
      </c>
    </row>
    <row r="362" spans="1:15" x14ac:dyDescent="0.25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  <c r="N362" s="22">
        <v>1.6970458830924073</v>
      </c>
      <c r="O362" s="22">
        <v>24.692174620942311</v>
      </c>
    </row>
    <row r="363" spans="1:15" x14ac:dyDescent="0.25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  <c r="N363" s="22">
        <v>1.6311166875784044</v>
      </c>
      <c r="O363" s="22">
        <v>32.690119116866015</v>
      </c>
    </row>
    <row r="364" spans="1:15" x14ac:dyDescent="0.25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  <c r="N364" s="22">
        <v>1.4402003757044479</v>
      </c>
      <c r="O364" s="22">
        <v>45.518543956043956</v>
      </c>
    </row>
    <row r="365" spans="1:15" x14ac:dyDescent="0.25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  <c r="N365" s="22">
        <v>1.3767209011263937</v>
      </c>
      <c r="O365" s="22">
        <v>38.736366585968504</v>
      </c>
    </row>
    <row r="366" spans="1:15" x14ac:dyDescent="0.25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  <c r="N366" s="22">
        <v>1.4383989993745905</v>
      </c>
      <c r="O366" s="22">
        <v>28.591974348092599</v>
      </c>
    </row>
    <row r="367" spans="1:15" x14ac:dyDescent="0.25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  <c r="N367" s="22">
        <v>1.6885553470919357</v>
      </c>
      <c r="O367" s="22">
        <v>28.097250152518249</v>
      </c>
    </row>
    <row r="368" spans="1:15" x14ac:dyDescent="0.25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  <c r="N368" s="22">
        <v>1.6229712858926382</v>
      </c>
      <c r="O368" s="22">
        <v>17.432490490511476</v>
      </c>
    </row>
    <row r="369" spans="1:15" x14ac:dyDescent="0.25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  <c r="N369" s="22">
        <v>1.7456359102244301</v>
      </c>
      <c r="O369" s="22">
        <v>6.4271181918240661</v>
      </c>
    </row>
    <row r="370" spans="1:15" x14ac:dyDescent="0.25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  <c r="N370" s="22">
        <v>1.6169154228855787</v>
      </c>
      <c r="O370" s="22">
        <v>7.36107592264168</v>
      </c>
    </row>
    <row r="371" spans="1:15" x14ac:dyDescent="0.25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  <c r="N371" s="22">
        <v>1.4267990074441794</v>
      </c>
      <c r="O371" s="22">
        <v>20.123111237453806</v>
      </c>
    </row>
    <row r="372" spans="1:15" x14ac:dyDescent="0.25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  <c r="N372" s="22">
        <v>1.4860681114551078</v>
      </c>
      <c r="O372" s="22">
        <v>21.795059660875047</v>
      </c>
    </row>
    <row r="373" spans="1:15" x14ac:dyDescent="0.25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  <c r="N373" s="22">
        <v>1.4842300556586308</v>
      </c>
      <c r="O373" s="22">
        <v>26.668590212586185</v>
      </c>
    </row>
    <row r="374" spans="1:15" x14ac:dyDescent="0.25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  <c r="N374" s="22">
        <v>1.606922126081578</v>
      </c>
      <c r="O374" s="22">
        <v>30.5382135716326</v>
      </c>
    </row>
    <row r="375" spans="1:15" x14ac:dyDescent="0.25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  <c r="N375" s="22">
        <v>1.6666666666666607</v>
      </c>
      <c r="O375" s="22">
        <v>18.010368422055766</v>
      </c>
    </row>
    <row r="376" spans="1:15" x14ac:dyDescent="0.25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  <c r="N376" s="22">
        <v>1.6666666666666607</v>
      </c>
      <c r="O376" s="22">
        <v>16.756977535738592</v>
      </c>
    </row>
    <row r="377" spans="1:15" x14ac:dyDescent="0.25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  <c r="N377" s="22">
        <v>1.7283950617283939</v>
      </c>
      <c r="O377" s="22">
        <v>20.097144142118296</v>
      </c>
    </row>
    <row r="378" spans="1:15" x14ac:dyDescent="0.25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  <c r="N378" s="22">
        <v>2.2811344019728841</v>
      </c>
      <c r="O378" s="22">
        <v>19.345079848187609</v>
      </c>
    </row>
    <row r="379" spans="1:15" x14ac:dyDescent="0.25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  <c r="N379" s="22">
        <v>2.091020910209096</v>
      </c>
      <c r="O379" s="22">
        <v>21.067346362802517</v>
      </c>
    </row>
    <row r="380" spans="1:15" x14ac:dyDescent="0.25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  <c r="N380" s="22">
        <v>1.9656019656019597</v>
      </c>
      <c r="O380" s="22">
        <v>18.564787136266702</v>
      </c>
    </row>
    <row r="381" spans="1:15" x14ac:dyDescent="0.25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  <c r="N381" s="22">
        <v>2.1446078431372584</v>
      </c>
      <c r="O381" s="22">
        <v>37.933519973257582</v>
      </c>
    </row>
    <row r="382" spans="1:15" x14ac:dyDescent="0.25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  <c r="N382" s="22">
        <v>2.2643818849449104</v>
      </c>
      <c r="O382" s="22">
        <v>26.125603484724834</v>
      </c>
    </row>
    <row r="383" spans="1:15" x14ac:dyDescent="0.25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  <c r="N383" s="22">
        <v>2.629969418960254</v>
      </c>
      <c r="O383" s="22">
        <v>24.052718286655672</v>
      </c>
    </row>
    <row r="384" spans="1:15" x14ac:dyDescent="0.25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  <c r="N384" s="22">
        <v>2.56253813300793</v>
      </c>
      <c r="O384" s="22">
        <v>19.360105875578991</v>
      </c>
    </row>
    <row r="385" spans="1:15" x14ac:dyDescent="0.25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  <c r="N385" s="22">
        <v>2.6203534430225606</v>
      </c>
      <c r="O385" s="22">
        <v>19.526044759727633</v>
      </c>
    </row>
    <row r="386" spans="1:15" x14ac:dyDescent="0.25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  <c r="N386" s="22">
        <v>2.6763990267639981</v>
      </c>
      <c r="O386" s="22">
        <v>8.9728361101559795</v>
      </c>
    </row>
    <row r="387" spans="1:15" x14ac:dyDescent="0.25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  <c r="N387" s="22">
        <v>2.7929568913175551</v>
      </c>
      <c r="O387" s="22">
        <v>10.343769431411665</v>
      </c>
    </row>
    <row r="388" spans="1:15" x14ac:dyDescent="0.25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  <c r="N388" s="22">
        <v>3.2179720704310855</v>
      </c>
      <c r="O388" s="22">
        <v>16.496808849708877</v>
      </c>
    </row>
    <row r="389" spans="1:15" x14ac:dyDescent="0.25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  <c r="N389" s="22">
        <v>3.762135922330101</v>
      </c>
      <c r="O389" s="22">
        <v>8.7815875013106837</v>
      </c>
    </row>
    <row r="390" spans="1:15" x14ac:dyDescent="0.25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  <c r="N390" s="22">
        <v>3.0138637733574392</v>
      </c>
      <c r="O390" s="22">
        <v>9.1224728077182959</v>
      </c>
    </row>
    <row r="391" spans="1:15" x14ac:dyDescent="0.25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  <c r="N391" s="22">
        <v>3.1325301204819134</v>
      </c>
      <c r="O391" s="22">
        <v>5.9655717522273388</v>
      </c>
    </row>
    <row r="392" spans="1:15" x14ac:dyDescent="0.25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  <c r="N392" s="22">
        <v>3.7349397590361377</v>
      </c>
      <c r="O392" s="22">
        <v>7.6848395448250839</v>
      </c>
    </row>
    <row r="393" spans="1:15" x14ac:dyDescent="0.25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  <c r="N393" s="22">
        <v>3.5992801439711952</v>
      </c>
      <c r="O393" s="22">
        <v>14.940056497603017</v>
      </c>
    </row>
    <row r="394" spans="1:15" x14ac:dyDescent="0.25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  <c r="N394" s="22">
        <v>3.3512866546977715</v>
      </c>
      <c r="O394" s="22">
        <v>11.990239414988579</v>
      </c>
    </row>
    <row r="395" spans="1:15" x14ac:dyDescent="0.25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  <c r="N395" s="22">
        <v>3.4564958283670899</v>
      </c>
      <c r="O395" s="22">
        <v>4.8769929490142472</v>
      </c>
    </row>
    <row r="396" spans="1:15" x14ac:dyDescent="0.25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  <c r="N396" s="22">
        <v>3.4503271861986873</v>
      </c>
      <c r="O396" s="22">
        <v>-5.3250390594063006</v>
      </c>
    </row>
    <row r="397" spans="1:15" x14ac:dyDescent="0.25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  <c r="N397" s="22">
        <v>3.444180522565321</v>
      </c>
      <c r="O397" s="22">
        <v>-10.139186659860478</v>
      </c>
    </row>
    <row r="398" spans="1:15" x14ac:dyDescent="0.25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  <c r="N398" s="22">
        <v>3.4360189573459543</v>
      </c>
      <c r="O398" s="22">
        <v>-2.0402162844398553</v>
      </c>
    </row>
    <row r="399" spans="1:15" x14ac:dyDescent="0.25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  <c r="N399" s="22">
        <v>3.7212049616065945</v>
      </c>
      <c r="O399" s="22">
        <v>-9.256304796475467</v>
      </c>
    </row>
    <row r="400" spans="1:15" x14ac:dyDescent="0.25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  <c r="N400" s="22">
        <v>3.529411764705892</v>
      </c>
      <c r="O400" s="22">
        <v>-22.571367561291357</v>
      </c>
    </row>
    <row r="401" spans="1:15" x14ac:dyDescent="0.25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  <c r="N401" s="22">
        <v>2.9824561403508643</v>
      </c>
      <c r="O401" s="22">
        <v>-13.974511680425216</v>
      </c>
    </row>
    <row r="402" spans="1:15" x14ac:dyDescent="0.25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  <c r="N402" s="22">
        <v>3.2182562902282053</v>
      </c>
      <c r="O402" s="22">
        <v>-11.599324229198926</v>
      </c>
    </row>
    <row r="403" spans="1:15" x14ac:dyDescent="0.25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  <c r="N403" s="22">
        <v>3.5630841121495394</v>
      </c>
      <c r="O403" s="22">
        <v>-15.827031486319253</v>
      </c>
    </row>
    <row r="404" spans="1:15" x14ac:dyDescent="0.25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  <c r="N404" s="22">
        <v>3.1939605110336888</v>
      </c>
      <c r="O404" s="22">
        <v>-15.347735230600412</v>
      </c>
    </row>
    <row r="405" spans="1:15" x14ac:dyDescent="0.25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  <c r="N405" s="22">
        <v>2.7214823393167498</v>
      </c>
      <c r="O405" s="22">
        <v>-25.308365399820786</v>
      </c>
    </row>
    <row r="406" spans="1:15" x14ac:dyDescent="0.25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  <c r="N406" s="22">
        <v>2.7214823393167498</v>
      </c>
      <c r="O406" s="22">
        <v>-27.536877571336081</v>
      </c>
    </row>
    <row r="407" spans="1:15" x14ac:dyDescent="0.25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  <c r="N407" s="22">
        <v>2.5921658986175045</v>
      </c>
      <c r="O407" s="22">
        <v>-25.858402126766478</v>
      </c>
    </row>
    <row r="408" spans="1:15" x14ac:dyDescent="0.25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  <c r="N408" s="22">
        <v>2.1276595744680771</v>
      </c>
      <c r="O408" s="22">
        <v>-13.346515076618882</v>
      </c>
    </row>
    <row r="409" spans="1:15" x14ac:dyDescent="0.25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  <c r="N409" s="22">
        <v>1.8943742824339971</v>
      </c>
      <c r="O409" s="22">
        <v>-13.04268791468477</v>
      </c>
    </row>
    <row r="410" spans="1:15" x14ac:dyDescent="0.25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  <c r="N410" s="22">
        <v>1.6036655211913109</v>
      </c>
      <c r="O410" s="22">
        <v>-17.2626847534059</v>
      </c>
    </row>
    <row r="411" spans="1:15" x14ac:dyDescent="0.25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  <c r="N411" s="22">
        <v>1.1958997722095743</v>
      </c>
      <c r="O411" s="22">
        <v>-10.74326177073085</v>
      </c>
    </row>
    <row r="412" spans="1:15" x14ac:dyDescent="0.25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  <c r="N412" s="22">
        <v>1.1363636363636465</v>
      </c>
      <c r="O412" s="22">
        <v>-1.115199986210802</v>
      </c>
    </row>
    <row r="413" spans="1:15" x14ac:dyDescent="0.25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  <c r="N413" s="22">
        <v>1.3628620102214661</v>
      </c>
      <c r="O413" s="22">
        <v>-13.809165559521707</v>
      </c>
    </row>
    <row r="414" spans="1:15" x14ac:dyDescent="0.25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  <c r="N414" s="22">
        <v>1.6439909297052191</v>
      </c>
      <c r="O414" s="22">
        <v>-15.024446178592466</v>
      </c>
    </row>
    <row r="415" spans="1:15" x14ac:dyDescent="0.25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  <c r="N415" s="22">
        <v>1.2408347433727984</v>
      </c>
      <c r="O415" s="22">
        <v>-19.157451118116931</v>
      </c>
    </row>
    <row r="416" spans="1:15" x14ac:dyDescent="0.25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  <c r="N416" s="22">
        <v>1.0692177827799743</v>
      </c>
      <c r="O416" s="22">
        <v>-24.736012152935448</v>
      </c>
    </row>
    <row r="417" spans="1:15" x14ac:dyDescent="0.25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  <c r="N417" s="22">
        <v>1.465614430665152</v>
      </c>
      <c r="O417" s="22">
        <v>-19.187882637308341</v>
      </c>
    </row>
    <row r="418" spans="1:15" x14ac:dyDescent="0.25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  <c r="N418" s="22">
        <v>1.7474633596392231</v>
      </c>
      <c r="O418" s="22">
        <v>-21.678482909677797</v>
      </c>
    </row>
    <row r="419" spans="1:15" x14ac:dyDescent="0.25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  <c r="N419" s="22">
        <v>1.516002245929271</v>
      </c>
      <c r="O419" s="22">
        <v>-16.420389137368129</v>
      </c>
    </row>
    <row r="420" spans="1:15" x14ac:dyDescent="0.25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  <c r="N420" s="22">
        <v>2.0270270270270174</v>
      </c>
      <c r="O420" s="22">
        <v>-17.827899425161277</v>
      </c>
    </row>
    <row r="421" spans="1:15" x14ac:dyDescent="0.25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  <c r="N421" s="22">
        <v>2.2535211267605604</v>
      </c>
      <c r="O421" s="22">
        <v>-23.365967528395228</v>
      </c>
    </row>
    <row r="422" spans="1:15" x14ac:dyDescent="0.25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  <c r="N422" s="22">
        <v>2.4802705749718212</v>
      </c>
      <c r="O422" s="22">
        <v>-24.287736683772788</v>
      </c>
    </row>
    <row r="423" spans="1:15" x14ac:dyDescent="0.25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  <c r="N423" s="22">
        <v>2.7574563871693991</v>
      </c>
      <c r="O423" s="22">
        <v>-23.996819459127337</v>
      </c>
    </row>
    <row r="424" spans="1:15" x14ac:dyDescent="0.25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  <c r="N424" s="22">
        <v>3.1460674157303359</v>
      </c>
      <c r="O424" s="22">
        <v>-26.077445332450178</v>
      </c>
    </row>
    <row r="425" spans="1:15" x14ac:dyDescent="0.25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  <c r="N425" s="22">
        <v>3.0252100840336249</v>
      </c>
      <c r="O425" s="22">
        <v>-14.857185306243736</v>
      </c>
    </row>
    <row r="426" spans="1:15" x14ac:dyDescent="0.25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  <c r="N426" s="22">
        <v>2.175125488008911</v>
      </c>
      <c r="O426" s="22">
        <v>-9.7035065689600302</v>
      </c>
    </row>
    <row r="427" spans="1:15" x14ac:dyDescent="0.25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  <c r="N427" s="22">
        <v>1.8941504178273005</v>
      </c>
      <c r="O427" s="22">
        <v>-1.5477561576852428</v>
      </c>
    </row>
    <row r="428" spans="1:15" x14ac:dyDescent="0.25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  <c r="N428" s="22">
        <v>1.9487750556792971</v>
      </c>
      <c r="O428" s="22">
        <v>8.6318860928895838</v>
      </c>
    </row>
    <row r="429" spans="1:15" x14ac:dyDescent="0.25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  <c r="N429" s="22">
        <v>2.0555555555555438</v>
      </c>
      <c r="O429" s="22">
        <v>10.0363509338806</v>
      </c>
    </row>
    <row r="430" spans="1:15" x14ac:dyDescent="0.25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  <c r="N430" s="22">
        <v>2.2160664819944609</v>
      </c>
      <c r="O430" s="22">
        <v>22.162937886370337</v>
      </c>
    </row>
    <row r="431" spans="1:15" x14ac:dyDescent="0.25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  <c r="N431" s="22">
        <v>2.3783185840707821</v>
      </c>
      <c r="O431" s="22">
        <v>18.622425939306364</v>
      </c>
    </row>
    <row r="432" spans="1:15" x14ac:dyDescent="0.25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  <c r="N432" s="22">
        <v>2.0419426048565281</v>
      </c>
      <c r="O432" s="22">
        <v>13.018124339161186</v>
      </c>
    </row>
    <row r="433" spans="1:15" x14ac:dyDescent="0.25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  <c r="N433" s="22">
        <v>1.9283746556473913</v>
      </c>
      <c r="O433" s="22">
        <v>26.380395990088878</v>
      </c>
    </row>
    <row r="434" spans="1:15" x14ac:dyDescent="0.25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  <c r="N434" s="22">
        <v>2.0352035203520247</v>
      </c>
      <c r="O434" s="22">
        <v>32.187682599041722</v>
      </c>
    </row>
    <row r="435" spans="1:15" x14ac:dyDescent="0.25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  <c r="N435" s="22">
        <v>2.0262869660460092</v>
      </c>
      <c r="O435" s="22">
        <v>36.116031623372777</v>
      </c>
    </row>
    <row r="436" spans="1:15" x14ac:dyDescent="0.25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  <c r="N436" s="22">
        <v>1.6884531590413809</v>
      </c>
      <c r="O436" s="22">
        <v>32.779598670093634</v>
      </c>
    </row>
    <row r="437" spans="1:15" x14ac:dyDescent="0.25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  <c r="N437" s="22">
        <v>1.7400761283306032</v>
      </c>
      <c r="O437" s="22">
        <v>20.762989137547439</v>
      </c>
    </row>
    <row r="438" spans="1:15" x14ac:dyDescent="0.25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  <c r="N438" s="22">
        <v>2.2925764192139875</v>
      </c>
      <c r="O438" s="22">
        <v>16.302576822092398</v>
      </c>
    </row>
    <row r="439" spans="1:15" x14ac:dyDescent="0.25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  <c r="N439" s="22">
        <v>2.8977583378895444</v>
      </c>
      <c r="O439" s="22">
        <v>17.069266290405327</v>
      </c>
    </row>
    <row r="440" spans="1:15" x14ac:dyDescent="0.25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  <c r="N440" s="22">
        <v>3.1676679410158393</v>
      </c>
      <c r="O440" s="22">
        <v>11.250012622310201</v>
      </c>
    </row>
    <row r="441" spans="1:15" x14ac:dyDescent="0.25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  <c r="N441" s="22">
        <v>2.9395753946652281</v>
      </c>
      <c r="O441" s="22">
        <v>9.5465322764655127</v>
      </c>
    </row>
    <row r="442" spans="1:15" x14ac:dyDescent="0.25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  <c r="N442" s="22">
        <v>2.5474254742547275</v>
      </c>
      <c r="O442" s="22">
        <v>11.90899324276835</v>
      </c>
    </row>
    <row r="443" spans="1:15" x14ac:dyDescent="0.25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  <c r="N443" s="22">
        <v>2.5391680172879516</v>
      </c>
      <c r="O443" s="22">
        <v>7.5653605657127088</v>
      </c>
    </row>
    <row r="444" spans="1:15" x14ac:dyDescent="0.25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  <c r="N444" s="22">
        <v>3.1909140075716547</v>
      </c>
      <c r="O444" s="22">
        <v>10.926100926100911</v>
      </c>
    </row>
    <row r="445" spans="1:15" x14ac:dyDescent="0.25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  <c r="N445" s="22">
        <v>3.6216216216216068</v>
      </c>
      <c r="O445" s="22">
        <v>8.9934527663860777</v>
      </c>
    </row>
    <row r="446" spans="1:15" x14ac:dyDescent="0.25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  <c r="N446" s="22">
        <v>3.3423180592991875</v>
      </c>
      <c r="O446" s="22">
        <v>4.4327354061867164</v>
      </c>
    </row>
    <row r="447" spans="1:15" x14ac:dyDescent="0.25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  <c r="N447" s="22">
        <v>2.8448738593666034</v>
      </c>
      <c r="O447" s="22">
        <v>5.1234125805718955</v>
      </c>
    </row>
    <row r="448" spans="1:15" x14ac:dyDescent="0.25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  <c r="N448" s="22">
        <v>3.0530262453133394</v>
      </c>
      <c r="O448" s="22">
        <v>4.828584367036326</v>
      </c>
    </row>
    <row r="449" spans="1:15" x14ac:dyDescent="0.25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  <c r="N449" s="22">
        <v>3.2068412613575736</v>
      </c>
      <c r="O449" s="22">
        <v>4.4748487311478291</v>
      </c>
    </row>
    <row r="450" spans="1:15" x14ac:dyDescent="0.25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  <c r="N450" s="22">
        <v>3.3617929562433257</v>
      </c>
      <c r="O450" s="22">
        <v>6.3193775207909475</v>
      </c>
    </row>
    <row r="451" spans="1:15" x14ac:dyDescent="0.25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  <c r="N451" s="22">
        <v>2.8692879914984148</v>
      </c>
      <c r="O451" s="22">
        <v>4.4256863363837162</v>
      </c>
    </row>
    <row r="452" spans="1:15" x14ac:dyDescent="0.25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  <c r="N452" s="22">
        <v>2.541026998411855</v>
      </c>
      <c r="O452" s="22">
        <v>12.02301855280834</v>
      </c>
    </row>
    <row r="453" spans="1:15" x14ac:dyDescent="0.25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  <c r="N453" s="22">
        <v>3.0671602326811209</v>
      </c>
      <c r="O453" s="22">
        <v>10.51311309135694</v>
      </c>
    </row>
    <row r="454" spans="1:15" x14ac:dyDescent="0.25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  <c r="N454" s="22">
        <v>3.6469344608879517</v>
      </c>
      <c r="O454" s="22">
        <v>10.248703547524629</v>
      </c>
    </row>
    <row r="455" spans="1:15" x14ac:dyDescent="0.25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  <c r="N455" s="22">
        <v>4.7418335089568053</v>
      </c>
      <c r="O455" s="22">
        <v>6.7961422757034207</v>
      </c>
    </row>
    <row r="456" spans="1:15" x14ac:dyDescent="0.25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  <c r="N456" s="22">
        <v>4.3501048218029359</v>
      </c>
      <c r="O456" s="22">
        <v>6.445621986335226</v>
      </c>
    </row>
    <row r="457" spans="1:15" x14ac:dyDescent="0.25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  <c r="N457" s="22">
        <v>3.3385498174230532</v>
      </c>
      <c r="O457" s="22">
        <v>3.0010231698461842</v>
      </c>
    </row>
    <row r="458" spans="1:15" x14ac:dyDescent="0.25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  <c r="N458" s="22">
        <v>3.3385498174230532</v>
      </c>
      <c r="O458" s="22">
        <v>8.3647260998755524</v>
      </c>
    </row>
    <row r="459" spans="1:15" x14ac:dyDescent="0.25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  <c r="N459" s="22">
        <v>3.9665970772442494</v>
      </c>
      <c r="O459" s="22">
        <v>6.4024592888002774</v>
      </c>
    </row>
    <row r="460" spans="1:15" x14ac:dyDescent="0.25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  <c r="N460" s="22">
        <v>3.6382536382536301</v>
      </c>
      <c r="O460" s="22">
        <v>9.6799058098069537</v>
      </c>
    </row>
    <row r="461" spans="1:15" x14ac:dyDescent="0.25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  <c r="N461" s="22">
        <v>3.4179181771103018</v>
      </c>
      <c r="O461" s="22">
        <v>13.291265073259284</v>
      </c>
    </row>
    <row r="462" spans="1:15" x14ac:dyDescent="0.25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  <c r="N462" s="22">
        <v>3.5622096024780614</v>
      </c>
      <c r="O462" s="22">
        <v>6.5958875367184255</v>
      </c>
    </row>
    <row r="463" spans="1:15" x14ac:dyDescent="0.25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  <c r="N463" s="22">
        <v>4.0289256198347223</v>
      </c>
      <c r="O463" s="22">
        <v>6.6203318979627834</v>
      </c>
    </row>
    <row r="464" spans="1:15" x14ac:dyDescent="0.25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  <c r="N464" s="22">
        <v>4.233350542075387</v>
      </c>
      <c r="O464" s="22">
        <v>3.4419614642920759</v>
      </c>
    </row>
    <row r="465" spans="1:15" x14ac:dyDescent="0.25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  <c r="N465" s="22">
        <v>4.1046690610569536</v>
      </c>
      <c r="O465" s="22">
        <v>6.8415920283857679</v>
      </c>
    </row>
    <row r="466" spans="1:15" x14ac:dyDescent="0.25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  <c r="N466" s="22">
        <v>3.8755736868944402</v>
      </c>
      <c r="O466" s="22">
        <v>8.710866610786038</v>
      </c>
    </row>
    <row r="467" spans="1:15" x14ac:dyDescent="0.25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  <c r="N467" s="22">
        <v>2.0623742454728422</v>
      </c>
      <c r="O467" s="22">
        <v>14.16144025318764</v>
      </c>
    </row>
    <row r="468" spans="1:15" x14ac:dyDescent="0.25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  <c r="N468" s="22">
        <v>1.3561024610748484</v>
      </c>
      <c r="O468" s="22">
        <v>12.097032365464045</v>
      </c>
    </row>
    <row r="469" spans="1:15" x14ac:dyDescent="0.25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  <c r="N469" s="22">
        <v>1.9687026754164672</v>
      </c>
      <c r="O469" s="22">
        <v>13.619431382130752</v>
      </c>
    </row>
    <row r="470" spans="1:15" x14ac:dyDescent="0.25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  <c r="N470" s="22">
        <v>2.5239777889954462</v>
      </c>
      <c r="O470" s="22">
        <v>12.355477782638591</v>
      </c>
    </row>
    <row r="471" spans="1:15" x14ac:dyDescent="0.25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  <c r="N471" s="22">
        <v>2.0943775100401796</v>
      </c>
      <c r="O471" s="22">
        <v>9.8511704902159778</v>
      </c>
    </row>
    <row r="472" spans="1:15" x14ac:dyDescent="0.25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  <c r="N472" s="22">
        <v>2.4363089267803506</v>
      </c>
      <c r="O472" s="22">
        <v>9.7299342791168151</v>
      </c>
    </row>
    <row r="473" spans="1:15" x14ac:dyDescent="0.25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  <c r="N473" s="22">
        <v>2.8102153229844884</v>
      </c>
      <c r="O473" s="22">
        <v>13.105347891439866</v>
      </c>
    </row>
    <row r="474" spans="1:15" x14ac:dyDescent="0.25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  <c r="N474" s="22">
        <v>2.6714855433698892</v>
      </c>
      <c r="O474" s="22">
        <v>20.512719571054028</v>
      </c>
    </row>
    <row r="475" spans="1:15" x14ac:dyDescent="0.25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  <c r="N475" s="22">
        <v>2.7060575968222311</v>
      </c>
      <c r="O475" s="22">
        <v>18.355377105967552</v>
      </c>
    </row>
    <row r="476" spans="1:15" x14ac:dyDescent="0.25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  <c r="N476" s="22">
        <v>2.6260525012382407</v>
      </c>
      <c r="O476" s="22">
        <v>13.990412482571713</v>
      </c>
    </row>
    <row r="477" spans="1:15" x14ac:dyDescent="0.25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  <c r="N477" s="22">
        <v>2.3415475603745683</v>
      </c>
      <c r="O477" s="22">
        <v>13.05164823365188</v>
      </c>
    </row>
    <row r="478" spans="1:15" x14ac:dyDescent="0.25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  <c r="N478" s="22">
        <v>1.9494354442808115</v>
      </c>
      <c r="O478" s="22">
        <v>14.290526630984024</v>
      </c>
    </row>
    <row r="479" spans="1:15" x14ac:dyDescent="0.25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  <c r="N479" s="22">
        <v>2.7614588467225198</v>
      </c>
      <c r="O479" s="22">
        <v>12.441760889443664</v>
      </c>
    </row>
    <row r="480" spans="1:15" x14ac:dyDescent="0.25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  <c r="N480" s="22">
        <v>3.6040634291377494</v>
      </c>
      <c r="O480" s="22">
        <v>5.748127628281563</v>
      </c>
    </row>
    <row r="481" spans="1:15" x14ac:dyDescent="0.25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  <c r="N481" s="22">
        <v>4.3267326732673306</v>
      </c>
      <c r="O481" s="22">
        <v>3.5295776633998521</v>
      </c>
    </row>
    <row r="482" spans="1:15" x14ac:dyDescent="0.25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  <c r="N482" s="22">
        <v>4.1033973412112346</v>
      </c>
      <c r="O482" s="22">
        <v>-4.1502113694515508</v>
      </c>
    </row>
    <row r="483" spans="1:15" x14ac:dyDescent="0.25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  <c r="N483" s="22">
        <v>4.3531066223472248</v>
      </c>
      <c r="O483" s="22">
        <v>-5.4157603673533057</v>
      </c>
    </row>
    <row r="484" spans="1:15" x14ac:dyDescent="0.25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  <c r="N484" s="22">
        <v>4.1344769849895657</v>
      </c>
      <c r="O484" s="22">
        <v>-6.9084920400320886</v>
      </c>
    </row>
    <row r="485" spans="1:15" x14ac:dyDescent="0.25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  <c r="N485" s="22">
        <v>4.009020417705722</v>
      </c>
      <c r="O485" s="22">
        <v>-6.5287343915486629</v>
      </c>
    </row>
    <row r="486" spans="1:15" x14ac:dyDescent="0.25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  <c r="N486" s="22">
        <v>3.9556416568346187</v>
      </c>
      <c r="O486" s="22">
        <v>-8.5089702212175276</v>
      </c>
    </row>
    <row r="487" spans="1:15" x14ac:dyDescent="0.25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  <c r="N487" s="22">
        <v>4.0788010635726346</v>
      </c>
      <c r="O487" s="22">
        <v>-14.856819769182151</v>
      </c>
    </row>
    <row r="488" spans="1:15" x14ac:dyDescent="0.25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  <c r="N488" s="22">
        <v>4.8633700446906847</v>
      </c>
      <c r="O488" s="22">
        <v>-12.911006205034104</v>
      </c>
    </row>
    <row r="489" spans="1:15" x14ac:dyDescent="0.25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  <c r="N489" s="22">
        <v>5.5145412254214987</v>
      </c>
      <c r="O489" s="22">
        <v>-12.968880385891357</v>
      </c>
    </row>
    <row r="490" spans="1:15" x14ac:dyDescent="0.25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  <c r="N490" s="22">
        <v>5.3488450481771643</v>
      </c>
      <c r="O490" s="22">
        <v>-23.605043392827906</v>
      </c>
    </row>
    <row r="491" spans="1:15" x14ac:dyDescent="0.25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  <c r="N491" s="22">
        <v>4.9606000872889133</v>
      </c>
      <c r="O491" s="22">
        <v>-37.474989995998406</v>
      </c>
    </row>
    <row r="492" spans="1:15" x14ac:dyDescent="0.25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  <c r="N492" s="22">
        <v>3.7111439545039149</v>
      </c>
      <c r="O492" s="22">
        <v>-39.489852410980731</v>
      </c>
    </row>
    <row r="493" spans="1:15" x14ac:dyDescent="0.25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  <c r="N493" s="22">
        <v>1.0358735883078563</v>
      </c>
      <c r="O493" s="22">
        <v>-38.48579367457571</v>
      </c>
    </row>
    <row r="494" spans="1:15" x14ac:dyDescent="0.25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  <c r="N494" s="22">
        <v>-4.4931278791493501E-2</v>
      </c>
      <c r="O494" s="22">
        <v>-40.090674984585249</v>
      </c>
    </row>
    <row r="495" spans="1:15" x14ac:dyDescent="0.25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  <c r="N495" s="22">
        <v>-0.12533867357756856</v>
      </c>
      <c r="O495" s="22">
        <v>-44.756243283256801</v>
      </c>
    </row>
    <row r="496" spans="1:15" x14ac:dyDescent="0.25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  <c r="N496" s="22">
        <v>8.1804205864521862E-2</v>
      </c>
      <c r="O496" s="22">
        <v>-39.678687533076285</v>
      </c>
    </row>
    <row r="497" spans="1:15" x14ac:dyDescent="0.25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  <c r="N497" s="22">
        <v>-0.42146078307413459</v>
      </c>
      <c r="O497" s="22">
        <v>-37.008061547788309</v>
      </c>
    </row>
    <row r="498" spans="1:15" x14ac:dyDescent="0.25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  <c r="N498" s="22">
        <v>-0.60530765135026199</v>
      </c>
      <c r="O498" s="22">
        <v>-34.364958082806098</v>
      </c>
    </row>
    <row r="499" spans="1:15" x14ac:dyDescent="0.25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  <c r="N499" s="22">
        <v>-1.0390780678814715</v>
      </c>
      <c r="O499" s="22">
        <v>-28.178125000000001</v>
      </c>
    </row>
    <row r="500" spans="1:15" x14ac:dyDescent="0.25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  <c r="N500" s="22">
        <v>-1.2523069417661126</v>
      </c>
      <c r="O500" s="22">
        <v>-22.084931117738961</v>
      </c>
    </row>
    <row r="501" spans="1:15" x14ac:dyDescent="0.25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  <c r="N501" s="22">
        <v>-1.9753356884008366</v>
      </c>
      <c r="O501" s="22">
        <v>-20.439964765401484</v>
      </c>
    </row>
    <row r="502" spans="1:15" x14ac:dyDescent="0.25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  <c r="N502" s="22">
        <v>-1.4686053048967196</v>
      </c>
      <c r="O502" s="22">
        <v>-9.36931993552591</v>
      </c>
    </row>
    <row r="503" spans="1:15" x14ac:dyDescent="0.25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  <c r="N503" s="22">
        <v>-1.341125723111225</v>
      </c>
      <c r="O503" s="22">
        <v>6.961548387096772</v>
      </c>
    </row>
    <row r="504" spans="1:15" x14ac:dyDescent="0.25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  <c r="N504" s="22">
        <v>-0.21906360684769144</v>
      </c>
      <c r="O504" s="22">
        <v>22.247389092207449</v>
      </c>
    </row>
    <row r="505" spans="1:15" x14ac:dyDescent="0.25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  <c r="N505" s="22">
        <v>1.8485555811255772</v>
      </c>
      <c r="O505" s="22">
        <v>23.454193191253793</v>
      </c>
    </row>
    <row r="506" spans="1:15" x14ac:dyDescent="0.25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  <c r="N506" s="22">
        <v>2.7846256488390564</v>
      </c>
      <c r="O506" s="22">
        <v>30.027364750326903</v>
      </c>
    </row>
    <row r="507" spans="1:15" x14ac:dyDescent="0.25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  <c r="N507" s="22">
        <v>2.6552304926896086</v>
      </c>
      <c r="O507" s="22">
        <v>50.252350052374538</v>
      </c>
    </row>
    <row r="508" spans="1:15" x14ac:dyDescent="0.25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  <c r="N508" s="22">
        <v>2.2144242919620138</v>
      </c>
      <c r="O508" s="22">
        <v>46.568989935703819</v>
      </c>
    </row>
    <row r="509" spans="1:15" x14ac:dyDescent="0.25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  <c r="N509" s="22">
        <v>2.3918022225043911</v>
      </c>
      <c r="O509" s="22">
        <v>35.962007768013684</v>
      </c>
    </row>
    <row r="510" spans="1:15" x14ac:dyDescent="0.25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  <c r="N510" s="22">
        <v>2.2409661200131659</v>
      </c>
      <c r="O510" s="22">
        <v>18.52492547381248</v>
      </c>
    </row>
    <row r="511" spans="1:15" x14ac:dyDescent="0.25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  <c r="N511" s="22">
        <v>1.9591645153719695</v>
      </c>
      <c r="O511" s="22">
        <v>12.116564417177923</v>
      </c>
    </row>
    <row r="512" spans="1:15" x14ac:dyDescent="0.25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  <c r="N512" s="22">
        <v>1.1050625005825987</v>
      </c>
      <c r="O512" s="22">
        <v>11.556689755741868</v>
      </c>
    </row>
    <row r="513" spans="1:15" x14ac:dyDescent="0.25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  <c r="N513" s="22">
        <v>1.3144049093465782</v>
      </c>
      <c r="O513" s="22">
        <v>2.8129960220258265</v>
      </c>
    </row>
    <row r="514" spans="1:15" x14ac:dyDescent="0.25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  <c r="N514" s="22">
        <v>1.1987048050249083</v>
      </c>
      <c r="O514" s="22">
        <v>4.9636735157225553</v>
      </c>
    </row>
    <row r="515" spans="1:15" x14ac:dyDescent="0.25">
      <c r="A515" s="21"/>
      <c r="B515" s="22"/>
      <c r="C515" s="60"/>
      <c r="I515" s="60"/>
      <c r="J515" s="58"/>
      <c r="K515" s="57"/>
      <c r="L515" s="59"/>
    </row>
    <row r="516" spans="1:15" x14ac:dyDescent="0.25">
      <c r="A516" s="21"/>
      <c r="B516" s="22"/>
      <c r="C516" s="60"/>
      <c r="I516" s="60"/>
      <c r="J516" s="58"/>
      <c r="K516" s="57"/>
      <c r="L516" s="59"/>
    </row>
    <row r="517" spans="1:15" x14ac:dyDescent="0.25">
      <c r="A517" s="21"/>
      <c r="B517" s="22"/>
      <c r="C517" s="60"/>
      <c r="I517" s="60"/>
      <c r="J517" s="58"/>
      <c r="K517" s="57"/>
      <c r="L517" s="59"/>
    </row>
    <row r="518" spans="1:15" x14ac:dyDescent="0.25">
      <c r="A518" s="21"/>
      <c r="B518" s="22"/>
      <c r="C518" s="60"/>
      <c r="I518" s="60"/>
      <c r="J518" s="58"/>
      <c r="K518" s="57"/>
      <c r="L518" s="59"/>
    </row>
    <row r="519" spans="1:15" x14ac:dyDescent="0.25">
      <c r="A519" s="21"/>
      <c r="B519" s="22"/>
      <c r="C519" s="60"/>
      <c r="I519" s="60"/>
      <c r="J519" s="58"/>
      <c r="K519" s="57"/>
      <c r="L519" s="59"/>
    </row>
    <row r="520" spans="1:15" x14ac:dyDescent="0.25">
      <c r="A520" s="21"/>
      <c r="B520" s="22"/>
      <c r="C520" s="60"/>
      <c r="I520" s="60"/>
      <c r="J520" s="58"/>
      <c r="K520" s="57"/>
      <c r="L520" s="59"/>
    </row>
    <row r="521" spans="1:15" x14ac:dyDescent="0.25">
      <c r="A521" s="21"/>
      <c r="B521" s="22"/>
      <c r="C521" s="60"/>
      <c r="I521" s="60"/>
      <c r="J521" s="58"/>
      <c r="K521" s="57"/>
      <c r="L521" s="59"/>
    </row>
    <row r="522" spans="1:15" x14ac:dyDescent="0.25">
      <c r="A522" s="21"/>
      <c r="B522" s="22"/>
      <c r="C522" s="60"/>
      <c r="I522" s="60"/>
      <c r="J522" s="58"/>
      <c r="K522" s="57"/>
      <c r="L522" s="59"/>
    </row>
    <row r="523" spans="1:15" x14ac:dyDescent="0.25">
      <c r="A523" s="21"/>
      <c r="B523" s="22"/>
      <c r="C523" s="60"/>
      <c r="I523" s="60"/>
      <c r="J523" s="58"/>
      <c r="K523" s="57"/>
      <c r="L523" s="59"/>
    </row>
    <row r="524" spans="1:15" x14ac:dyDescent="0.25">
      <c r="A524" s="21"/>
      <c r="B524" s="22"/>
      <c r="C524" s="60"/>
      <c r="I524" s="60"/>
    </row>
    <row r="525" spans="1:15" x14ac:dyDescent="0.25">
      <c r="A525" s="21"/>
      <c r="B525" s="22"/>
      <c r="C525" s="60"/>
      <c r="I525" s="60"/>
    </row>
    <row r="526" spans="1:15" x14ac:dyDescent="0.25">
      <c r="A526" s="21"/>
      <c r="B526" s="22"/>
      <c r="C526" s="60"/>
      <c r="I526" s="60"/>
    </row>
    <row r="527" spans="1:15" x14ac:dyDescent="0.25">
      <c r="A527" s="21"/>
      <c r="B527" s="22"/>
      <c r="C527" s="60"/>
      <c r="I527" s="60"/>
    </row>
    <row r="528" spans="1:15" x14ac:dyDescent="0.25">
      <c r="A528" s="21"/>
      <c r="B528" s="22"/>
      <c r="C528" s="60"/>
      <c r="I528" s="60"/>
    </row>
    <row r="529" spans="1:9" x14ac:dyDescent="0.25">
      <c r="A529" s="21"/>
      <c r="B529" s="22"/>
      <c r="C529" s="60"/>
      <c r="I529" s="60"/>
    </row>
    <row r="530" spans="1:9" x14ac:dyDescent="0.25">
      <c r="A530" s="21"/>
      <c r="B530" s="22"/>
      <c r="C530" s="60"/>
      <c r="I530" s="60"/>
    </row>
    <row r="531" spans="1:9" x14ac:dyDescent="0.25">
      <c r="A531" s="21"/>
      <c r="B531" s="22"/>
      <c r="C531" s="60"/>
      <c r="I531" s="60"/>
    </row>
    <row r="532" spans="1:9" x14ac:dyDescent="0.25">
      <c r="A532" s="21"/>
      <c r="B532" s="22"/>
      <c r="C532" s="60"/>
      <c r="I532" s="60"/>
    </row>
    <row r="533" spans="1:9" x14ac:dyDescent="0.25">
      <c r="A533" s="21"/>
      <c r="B533" s="22"/>
      <c r="C533" s="60"/>
      <c r="I533" s="60"/>
    </row>
    <row r="534" spans="1:9" x14ac:dyDescent="0.25">
      <c r="A534" s="21"/>
      <c r="B534" s="22"/>
      <c r="C534" s="60"/>
      <c r="I534" s="60"/>
    </row>
    <row r="535" spans="1:9" x14ac:dyDescent="0.25">
      <c r="A535" s="21"/>
      <c r="B535" s="22"/>
      <c r="C535" s="60"/>
      <c r="I535" s="60"/>
    </row>
    <row r="536" spans="1:9" x14ac:dyDescent="0.25">
      <c r="A536" s="21"/>
      <c r="B536" s="22"/>
      <c r="C536" s="60"/>
      <c r="I536" s="60"/>
    </row>
    <row r="537" spans="1:9" x14ac:dyDescent="0.25">
      <c r="A537" s="21"/>
      <c r="B537" s="22"/>
      <c r="C537" s="60"/>
      <c r="I537" s="60"/>
    </row>
    <row r="538" spans="1:9" x14ac:dyDescent="0.25">
      <c r="A538" s="21"/>
      <c r="B538" s="22"/>
      <c r="C538" s="60"/>
      <c r="I538" s="60"/>
    </row>
    <row r="539" spans="1:9" x14ac:dyDescent="0.25">
      <c r="A539" s="21"/>
      <c r="B539" s="22"/>
      <c r="C539" s="60"/>
      <c r="I539" s="60"/>
    </row>
    <row r="540" spans="1:9" x14ac:dyDescent="0.25">
      <c r="A540" s="21"/>
      <c r="B540" s="22"/>
      <c r="C540" s="60"/>
      <c r="I540" s="60"/>
    </row>
    <row r="541" spans="1:9" x14ac:dyDescent="0.25">
      <c r="A541" s="21"/>
      <c r="B541" s="22"/>
      <c r="C541" s="60"/>
      <c r="I541" s="60"/>
    </row>
    <row r="542" spans="1:9" x14ac:dyDescent="0.25">
      <c r="A542" s="21"/>
      <c r="B542" s="22"/>
      <c r="C542" s="60"/>
      <c r="I542" s="60"/>
    </row>
    <row r="543" spans="1:9" x14ac:dyDescent="0.25">
      <c r="A543" s="21"/>
      <c r="B543" s="22"/>
      <c r="C543" s="60"/>
      <c r="I543" s="60"/>
    </row>
    <row r="544" spans="1:9" x14ac:dyDescent="0.25">
      <c r="A544" s="21"/>
      <c r="B544" s="22"/>
      <c r="C544" s="60"/>
      <c r="I544" s="60"/>
    </row>
    <row r="545" spans="1:9" x14ac:dyDescent="0.25">
      <c r="A545" s="21"/>
      <c r="B545" s="22"/>
      <c r="C545" s="60"/>
      <c r="I545" s="60"/>
    </row>
    <row r="546" spans="1:9" x14ac:dyDescent="0.25">
      <c r="A546" s="21"/>
      <c r="B546" s="22"/>
      <c r="C546" s="60"/>
      <c r="I546" s="60"/>
    </row>
    <row r="547" spans="1:9" x14ac:dyDescent="0.25">
      <c r="A547" s="21"/>
      <c r="B547" s="22"/>
      <c r="C547" s="60"/>
      <c r="I547" s="60"/>
    </row>
    <row r="548" spans="1:9" x14ac:dyDescent="0.25">
      <c r="A548" s="21"/>
      <c r="B548" s="22"/>
      <c r="C548" s="60"/>
      <c r="I548" s="60"/>
    </row>
    <row r="549" spans="1:9" x14ac:dyDescent="0.25">
      <c r="A549" s="21"/>
      <c r="B549" s="22"/>
      <c r="C549" s="60"/>
      <c r="I549" s="60"/>
    </row>
    <row r="550" spans="1:9" x14ac:dyDescent="0.25">
      <c r="A550" s="21"/>
      <c r="B550" s="22"/>
      <c r="C550" s="60"/>
      <c r="I550" s="60"/>
    </row>
    <row r="551" spans="1:9" x14ac:dyDescent="0.25">
      <c r="A551" s="21"/>
      <c r="B551" s="22"/>
      <c r="C551" s="60"/>
      <c r="I551" s="60"/>
    </row>
    <row r="552" spans="1:9" x14ac:dyDescent="0.25">
      <c r="A552" s="21"/>
      <c r="B552" s="22"/>
      <c r="C552" s="60"/>
      <c r="I552" s="60"/>
    </row>
    <row r="553" spans="1:9" x14ac:dyDescent="0.25">
      <c r="A553" s="21"/>
      <c r="B553" s="22"/>
      <c r="C553" s="60"/>
      <c r="I553" s="60"/>
    </row>
    <row r="554" spans="1:9" x14ac:dyDescent="0.25">
      <c r="A554" s="21"/>
      <c r="B554" s="22"/>
      <c r="C554" s="60"/>
      <c r="I554" s="60"/>
    </row>
    <row r="555" spans="1:9" x14ac:dyDescent="0.25">
      <c r="A555" s="21"/>
      <c r="B555" s="22"/>
      <c r="C555" s="60"/>
      <c r="I555" s="60"/>
    </row>
    <row r="556" spans="1:9" x14ac:dyDescent="0.25">
      <c r="A556" s="21"/>
      <c r="B556" s="22"/>
      <c r="C556" s="60"/>
      <c r="I556" s="60"/>
    </row>
    <row r="557" spans="1:9" x14ac:dyDescent="0.25">
      <c r="A557" s="21"/>
      <c r="B557" s="22"/>
      <c r="C557" s="60"/>
      <c r="I557" s="60"/>
    </row>
    <row r="558" spans="1:9" x14ac:dyDescent="0.25">
      <c r="A558" s="21"/>
      <c r="B558" s="22"/>
      <c r="C558" s="60"/>
      <c r="I558" s="60"/>
    </row>
    <row r="559" spans="1:9" x14ac:dyDescent="0.25">
      <c r="A559" s="21"/>
      <c r="B559" s="22"/>
      <c r="C559" s="60"/>
      <c r="I559" s="60"/>
    </row>
    <row r="560" spans="1:9" x14ac:dyDescent="0.25">
      <c r="A560" s="21"/>
      <c r="B560" s="22"/>
      <c r="C560" s="60"/>
      <c r="I560" s="60"/>
    </row>
    <row r="561" spans="1:9" x14ac:dyDescent="0.25">
      <c r="A561" s="21"/>
      <c r="B561" s="22"/>
      <c r="C561" s="60"/>
      <c r="I561" s="60"/>
    </row>
    <row r="562" spans="1:9" x14ac:dyDescent="0.25">
      <c r="A562" s="21"/>
      <c r="B562" s="22"/>
      <c r="C562" s="60"/>
      <c r="I562" s="60"/>
    </row>
    <row r="563" spans="1:9" x14ac:dyDescent="0.25">
      <c r="A563" s="21"/>
      <c r="B563" s="22"/>
      <c r="C563" s="60"/>
      <c r="I563" s="60"/>
    </row>
    <row r="564" spans="1:9" x14ac:dyDescent="0.25">
      <c r="A564" s="21"/>
      <c r="B564" s="22"/>
      <c r="C564" s="60"/>
      <c r="I564" s="60"/>
    </row>
    <row r="565" spans="1:9" x14ac:dyDescent="0.25">
      <c r="A565" s="21"/>
      <c r="B565" s="22"/>
      <c r="C565" s="60"/>
      <c r="I565" s="60"/>
    </row>
    <row r="566" spans="1:9" x14ac:dyDescent="0.25">
      <c r="A566" s="21"/>
      <c r="B566" s="22"/>
      <c r="C566" s="60"/>
      <c r="I566" s="60"/>
    </row>
    <row r="567" spans="1:9" x14ac:dyDescent="0.25">
      <c r="A567" s="21"/>
      <c r="B567" s="22"/>
      <c r="C567" s="60"/>
      <c r="I567" s="60"/>
    </row>
    <row r="568" spans="1:9" x14ac:dyDescent="0.25">
      <c r="A568" s="21"/>
      <c r="B568" s="22"/>
      <c r="C568" s="60"/>
      <c r="I568" s="60"/>
    </row>
    <row r="569" spans="1:9" x14ac:dyDescent="0.25">
      <c r="A569" s="21"/>
      <c r="B569" s="22"/>
      <c r="C569" s="60"/>
      <c r="I569" s="60"/>
    </row>
    <row r="570" spans="1:9" x14ac:dyDescent="0.25">
      <c r="A570" s="21"/>
      <c r="B570" s="22"/>
      <c r="C570" s="60"/>
      <c r="I570" s="60"/>
    </row>
    <row r="571" spans="1:9" x14ac:dyDescent="0.25">
      <c r="A571" s="21"/>
      <c r="B571" s="22"/>
      <c r="C571" s="60"/>
      <c r="I571" s="60"/>
    </row>
    <row r="572" spans="1:9" x14ac:dyDescent="0.25">
      <c r="A572" s="21"/>
      <c r="B572" s="22"/>
      <c r="C572" s="60"/>
      <c r="I572" s="60"/>
    </row>
    <row r="573" spans="1:9" x14ac:dyDescent="0.25">
      <c r="A573" s="21"/>
      <c r="B573" s="22"/>
      <c r="C573" s="60"/>
      <c r="I573" s="60"/>
    </row>
    <row r="574" spans="1:9" x14ac:dyDescent="0.25">
      <c r="A574" s="21"/>
      <c r="B574" s="22"/>
      <c r="C574" s="60"/>
      <c r="I574" s="60"/>
    </row>
    <row r="575" spans="1:9" x14ac:dyDescent="0.25">
      <c r="A575" s="21"/>
      <c r="B575" s="22"/>
      <c r="C575" s="60"/>
      <c r="I575" s="60"/>
    </row>
    <row r="576" spans="1:9" x14ac:dyDescent="0.25">
      <c r="A576" s="21"/>
      <c r="B576" s="22"/>
      <c r="C576" s="60"/>
      <c r="I576" s="60"/>
    </row>
    <row r="577" spans="1:9" x14ac:dyDescent="0.25">
      <c r="A577" s="21"/>
      <c r="B577" s="22"/>
      <c r="C577" s="60"/>
      <c r="I577" s="60"/>
    </row>
    <row r="578" spans="1:9" x14ac:dyDescent="0.25">
      <c r="A578" s="21"/>
      <c r="B578" s="22"/>
      <c r="C578" s="60"/>
      <c r="I578" s="60"/>
    </row>
    <row r="579" spans="1:9" x14ac:dyDescent="0.25">
      <c r="A579" s="21"/>
      <c r="B579" s="22"/>
      <c r="C579" s="60"/>
      <c r="I579" s="60"/>
    </row>
    <row r="580" spans="1:9" x14ac:dyDescent="0.25">
      <c r="A580" s="21"/>
      <c r="B580" s="22"/>
      <c r="C580" s="60"/>
      <c r="I580" s="60"/>
    </row>
    <row r="581" spans="1:9" x14ac:dyDescent="0.25">
      <c r="A581" s="21"/>
      <c r="B581" s="22"/>
      <c r="C581" s="60"/>
      <c r="I581" s="60"/>
    </row>
    <row r="582" spans="1:9" x14ac:dyDescent="0.25">
      <c r="A582" s="21"/>
      <c r="B582" s="22"/>
      <c r="C582" s="60"/>
      <c r="I582" s="60"/>
    </row>
    <row r="583" spans="1:9" x14ac:dyDescent="0.25">
      <c r="A583" s="21"/>
      <c r="B583" s="22"/>
      <c r="C583" s="60"/>
      <c r="I583" s="60"/>
    </row>
    <row r="584" spans="1:9" x14ac:dyDescent="0.25">
      <c r="A584" s="21"/>
      <c r="B584" s="22"/>
      <c r="C584" s="60"/>
      <c r="I584" s="60"/>
    </row>
    <row r="585" spans="1:9" x14ac:dyDescent="0.25">
      <c r="A585" s="21"/>
      <c r="B585" s="22"/>
      <c r="C585" s="60"/>
      <c r="I585" s="60"/>
    </row>
    <row r="586" spans="1:9" x14ac:dyDescent="0.25">
      <c r="A586" s="21"/>
      <c r="B586" s="22"/>
      <c r="C586" s="60"/>
      <c r="I586" s="60"/>
    </row>
    <row r="587" spans="1:9" x14ac:dyDescent="0.25">
      <c r="A587" s="21"/>
      <c r="B587" s="22"/>
      <c r="C587" s="60"/>
      <c r="I587" s="60"/>
    </row>
    <row r="588" spans="1:9" x14ac:dyDescent="0.25">
      <c r="A588" s="21"/>
      <c r="B588" s="22"/>
      <c r="C588" s="60"/>
      <c r="I588" s="60"/>
    </row>
    <row r="589" spans="1:9" x14ac:dyDescent="0.25">
      <c r="A589" s="21"/>
      <c r="B589" s="22"/>
      <c r="C589" s="60"/>
      <c r="I589" s="60"/>
    </row>
    <row r="590" spans="1:9" x14ac:dyDescent="0.25">
      <c r="A590" s="21"/>
      <c r="B590" s="22"/>
      <c r="C590" s="60"/>
      <c r="I590" s="60"/>
    </row>
    <row r="591" spans="1:9" x14ac:dyDescent="0.25">
      <c r="A591" s="21"/>
      <c r="B591" s="22"/>
      <c r="C591" s="60"/>
      <c r="I591" s="60"/>
    </row>
    <row r="592" spans="1:9" x14ac:dyDescent="0.25">
      <c r="A592" s="21"/>
      <c r="B592" s="22"/>
      <c r="C592" s="60"/>
      <c r="I592" s="60"/>
    </row>
    <row r="593" spans="1:9" x14ac:dyDescent="0.25">
      <c r="A593" s="21"/>
      <c r="B593" s="22"/>
      <c r="C593" s="60"/>
      <c r="I593" s="60"/>
    </row>
    <row r="594" spans="1:9" x14ac:dyDescent="0.25">
      <c r="A594" s="21"/>
      <c r="B594" s="22"/>
      <c r="C594" s="60"/>
      <c r="I594" s="60"/>
    </row>
    <row r="595" spans="1:9" x14ac:dyDescent="0.25">
      <c r="A595" s="21"/>
      <c r="B595" s="22"/>
      <c r="C595" s="60"/>
      <c r="I595" s="60"/>
    </row>
    <row r="596" spans="1:9" x14ac:dyDescent="0.25">
      <c r="A596" s="21"/>
      <c r="B596" s="22"/>
      <c r="C596" s="60"/>
      <c r="I596" s="60"/>
    </row>
    <row r="597" spans="1:9" x14ac:dyDescent="0.25">
      <c r="A597" s="21"/>
      <c r="B597" s="22"/>
      <c r="C597" s="60"/>
      <c r="I597" s="60"/>
    </row>
    <row r="598" spans="1:9" x14ac:dyDescent="0.25">
      <c r="A598" s="21"/>
      <c r="B598" s="22"/>
      <c r="C598" s="60"/>
      <c r="I598" s="60"/>
    </row>
    <row r="599" spans="1:9" x14ac:dyDescent="0.25">
      <c r="A599" s="21"/>
      <c r="B599" s="22"/>
      <c r="C599" s="60"/>
      <c r="I599" s="60"/>
    </row>
    <row r="600" spans="1:9" x14ac:dyDescent="0.25">
      <c r="A600" s="21"/>
      <c r="B600" s="22"/>
      <c r="C600" s="60"/>
      <c r="I600" s="60"/>
    </row>
    <row r="601" spans="1:9" x14ac:dyDescent="0.25">
      <c r="A601" s="21"/>
      <c r="B601" s="22"/>
      <c r="C601" s="60"/>
      <c r="I601" s="60"/>
    </row>
    <row r="602" spans="1:9" x14ac:dyDescent="0.25">
      <c r="A602" s="21"/>
      <c r="B602" s="22"/>
      <c r="C602" s="60"/>
      <c r="I602" s="60"/>
    </row>
    <row r="603" spans="1:9" x14ac:dyDescent="0.25">
      <c r="A603" s="21"/>
      <c r="B603" s="22"/>
      <c r="C603" s="60"/>
      <c r="I603" s="60"/>
    </row>
    <row r="604" spans="1:9" x14ac:dyDescent="0.25">
      <c r="A604" s="21"/>
      <c r="B604" s="22"/>
      <c r="C604" s="60"/>
      <c r="I604" s="60"/>
    </row>
    <row r="605" spans="1:9" x14ac:dyDescent="0.25">
      <c r="A605" s="21"/>
      <c r="B605" s="22"/>
      <c r="C605" s="60"/>
      <c r="I605" s="60"/>
    </row>
    <row r="606" spans="1:9" x14ac:dyDescent="0.25">
      <c r="A606" s="21"/>
      <c r="B606" s="22"/>
      <c r="C606" s="60"/>
      <c r="I606" s="60"/>
    </row>
    <row r="607" spans="1:9" x14ac:dyDescent="0.25">
      <c r="A607" s="21"/>
      <c r="B607" s="22"/>
      <c r="C607" s="60"/>
      <c r="I607" s="60"/>
    </row>
    <row r="608" spans="1:9" x14ac:dyDescent="0.25">
      <c r="A608" s="21"/>
      <c r="B608" s="22"/>
      <c r="C608" s="60"/>
      <c r="I608" s="60"/>
    </row>
    <row r="609" spans="1:9" x14ac:dyDescent="0.25">
      <c r="A609" s="21"/>
      <c r="B609" s="22"/>
      <c r="C609" s="60"/>
      <c r="I609" s="60"/>
    </row>
    <row r="610" spans="1:9" x14ac:dyDescent="0.25">
      <c r="A610" s="21"/>
      <c r="B610" s="22"/>
      <c r="C610" s="60"/>
      <c r="I610" s="60"/>
    </row>
    <row r="611" spans="1:9" x14ac:dyDescent="0.25">
      <c r="A611" s="21"/>
      <c r="B611" s="22"/>
      <c r="C611" s="60"/>
      <c r="I611" s="60"/>
    </row>
    <row r="612" spans="1:9" x14ac:dyDescent="0.25">
      <c r="A612" s="21"/>
      <c r="B612" s="22"/>
      <c r="C612" s="60"/>
      <c r="I612" s="60"/>
    </row>
    <row r="613" spans="1:9" x14ac:dyDescent="0.25">
      <c r="A613" s="21"/>
      <c r="B613" s="22"/>
      <c r="C613" s="60"/>
      <c r="I613" s="60"/>
    </row>
    <row r="614" spans="1:9" x14ac:dyDescent="0.25">
      <c r="A614" s="21"/>
      <c r="B614" s="22"/>
      <c r="C614" s="60"/>
      <c r="I614" s="60"/>
    </row>
    <row r="615" spans="1:9" x14ac:dyDescent="0.25">
      <c r="A615" s="21"/>
      <c r="B615" s="22"/>
      <c r="C615" s="60"/>
      <c r="I615" s="60"/>
    </row>
    <row r="616" spans="1:9" x14ac:dyDescent="0.25">
      <c r="A616" s="21"/>
      <c r="B616" s="22"/>
      <c r="C616" s="60"/>
      <c r="I616" s="60"/>
    </row>
    <row r="617" spans="1:9" x14ac:dyDescent="0.25">
      <c r="A617" s="21"/>
      <c r="B617" s="22"/>
      <c r="C617" s="60"/>
      <c r="I617" s="60"/>
    </row>
    <row r="618" spans="1:9" x14ac:dyDescent="0.25">
      <c r="A618" s="21"/>
      <c r="B618" s="22"/>
      <c r="C618" s="60"/>
      <c r="I618" s="60"/>
    </row>
    <row r="619" spans="1:9" x14ac:dyDescent="0.25">
      <c r="A619" s="21"/>
      <c r="B619" s="22"/>
      <c r="C619" s="60"/>
      <c r="I619" s="60"/>
    </row>
    <row r="620" spans="1:9" x14ac:dyDescent="0.25">
      <c r="A620" s="21"/>
      <c r="B620" s="22"/>
      <c r="C620" s="60"/>
      <c r="I620" s="60"/>
    </row>
    <row r="621" spans="1:9" x14ac:dyDescent="0.25">
      <c r="A621" s="21"/>
      <c r="B621" s="22"/>
      <c r="C621" s="60"/>
      <c r="I621" s="60"/>
    </row>
    <row r="622" spans="1:9" x14ac:dyDescent="0.25">
      <c r="A622" s="21"/>
      <c r="B622" s="22"/>
      <c r="C622" s="60"/>
      <c r="I622" s="60"/>
    </row>
    <row r="623" spans="1:9" x14ac:dyDescent="0.25">
      <c r="A623" s="21"/>
      <c r="B623" s="22"/>
      <c r="C623" s="60"/>
      <c r="I623" s="60"/>
    </row>
    <row r="624" spans="1:9" x14ac:dyDescent="0.25">
      <c r="A624" s="21"/>
      <c r="B624" s="22"/>
      <c r="C624" s="60"/>
      <c r="I624" s="60"/>
    </row>
    <row r="625" spans="1:9" x14ac:dyDescent="0.25">
      <c r="A625" s="21"/>
      <c r="B625" s="22"/>
      <c r="C625" s="60"/>
      <c r="I625" s="60"/>
    </row>
    <row r="626" spans="1:9" x14ac:dyDescent="0.25">
      <c r="A626" s="21"/>
      <c r="B626" s="22"/>
      <c r="C626" s="60"/>
      <c r="I626" s="60"/>
    </row>
    <row r="627" spans="1:9" x14ac:dyDescent="0.25">
      <c r="A627" s="21"/>
      <c r="B627" s="22"/>
      <c r="C627" s="60"/>
      <c r="I627" s="60"/>
    </row>
    <row r="628" spans="1:9" x14ac:dyDescent="0.25">
      <c r="A628" s="21"/>
      <c r="B628" s="22"/>
      <c r="C628" s="60"/>
      <c r="I628" s="60"/>
    </row>
    <row r="629" spans="1:9" x14ac:dyDescent="0.25">
      <c r="A629" s="21"/>
      <c r="B629" s="22"/>
      <c r="C629" s="60"/>
      <c r="I629" s="60"/>
    </row>
    <row r="630" spans="1:9" x14ac:dyDescent="0.25">
      <c r="A630" s="21"/>
      <c r="B630" s="22"/>
      <c r="C630" s="60"/>
      <c r="I630" s="60"/>
    </row>
    <row r="631" spans="1:9" x14ac:dyDescent="0.25">
      <c r="A631" s="21"/>
      <c r="B631" s="22"/>
      <c r="C631" s="60"/>
      <c r="I631" s="60"/>
    </row>
    <row r="632" spans="1:9" x14ac:dyDescent="0.25">
      <c r="A632" s="21"/>
      <c r="B632" s="22"/>
      <c r="C632" s="60"/>
      <c r="I632" s="60"/>
    </row>
    <row r="633" spans="1:9" x14ac:dyDescent="0.25">
      <c r="A633" s="21"/>
      <c r="B633" s="22"/>
      <c r="C633" s="60"/>
      <c r="I633" s="60"/>
    </row>
    <row r="634" spans="1:9" x14ac:dyDescent="0.25">
      <c r="A634" s="21"/>
      <c r="B634" s="22"/>
      <c r="C634" s="60"/>
      <c r="I634" s="60"/>
    </row>
    <row r="635" spans="1:9" x14ac:dyDescent="0.25">
      <c r="A635" s="21"/>
      <c r="B635" s="22"/>
      <c r="C635" s="60"/>
      <c r="I635" s="60"/>
    </row>
    <row r="636" spans="1:9" x14ac:dyDescent="0.25">
      <c r="A636" s="21"/>
      <c r="B636" s="22"/>
      <c r="C636" s="60"/>
      <c r="I636" s="60"/>
    </row>
    <row r="637" spans="1:9" x14ac:dyDescent="0.25">
      <c r="A637" s="21"/>
      <c r="B637" s="22"/>
      <c r="C637" s="60"/>
      <c r="I637" s="60"/>
    </row>
    <row r="638" spans="1:9" x14ac:dyDescent="0.25">
      <c r="A638" s="21"/>
      <c r="B638" s="22"/>
      <c r="C638" s="60"/>
      <c r="I638" s="60"/>
    </row>
    <row r="639" spans="1:9" x14ac:dyDescent="0.25">
      <c r="A639" s="21"/>
      <c r="B639" s="22"/>
      <c r="C639" s="60"/>
      <c r="I639" s="60"/>
    </row>
    <row r="640" spans="1:9" x14ac:dyDescent="0.25">
      <c r="A640" s="21"/>
      <c r="B640" s="22"/>
      <c r="C640" s="60"/>
      <c r="I640" s="60"/>
    </row>
    <row r="641" spans="1:9" x14ac:dyDescent="0.25">
      <c r="A641" s="21"/>
      <c r="B641" s="22"/>
      <c r="C641" s="60"/>
      <c r="I641" s="60"/>
    </row>
    <row r="642" spans="1:9" x14ac:dyDescent="0.25">
      <c r="A642" s="21"/>
      <c r="B642" s="22"/>
      <c r="C642" s="60"/>
      <c r="I642" s="60"/>
    </row>
    <row r="643" spans="1:9" x14ac:dyDescent="0.25">
      <c r="A643" s="21"/>
      <c r="B643" s="22"/>
      <c r="C643" s="60"/>
      <c r="I643" s="60"/>
    </row>
    <row r="644" spans="1:9" x14ac:dyDescent="0.25">
      <c r="A644" s="21"/>
      <c r="B644" s="22"/>
      <c r="C644" s="60"/>
      <c r="I644" s="60"/>
    </row>
    <row r="645" spans="1:9" x14ac:dyDescent="0.25">
      <c r="A645" s="21"/>
      <c r="B645" s="22"/>
      <c r="C645" s="60"/>
      <c r="I645" s="60"/>
    </row>
    <row r="646" spans="1:9" x14ac:dyDescent="0.25">
      <c r="A646" s="21"/>
      <c r="B646" s="22"/>
      <c r="C646" s="60"/>
      <c r="I646" s="60"/>
    </row>
    <row r="647" spans="1:9" x14ac:dyDescent="0.25">
      <c r="A647" s="21"/>
      <c r="I647" s="60"/>
    </row>
    <row r="648" spans="1:9" x14ac:dyDescent="0.25">
      <c r="A648" s="21"/>
      <c r="I648" s="60"/>
    </row>
    <row r="649" spans="1:9" x14ac:dyDescent="0.25">
      <c r="A649" s="21"/>
      <c r="I649" s="60"/>
    </row>
    <row r="650" spans="1:9" x14ac:dyDescent="0.25">
      <c r="A650" s="21"/>
      <c r="I650" s="60"/>
    </row>
    <row r="651" spans="1:9" x14ac:dyDescent="0.25">
      <c r="A651" s="21"/>
      <c r="I651" s="60"/>
    </row>
    <row r="652" spans="1:9" x14ac:dyDescent="0.25">
      <c r="A652" s="21"/>
      <c r="I652" s="60"/>
    </row>
    <row r="653" spans="1:9" x14ac:dyDescent="0.25">
      <c r="A653" s="21"/>
      <c r="I653" s="60"/>
    </row>
    <row r="654" spans="1:9" x14ac:dyDescent="0.25">
      <c r="A654" s="21"/>
      <c r="I654" s="60"/>
    </row>
    <row r="655" spans="1:9" x14ac:dyDescent="0.25">
      <c r="A655" s="21"/>
      <c r="I655" s="60"/>
    </row>
    <row r="656" spans="1:9" x14ac:dyDescent="0.25">
      <c r="A656" s="21"/>
      <c r="I656" s="60"/>
    </row>
    <row r="657" spans="1:9" x14ac:dyDescent="0.25">
      <c r="A657" s="21"/>
      <c r="I657" s="60"/>
    </row>
    <row r="658" spans="1:9" x14ac:dyDescent="0.25">
      <c r="A658" s="21"/>
      <c r="I658" s="60"/>
    </row>
    <row r="659" spans="1:9" x14ac:dyDescent="0.25">
      <c r="A659" s="21"/>
      <c r="I659" s="60"/>
    </row>
    <row r="660" spans="1:9" x14ac:dyDescent="0.25">
      <c r="A660" s="21"/>
      <c r="I660" s="60"/>
    </row>
    <row r="661" spans="1:9" x14ac:dyDescent="0.25">
      <c r="A661" s="21"/>
      <c r="I661" s="60"/>
    </row>
    <row r="662" spans="1:9" x14ac:dyDescent="0.25">
      <c r="A662" s="21"/>
      <c r="I662" s="60"/>
    </row>
    <row r="663" spans="1:9" x14ac:dyDescent="0.25">
      <c r="A663" s="21"/>
      <c r="I663" s="60"/>
    </row>
    <row r="664" spans="1:9" x14ac:dyDescent="0.25">
      <c r="A664" s="21"/>
      <c r="I664" s="60"/>
    </row>
    <row r="665" spans="1:9" x14ac:dyDescent="0.25">
      <c r="A665" s="21"/>
      <c r="I665" s="60"/>
    </row>
    <row r="666" spans="1:9" x14ac:dyDescent="0.25">
      <c r="A666" s="21"/>
      <c r="I666" s="60"/>
    </row>
    <row r="667" spans="1:9" x14ac:dyDescent="0.25">
      <c r="A667" s="21"/>
      <c r="I667" s="60"/>
    </row>
    <row r="668" spans="1:9" x14ac:dyDescent="0.25">
      <c r="A668" s="21"/>
      <c r="I668" s="60"/>
    </row>
    <row r="669" spans="1:9" x14ac:dyDescent="0.25">
      <c r="A669" s="21"/>
      <c r="I669" s="60"/>
    </row>
    <row r="670" spans="1:9" x14ac:dyDescent="0.25">
      <c r="A670" s="21"/>
      <c r="I670" s="60"/>
    </row>
    <row r="671" spans="1:9" x14ac:dyDescent="0.25">
      <c r="A671" s="21"/>
      <c r="I671" s="60"/>
    </row>
    <row r="672" spans="1:9" x14ac:dyDescent="0.25">
      <c r="A672" s="21"/>
      <c r="I672" s="60"/>
    </row>
    <row r="673" spans="1:9" x14ac:dyDescent="0.25">
      <c r="A673" s="21"/>
      <c r="I673" s="60"/>
    </row>
    <row r="674" spans="1:9" x14ac:dyDescent="0.25">
      <c r="A674" s="21"/>
      <c r="I674" s="60"/>
    </row>
    <row r="675" spans="1:9" x14ac:dyDescent="0.25">
      <c r="A675" s="21"/>
      <c r="I675" s="60"/>
    </row>
    <row r="676" spans="1:9" x14ac:dyDescent="0.25">
      <c r="A676" s="21"/>
      <c r="I676" s="60"/>
    </row>
    <row r="677" spans="1:9" x14ac:dyDescent="0.25">
      <c r="A677" s="21"/>
      <c r="I677" s="60"/>
    </row>
    <row r="678" spans="1:9" x14ac:dyDescent="0.25">
      <c r="A678" s="21"/>
      <c r="I678" s="60"/>
    </row>
    <row r="679" spans="1:9" x14ac:dyDescent="0.25">
      <c r="A679" s="21"/>
      <c r="I679" s="60"/>
    </row>
    <row r="680" spans="1:9" x14ac:dyDescent="0.25">
      <c r="A680" s="21"/>
      <c r="I680" s="60"/>
    </row>
    <row r="681" spans="1:9" x14ac:dyDescent="0.25">
      <c r="A681" s="21"/>
      <c r="I681" s="60"/>
    </row>
    <row r="682" spans="1:9" x14ac:dyDescent="0.25">
      <c r="A682" s="21"/>
      <c r="I682" s="60"/>
    </row>
    <row r="683" spans="1:9" x14ac:dyDescent="0.25">
      <c r="A683" s="21"/>
      <c r="I683" s="60"/>
    </row>
    <row r="684" spans="1:9" x14ac:dyDescent="0.25">
      <c r="A684" s="21"/>
      <c r="I684" s="60"/>
    </row>
    <row r="685" spans="1:9" x14ac:dyDescent="0.25">
      <c r="A685" s="21"/>
      <c r="I685" s="60"/>
    </row>
    <row r="686" spans="1:9" x14ac:dyDescent="0.25">
      <c r="A686" s="21"/>
      <c r="I686" s="60"/>
    </row>
    <row r="687" spans="1:9" x14ac:dyDescent="0.25">
      <c r="A687" s="21"/>
      <c r="I687" s="60"/>
    </row>
    <row r="688" spans="1:9" x14ac:dyDescent="0.25">
      <c r="A688" s="21"/>
      <c r="I688" s="60"/>
    </row>
    <row r="689" spans="1:9" x14ac:dyDescent="0.25">
      <c r="A689" s="21"/>
      <c r="I689" s="60"/>
    </row>
    <row r="690" spans="1:9" x14ac:dyDescent="0.25">
      <c r="A690" s="21"/>
      <c r="I690" s="60"/>
    </row>
    <row r="691" spans="1:9" x14ac:dyDescent="0.25">
      <c r="A691" s="21"/>
      <c r="I691" s="60"/>
    </row>
    <row r="692" spans="1:9" x14ac:dyDescent="0.25">
      <c r="A692" s="21"/>
      <c r="I692" s="60"/>
    </row>
    <row r="693" spans="1:9" x14ac:dyDescent="0.25">
      <c r="A693" s="21"/>
      <c r="I693" s="60"/>
    </row>
    <row r="694" spans="1:9" x14ac:dyDescent="0.25">
      <c r="A694" s="21"/>
      <c r="I694" s="60"/>
    </row>
    <row r="695" spans="1:9" x14ac:dyDescent="0.25">
      <c r="A695" s="21"/>
      <c r="I695" s="60"/>
    </row>
    <row r="696" spans="1:9" x14ac:dyDescent="0.25">
      <c r="A696" s="21"/>
      <c r="I696" s="60"/>
    </row>
    <row r="697" spans="1:9" x14ac:dyDescent="0.25">
      <c r="A697" s="21"/>
      <c r="I697" s="60"/>
    </row>
    <row r="698" spans="1:9" x14ac:dyDescent="0.25">
      <c r="A698" s="21"/>
      <c r="I698" s="60"/>
    </row>
    <row r="699" spans="1:9" x14ac:dyDescent="0.25">
      <c r="A699" s="21"/>
      <c r="I699" s="60"/>
    </row>
    <row r="700" spans="1:9" x14ac:dyDescent="0.25">
      <c r="A700" s="21"/>
      <c r="I700" s="60"/>
    </row>
    <row r="701" spans="1:9" x14ac:dyDescent="0.25">
      <c r="A701" s="21"/>
      <c r="I701" s="60"/>
    </row>
    <row r="702" spans="1:9" x14ac:dyDescent="0.25">
      <c r="A702" s="21"/>
      <c r="I702" s="60"/>
    </row>
    <row r="703" spans="1:9" x14ac:dyDescent="0.25">
      <c r="A703" s="21"/>
      <c r="I703" s="60"/>
    </row>
    <row r="704" spans="1:9" x14ac:dyDescent="0.25">
      <c r="A704" s="21"/>
      <c r="I704" s="60"/>
    </row>
    <row r="705" spans="1:9" x14ac:dyDescent="0.25">
      <c r="A705" s="21"/>
      <c r="I705" s="60"/>
    </row>
    <row r="706" spans="1:9" x14ac:dyDescent="0.25">
      <c r="A706" s="21"/>
      <c r="I706" s="60"/>
    </row>
    <row r="707" spans="1:9" x14ac:dyDescent="0.25">
      <c r="A707" s="21"/>
      <c r="I707" s="60"/>
    </row>
    <row r="708" spans="1:9" x14ac:dyDescent="0.25">
      <c r="A708" s="21"/>
      <c r="I708" s="60"/>
    </row>
    <row r="709" spans="1:9" x14ac:dyDescent="0.25">
      <c r="A709" s="21"/>
      <c r="I709" s="60"/>
    </row>
    <row r="710" spans="1:9" x14ac:dyDescent="0.25">
      <c r="A710" s="21"/>
      <c r="I710" s="60"/>
    </row>
    <row r="711" spans="1:9" x14ac:dyDescent="0.25">
      <c r="A711" s="21"/>
      <c r="I711" s="60"/>
    </row>
    <row r="712" spans="1:9" x14ac:dyDescent="0.25">
      <c r="A712" s="21"/>
      <c r="I712" s="60"/>
    </row>
    <row r="713" spans="1:9" x14ac:dyDescent="0.25">
      <c r="A713" s="21"/>
      <c r="I713" s="60"/>
    </row>
    <row r="714" spans="1:9" x14ac:dyDescent="0.25">
      <c r="A714" s="21"/>
      <c r="I714" s="60"/>
    </row>
    <row r="715" spans="1:9" x14ac:dyDescent="0.25">
      <c r="A715" s="21"/>
      <c r="I715" s="60"/>
    </row>
    <row r="716" spans="1:9" x14ac:dyDescent="0.25">
      <c r="A716" s="21"/>
      <c r="I716" s="60"/>
    </row>
    <row r="717" spans="1:9" x14ac:dyDescent="0.25">
      <c r="A717" s="21"/>
      <c r="I717" s="60"/>
    </row>
    <row r="718" spans="1:9" x14ac:dyDescent="0.25">
      <c r="A718" s="21"/>
      <c r="I718" s="60"/>
    </row>
    <row r="719" spans="1:9" x14ac:dyDescent="0.25">
      <c r="A719" s="21"/>
      <c r="I719" s="60"/>
    </row>
    <row r="720" spans="1:9" x14ac:dyDescent="0.25">
      <c r="A720" s="21"/>
      <c r="I720" s="60"/>
    </row>
    <row r="721" spans="1:9" x14ac:dyDescent="0.25">
      <c r="A721" s="21"/>
      <c r="I721" s="60"/>
    </row>
    <row r="722" spans="1:9" x14ac:dyDescent="0.25">
      <c r="A722" s="21"/>
      <c r="I722" s="60"/>
    </row>
    <row r="723" spans="1:9" x14ac:dyDescent="0.25">
      <c r="A723" s="21"/>
      <c r="I723" s="60"/>
    </row>
    <row r="724" spans="1:9" x14ac:dyDescent="0.25">
      <c r="A724" s="21"/>
      <c r="I724" s="60"/>
    </row>
    <row r="725" spans="1:9" x14ac:dyDescent="0.25">
      <c r="A725" s="21"/>
      <c r="I725" s="60"/>
    </row>
    <row r="726" spans="1:9" x14ac:dyDescent="0.25">
      <c r="A726" s="21"/>
      <c r="I726" s="60"/>
    </row>
    <row r="727" spans="1:9" x14ac:dyDescent="0.25">
      <c r="A727" s="21"/>
      <c r="I727" s="60"/>
    </row>
    <row r="728" spans="1:9" x14ac:dyDescent="0.25">
      <c r="A728" s="21"/>
      <c r="I728" s="60"/>
    </row>
    <row r="729" spans="1:9" x14ac:dyDescent="0.25">
      <c r="A729" s="21"/>
      <c r="I729" s="60"/>
    </row>
    <row r="730" spans="1:9" x14ac:dyDescent="0.25">
      <c r="A730" s="21"/>
      <c r="I730" s="60"/>
    </row>
    <row r="731" spans="1:9" x14ac:dyDescent="0.25">
      <c r="A731" s="21"/>
      <c r="I731" s="60"/>
    </row>
    <row r="732" spans="1:9" x14ac:dyDescent="0.25">
      <c r="A732" s="21"/>
      <c r="I732" s="60"/>
    </row>
    <row r="733" spans="1:9" x14ac:dyDescent="0.25">
      <c r="A733" s="21"/>
      <c r="I733" s="60"/>
    </row>
    <row r="734" spans="1:9" x14ac:dyDescent="0.25">
      <c r="A734" s="21"/>
      <c r="I734" s="60"/>
    </row>
    <row r="735" spans="1:9" x14ac:dyDescent="0.25">
      <c r="A735" s="21"/>
      <c r="I735" s="60"/>
    </row>
    <row r="736" spans="1:9" x14ac:dyDescent="0.25">
      <c r="A736" s="21"/>
      <c r="I736" s="60"/>
    </row>
    <row r="737" spans="1:9" x14ac:dyDescent="0.25">
      <c r="A737" s="21"/>
      <c r="I737" s="60"/>
    </row>
    <row r="738" spans="1:9" x14ac:dyDescent="0.25">
      <c r="A738" s="21"/>
      <c r="I738" s="60"/>
    </row>
    <row r="739" spans="1:9" x14ac:dyDescent="0.25">
      <c r="A739" s="21"/>
      <c r="I739" s="60"/>
    </row>
    <row r="740" spans="1:9" x14ac:dyDescent="0.25">
      <c r="A740" s="21"/>
      <c r="I740" s="60"/>
    </row>
    <row r="741" spans="1:9" x14ac:dyDescent="0.25">
      <c r="A741" s="21"/>
      <c r="I741" s="60"/>
    </row>
    <row r="742" spans="1:9" x14ac:dyDescent="0.25">
      <c r="A742" s="21"/>
      <c r="I742" s="60"/>
    </row>
    <row r="743" spans="1:9" x14ac:dyDescent="0.25">
      <c r="A743" s="21"/>
      <c r="I743" s="60"/>
    </row>
    <row r="744" spans="1:9" x14ac:dyDescent="0.25">
      <c r="A744" s="21"/>
      <c r="I744" s="60"/>
    </row>
    <row r="745" spans="1:9" x14ac:dyDescent="0.25">
      <c r="A745" s="21"/>
      <c r="I745" s="60"/>
    </row>
    <row r="746" spans="1:9" x14ac:dyDescent="0.25">
      <c r="A746" s="21"/>
      <c r="I746" s="60"/>
    </row>
    <row r="747" spans="1:9" x14ac:dyDescent="0.25">
      <c r="A747" s="21"/>
      <c r="I747" s="60"/>
    </row>
    <row r="748" spans="1:9" x14ac:dyDescent="0.25">
      <c r="A748" s="21"/>
      <c r="I748" s="60"/>
    </row>
    <row r="749" spans="1:9" x14ac:dyDescent="0.25">
      <c r="A749" s="21"/>
      <c r="I749" s="60"/>
    </row>
    <row r="750" spans="1:9" x14ac:dyDescent="0.25">
      <c r="A750" s="21"/>
      <c r="I750" s="60"/>
    </row>
    <row r="751" spans="1:9" x14ac:dyDescent="0.25">
      <c r="A751" s="21"/>
      <c r="I751" s="60"/>
    </row>
    <row r="752" spans="1:9" x14ac:dyDescent="0.25">
      <c r="A752" s="21"/>
      <c r="I752" s="60"/>
    </row>
    <row r="753" spans="1:9" x14ac:dyDescent="0.25">
      <c r="A753" s="21"/>
      <c r="I753" s="60"/>
    </row>
    <row r="754" spans="1:9" x14ac:dyDescent="0.25">
      <c r="A754" s="21"/>
      <c r="I754" s="60"/>
    </row>
    <row r="755" spans="1:9" x14ac:dyDescent="0.25">
      <c r="A755" s="21"/>
      <c r="I755" s="60"/>
    </row>
    <row r="756" spans="1:9" x14ac:dyDescent="0.25">
      <c r="A756" s="21"/>
      <c r="I756" s="60"/>
    </row>
    <row r="757" spans="1:9" x14ac:dyDescent="0.25">
      <c r="A757" s="21"/>
      <c r="I757" s="60"/>
    </row>
    <row r="758" spans="1:9" x14ac:dyDescent="0.25">
      <c r="A758" s="21"/>
      <c r="I758" s="60"/>
    </row>
    <row r="759" spans="1:9" x14ac:dyDescent="0.25">
      <c r="A759" s="21"/>
      <c r="I759" s="60"/>
    </row>
    <row r="760" spans="1:9" x14ac:dyDescent="0.25">
      <c r="A760" s="21"/>
      <c r="I760" s="60"/>
    </row>
    <row r="761" spans="1:9" x14ac:dyDescent="0.25">
      <c r="A761" s="21"/>
      <c r="I761" s="60"/>
    </row>
    <row r="762" spans="1:9" x14ac:dyDescent="0.25">
      <c r="A762" s="21"/>
      <c r="I762" s="60"/>
    </row>
    <row r="763" spans="1:9" x14ac:dyDescent="0.25">
      <c r="A763" s="21"/>
      <c r="I763" s="60"/>
    </row>
    <row r="764" spans="1:9" x14ac:dyDescent="0.25">
      <c r="A764" s="21"/>
      <c r="I764" s="60"/>
    </row>
    <row r="765" spans="1:9" x14ac:dyDescent="0.25">
      <c r="A765" s="21"/>
      <c r="I765" s="60"/>
    </row>
    <row r="766" spans="1:9" x14ac:dyDescent="0.25">
      <c r="A766" s="21"/>
      <c r="I766" s="60"/>
    </row>
    <row r="767" spans="1:9" x14ac:dyDescent="0.25">
      <c r="A767" s="21"/>
      <c r="I767" s="60"/>
    </row>
    <row r="768" spans="1:9" x14ac:dyDescent="0.25">
      <c r="A768" s="21"/>
      <c r="I768" s="60"/>
    </row>
    <row r="769" spans="1:9" x14ac:dyDescent="0.25">
      <c r="A769" s="21"/>
      <c r="I769" s="60"/>
    </row>
    <row r="770" spans="1:9" x14ac:dyDescent="0.25">
      <c r="A770" s="21"/>
      <c r="I770" s="60"/>
    </row>
    <row r="771" spans="1:9" x14ac:dyDescent="0.25">
      <c r="A771" s="21"/>
      <c r="I771" s="60"/>
    </row>
    <row r="772" spans="1:9" x14ac:dyDescent="0.25">
      <c r="A772" s="21"/>
      <c r="I772" s="60"/>
    </row>
    <row r="773" spans="1:9" x14ac:dyDescent="0.25">
      <c r="A773" s="21"/>
      <c r="I773" s="60"/>
    </row>
    <row r="774" spans="1:9" x14ac:dyDescent="0.25">
      <c r="A774" s="21"/>
      <c r="I774" s="60"/>
    </row>
    <row r="775" spans="1:9" x14ac:dyDescent="0.25">
      <c r="A775" s="21"/>
      <c r="I775" s="60"/>
    </row>
    <row r="776" spans="1:9" x14ac:dyDescent="0.25">
      <c r="A776" s="21"/>
      <c r="I776" s="60"/>
    </row>
    <row r="777" spans="1:9" x14ac:dyDescent="0.25">
      <c r="A777" s="21"/>
      <c r="I777" s="60"/>
    </row>
    <row r="778" spans="1:9" x14ac:dyDescent="0.25">
      <c r="A778" s="21"/>
      <c r="I778" s="60"/>
    </row>
    <row r="779" spans="1:9" x14ac:dyDescent="0.25">
      <c r="A779" s="21"/>
      <c r="I779" s="60"/>
    </row>
    <row r="780" spans="1:9" x14ac:dyDescent="0.25">
      <c r="A780" s="21"/>
      <c r="I780" s="60"/>
    </row>
    <row r="781" spans="1:9" x14ac:dyDescent="0.25">
      <c r="A781" s="21"/>
      <c r="I781" s="60"/>
    </row>
    <row r="782" spans="1:9" x14ac:dyDescent="0.25">
      <c r="A782" s="21"/>
      <c r="I782" s="60"/>
    </row>
    <row r="783" spans="1:9" x14ac:dyDescent="0.25">
      <c r="A783" s="21"/>
      <c r="I783" s="60"/>
    </row>
    <row r="784" spans="1:9" x14ac:dyDescent="0.25">
      <c r="A784" s="21"/>
      <c r="I784" s="60"/>
    </row>
    <row r="785" spans="1:9" x14ac:dyDescent="0.25">
      <c r="A785" s="21"/>
      <c r="I785" s="60"/>
    </row>
    <row r="786" spans="1:9" x14ac:dyDescent="0.25">
      <c r="A786" s="21"/>
      <c r="I786" s="60"/>
    </row>
    <row r="787" spans="1:9" x14ac:dyDescent="0.25">
      <c r="A787" s="21"/>
      <c r="I787" s="60"/>
    </row>
    <row r="788" spans="1:9" x14ac:dyDescent="0.25">
      <c r="A788" s="21"/>
      <c r="I788" s="60"/>
    </row>
    <row r="789" spans="1:9" x14ac:dyDescent="0.25">
      <c r="A789" s="21"/>
      <c r="I789" s="60"/>
    </row>
    <row r="790" spans="1:9" x14ac:dyDescent="0.25">
      <c r="A790" s="21"/>
      <c r="I790" s="60"/>
    </row>
    <row r="791" spans="1:9" x14ac:dyDescent="0.25">
      <c r="A791" s="21"/>
      <c r="I791" s="60"/>
    </row>
    <row r="792" spans="1:9" x14ac:dyDescent="0.25">
      <c r="A792" s="21"/>
      <c r="I792" s="60"/>
    </row>
    <row r="793" spans="1:9" x14ac:dyDescent="0.25">
      <c r="A793" s="21"/>
      <c r="I793" s="60"/>
    </row>
    <row r="794" spans="1:9" x14ac:dyDescent="0.25">
      <c r="A794" s="21"/>
      <c r="I794" s="60"/>
    </row>
    <row r="795" spans="1:9" x14ac:dyDescent="0.25">
      <c r="A795" s="21"/>
      <c r="I795" s="60"/>
    </row>
    <row r="796" spans="1:9" x14ac:dyDescent="0.25">
      <c r="A796" s="21"/>
      <c r="I796" s="60"/>
    </row>
    <row r="797" spans="1:9" x14ac:dyDescent="0.25">
      <c r="A797" s="21"/>
      <c r="I797" s="60"/>
    </row>
    <row r="798" spans="1:9" x14ac:dyDescent="0.25">
      <c r="A798" s="21"/>
      <c r="I798" s="60"/>
    </row>
    <row r="799" spans="1:9" x14ac:dyDescent="0.25">
      <c r="A799" s="21"/>
      <c r="I799" s="60"/>
    </row>
    <row r="800" spans="1:9" x14ac:dyDescent="0.25">
      <c r="A800" s="21"/>
      <c r="I800" s="60"/>
    </row>
    <row r="801" spans="1:9" x14ac:dyDescent="0.25">
      <c r="A801" s="21"/>
      <c r="I801" s="60"/>
    </row>
    <row r="802" spans="1:9" x14ac:dyDescent="0.25">
      <c r="I802" s="60"/>
    </row>
    <row r="803" spans="1:9" x14ac:dyDescent="0.25">
      <c r="I803" s="60"/>
    </row>
    <row r="804" spans="1:9" x14ac:dyDescent="0.25">
      <c r="I804" s="60"/>
    </row>
    <row r="805" spans="1:9" x14ac:dyDescent="0.25">
      <c r="I805" s="60"/>
    </row>
    <row r="806" spans="1:9" x14ac:dyDescent="0.25">
      <c r="I806" s="60"/>
    </row>
    <row r="807" spans="1:9" x14ac:dyDescent="0.25">
      <c r="I807" s="60"/>
    </row>
    <row r="808" spans="1:9" x14ac:dyDescent="0.25">
      <c r="I808" s="60"/>
    </row>
    <row r="809" spans="1:9" x14ac:dyDescent="0.25">
      <c r="I809" s="60"/>
    </row>
    <row r="810" spans="1:9" x14ac:dyDescent="0.25">
      <c r="I810" s="60"/>
    </row>
    <row r="811" spans="1:9" x14ac:dyDescent="0.25">
      <c r="I811" s="60"/>
    </row>
    <row r="812" spans="1:9" x14ac:dyDescent="0.25">
      <c r="I812" s="60"/>
    </row>
    <row r="813" spans="1:9" x14ac:dyDescent="0.25">
      <c r="I813" s="60"/>
    </row>
    <row r="814" spans="1:9" x14ac:dyDescent="0.25">
      <c r="I814" s="60"/>
    </row>
    <row r="815" spans="1:9" x14ac:dyDescent="0.25">
      <c r="I815" s="60"/>
    </row>
    <row r="816" spans="1:9" x14ac:dyDescent="0.25">
      <c r="I816" s="60"/>
    </row>
    <row r="817" spans="9:9" x14ac:dyDescent="0.25">
      <c r="I817" s="60"/>
    </row>
    <row r="818" spans="9:9" x14ac:dyDescent="0.25">
      <c r="I818" s="60"/>
    </row>
    <row r="819" spans="9:9" x14ac:dyDescent="0.25">
      <c r="I819" s="60"/>
    </row>
    <row r="820" spans="9:9" x14ac:dyDescent="0.25">
      <c r="I820" s="60"/>
    </row>
    <row r="821" spans="9:9" x14ac:dyDescent="0.25">
      <c r="I821" s="60"/>
    </row>
    <row r="822" spans="9:9" x14ac:dyDescent="0.25">
      <c r="I822" s="60"/>
    </row>
    <row r="823" spans="9:9" x14ac:dyDescent="0.25">
      <c r="I823" s="60"/>
    </row>
    <row r="824" spans="9:9" x14ac:dyDescent="0.25">
      <c r="I824" s="60"/>
    </row>
    <row r="825" spans="9:9" x14ac:dyDescent="0.25">
      <c r="I825" s="60"/>
    </row>
    <row r="826" spans="9:9" x14ac:dyDescent="0.25">
      <c r="I826" s="60"/>
    </row>
    <row r="827" spans="9:9" x14ac:dyDescent="0.25">
      <c r="I827" s="60"/>
    </row>
    <row r="828" spans="9:9" x14ac:dyDescent="0.25">
      <c r="I828" s="60"/>
    </row>
    <row r="829" spans="9:9" x14ac:dyDescent="0.25">
      <c r="I829" s="60"/>
    </row>
    <row r="830" spans="9:9" x14ac:dyDescent="0.25">
      <c r="I830" s="60"/>
    </row>
    <row r="831" spans="9:9" x14ac:dyDescent="0.25">
      <c r="I831" s="60"/>
    </row>
    <row r="832" spans="9:9" x14ac:dyDescent="0.25">
      <c r="I832" s="60"/>
    </row>
    <row r="833" spans="9:9" x14ac:dyDescent="0.25">
      <c r="I833" s="60"/>
    </row>
    <row r="834" spans="9:9" x14ac:dyDescent="0.25">
      <c r="I834" s="60"/>
    </row>
    <row r="835" spans="9:9" x14ac:dyDescent="0.25">
      <c r="I835" s="60"/>
    </row>
    <row r="836" spans="9:9" x14ac:dyDescent="0.25">
      <c r="I836" s="60"/>
    </row>
    <row r="837" spans="9:9" x14ac:dyDescent="0.25">
      <c r="I837" s="60"/>
    </row>
    <row r="838" spans="9:9" x14ac:dyDescent="0.25">
      <c r="I838" s="60"/>
    </row>
    <row r="839" spans="9:9" x14ac:dyDescent="0.25">
      <c r="I839" s="60"/>
    </row>
    <row r="840" spans="9:9" x14ac:dyDescent="0.25">
      <c r="I840" s="60"/>
    </row>
    <row r="841" spans="9:9" x14ac:dyDescent="0.25">
      <c r="I841" s="60"/>
    </row>
    <row r="842" spans="9:9" x14ac:dyDescent="0.25">
      <c r="I842" s="60"/>
    </row>
    <row r="843" spans="9:9" x14ac:dyDescent="0.25">
      <c r="I843" s="60"/>
    </row>
    <row r="844" spans="9:9" x14ac:dyDescent="0.25">
      <c r="I844" s="60"/>
    </row>
    <row r="845" spans="9:9" x14ac:dyDescent="0.25">
      <c r="I845" s="60"/>
    </row>
    <row r="846" spans="9:9" x14ac:dyDescent="0.25">
      <c r="I846" s="60"/>
    </row>
    <row r="847" spans="9:9" x14ac:dyDescent="0.25">
      <c r="I847" s="60"/>
    </row>
    <row r="848" spans="9:9" x14ac:dyDescent="0.25">
      <c r="I848" s="60"/>
    </row>
    <row r="849" spans="9:9" x14ac:dyDescent="0.25">
      <c r="I849" s="60"/>
    </row>
    <row r="850" spans="9:9" x14ac:dyDescent="0.25">
      <c r="I850" s="60"/>
    </row>
    <row r="851" spans="9:9" x14ac:dyDescent="0.25">
      <c r="I851" s="60"/>
    </row>
    <row r="852" spans="9:9" x14ac:dyDescent="0.25">
      <c r="I852" s="60"/>
    </row>
    <row r="853" spans="9:9" x14ac:dyDescent="0.25">
      <c r="I853" s="60"/>
    </row>
    <row r="854" spans="9:9" x14ac:dyDescent="0.25">
      <c r="I854" s="60"/>
    </row>
    <row r="855" spans="9:9" x14ac:dyDescent="0.25">
      <c r="I855" s="60"/>
    </row>
    <row r="856" spans="9:9" x14ac:dyDescent="0.25">
      <c r="I856" s="60"/>
    </row>
    <row r="857" spans="9:9" x14ac:dyDescent="0.25">
      <c r="I857" s="60"/>
    </row>
    <row r="858" spans="9:9" x14ac:dyDescent="0.25">
      <c r="I858" s="60"/>
    </row>
    <row r="859" spans="9:9" x14ac:dyDescent="0.25">
      <c r="I859" s="60"/>
    </row>
    <row r="860" spans="9:9" x14ac:dyDescent="0.25">
      <c r="I860" s="60"/>
    </row>
    <row r="861" spans="9:9" x14ac:dyDescent="0.25">
      <c r="I861" s="60"/>
    </row>
    <row r="862" spans="9:9" x14ac:dyDescent="0.25">
      <c r="I862" s="60"/>
    </row>
    <row r="863" spans="9:9" x14ac:dyDescent="0.25">
      <c r="I863" s="60"/>
    </row>
    <row r="864" spans="9:9" x14ac:dyDescent="0.25">
      <c r="I864" s="60"/>
    </row>
    <row r="865" spans="9:9" x14ac:dyDescent="0.25">
      <c r="I865" s="60"/>
    </row>
    <row r="866" spans="9:9" x14ac:dyDescent="0.25">
      <c r="I866" s="60"/>
    </row>
    <row r="867" spans="9:9" x14ac:dyDescent="0.25">
      <c r="I867" s="60"/>
    </row>
    <row r="868" spans="9:9" x14ac:dyDescent="0.25">
      <c r="I868" s="60"/>
    </row>
    <row r="869" spans="9:9" x14ac:dyDescent="0.25">
      <c r="I869" s="60"/>
    </row>
    <row r="870" spans="9:9" x14ac:dyDescent="0.25">
      <c r="I870" s="60"/>
    </row>
    <row r="871" spans="9:9" x14ac:dyDescent="0.25">
      <c r="I871" s="60"/>
    </row>
    <row r="872" spans="9:9" x14ac:dyDescent="0.25">
      <c r="I872" s="60"/>
    </row>
    <row r="873" spans="9:9" x14ac:dyDescent="0.25">
      <c r="I873" s="60"/>
    </row>
    <row r="874" spans="9:9" x14ac:dyDescent="0.25">
      <c r="I874" s="60"/>
    </row>
    <row r="875" spans="9:9" x14ac:dyDescent="0.25">
      <c r="I875" s="60"/>
    </row>
    <row r="876" spans="9:9" x14ac:dyDescent="0.25">
      <c r="I876" s="60"/>
    </row>
    <row r="877" spans="9:9" x14ac:dyDescent="0.25">
      <c r="I877" s="60"/>
    </row>
    <row r="878" spans="9:9" x14ac:dyDescent="0.25">
      <c r="I878" s="60"/>
    </row>
    <row r="879" spans="9:9" x14ac:dyDescent="0.25">
      <c r="I879" s="60"/>
    </row>
    <row r="880" spans="9:9" x14ac:dyDescent="0.25">
      <c r="I880" s="60"/>
    </row>
    <row r="881" spans="9:9" x14ac:dyDescent="0.25">
      <c r="I881" s="60"/>
    </row>
    <row r="882" spans="9:9" x14ac:dyDescent="0.25">
      <c r="I882" s="60"/>
    </row>
    <row r="883" spans="9:9" x14ac:dyDescent="0.25">
      <c r="I883" s="60"/>
    </row>
    <row r="884" spans="9:9" x14ac:dyDescent="0.25">
      <c r="I884" s="60"/>
    </row>
    <row r="885" spans="9:9" x14ac:dyDescent="0.25">
      <c r="I885" s="60"/>
    </row>
    <row r="886" spans="9:9" x14ac:dyDescent="0.25">
      <c r="I886" s="60"/>
    </row>
    <row r="887" spans="9:9" x14ac:dyDescent="0.25">
      <c r="I887" s="60"/>
    </row>
    <row r="888" spans="9:9" x14ac:dyDescent="0.25">
      <c r="I888" s="60"/>
    </row>
    <row r="889" spans="9:9" x14ac:dyDescent="0.25">
      <c r="I889" s="60"/>
    </row>
    <row r="890" spans="9:9" x14ac:dyDescent="0.25">
      <c r="I890" s="60"/>
    </row>
    <row r="891" spans="9:9" x14ac:dyDescent="0.25">
      <c r="I891" s="60"/>
    </row>
    <row r="892" spans="9:9" x14ac:dyDescent="0.25">
      <c r="I892" s="60"/>
    </row>
    <row r="893" spans="9:9" x14ac:dyDescent="0.25">
      <c r="I893" s="60"/>
    </row>
    <row r="894" spans="9:9" x14ac:dyDescent="0.25">
      <c r="I894" s="60"/>
    </row>
    <row r="895" spans="9:9" x14ac:dyDescent="0.25">
      <c r="I895" s="60"/>
    </row>
    <row r="896" spans="9:9" x14ac:dyDescent="0.25">
      <c r="I896" s="60"/>
    </row>
    <row r="897" spans="9:9" x14ac:dyDescent="0.25">
      <c r="I897" s="60"/>
    </row>
    <row r="898" spans="9:9" x14ac:dyDescent="0.25">
      <c r="I898" s="60"/>
    </row>
    <row r="899" spans="9:9" x14ac:dyDescent="0.25">
      <c r="I899" s="60"/>
    </row>
    <row r="900" spans="9:9" x14ac:dyDescent="0.25">
      <c r="I900" s="60"/>
    </row>
    <row r="901" spans="9:9" x14ac:dyDescent="0.25">
      <c r="I901" s="60"/>
    </row>
    <row r="902" spans="9:9" x14ac:dyDescent="0.25">
      <c r="I902" s="60"/>
    </row>
    <row r="903" spans="9:9" x14ac:dyDescent="0.25">
      <c r="I903" s="60"/>
    </row>
    <row r="904" spans="9:9" x14ac:dyDescent="0.25">
      <c r="I904" s="60"/>
    </row>
    <row r="905" spans="9:9" x14ac:dyDescent="0.25">
      <c r="I905" s="60"/>
    </row>
    <row r="906" spans="9:9" x14ac:dyDescent="0.25">
      <c r="I906" s="60"/>
    </row>
    <row r="907" spans="9:9" x14ac:dyDescent="0.25">
      <c r="I907" s="60"/>
    </row>
    <row r="908" spans="9:9" x14ac:dyDescent="0.25">
      <c r="I908" s="60"/>
    </row>
    <row r="909" spans="9:9" x14ac:dyDescent="0.25">
      <c r="I909" s="60"/>
    </row>
    <row r="910" spans="9:9" x14ac:dyDescent="0.25">
      <c r="I910" s="60"/>
    </row>
    <row r="911" spans="9:9" x14ac:dyDescent="0.25">
      <c r="I911" s="60"/>
    </row>
    <row r="912" spans="9:9" x14ac:dyDescent="0.25">
      <c r="I912" s="60"/>
    </row>
    <row r="913" spans="9:9" x14ac:dyDescent="0.25">
      <c r="I913" s="60"/>
    </row>
    <row r="914" spans="9:9" x14ac:dyDescent="0.25">
      <c r="I914" s="60"/>
    </row>
    <row r="915" spans="9:9" x14ac:dyDescent="0.25">
      <c r="I915" s="60"/>
    </row>
    <row r="916" spans="9:9" x14ac:dyDescent="0.25">
      <c r="I916" s="60"/>
    </row>
    <row r="917" spans="9:9" x14ac:dyDescent="0.25">
      <c r="I917" s="60"/>
    </row>
    <row r="918" spans="9:9" x14ac:dyDescent="0.25">
      <c r="I918" s="60"/>
    </row>
    <row r="919" spans="9:9" x14ac:dyDescent="0.25">
      <c r="I919" s="60"/>
    </row>
    <row r="920" spans="9:9" x14ac:dyDescent="0.25">
      <c r="I920" s="60"/>
    </row>
    <row r="921" spans="9:9" x14ac:dyDescent="0.25">
      <c r="I921" s="60"/>
    </row>
    <row r="922" spans="9:9" x14ac:dyDescent="0.25">
      <c r="I922" s="60"/>
    </row>
    <row r="923" spans="9:9" x14ac:dyDescent="0.25">
      <c r="I923" s="60"/>
    </row>
    <row r="924" spans="9:9" x14ac:dyDescent="0.25">
      <c r="I924" s="60"/>
    </row>
    <row r="925" spans="9:9" x14ac:dyDescent="0.25">
      <c r="I925" s="60"/>
    </row>
    <row r="926" spans="9:9" x14ac:dyDescent="0.25">
      <c r="I926" s="60"/>
    </row>
    <row r="927" spans="9:9" x14ac:dyDescent="0.25">
      <c r="I927" s="60"/>
    </row>
    <row r="928" spans="9:9" x14ac:dyDescent="0.25">
      <c r="I928" s="60"/>
    </row>
    <row r="929" spans="9:9" x14ac:dyDescent="0.25">
      <c r="I929" s="60"/>
    </row>
    <row r="930" spans="9:9" x14ac:dyDescent="0.25">
      <c r="I930" s="60"/>
    </row>
    <row r="931" spans="9:9" x14ac:dyDescent="0.25">
      <c r="I931" s="60"/>
    </row>
    <row r="932" spans="9:9" x14ac:dyDescent="0.25">
      <c r="I932" s="60"/>
    </row>
    <row r="933" spans="9:9" x14ac:dyDescent="0.25">
      <c r="I933" s="60"/>
    </row>
    <row r="934" spans="9:9" x14ac:dyDescent="0.25">
      <c r="I934" s="60"/>
    </row>
    <row r="935" spans="9:9" x14ac:dyDescent="0.25">
      <c r="I935" s="60"/>
    </row>
    <row r="936" spans="9:9" x14ac:dyDescent="0.25">
      <c r="I936" s="60"/>
    </row>
    <row r="937" spans="9:9" x14ac:dyDescent="0.25">
      <c r="I937" s="60"/>
    </row>
    <row r="938" spans="9:9" x14ac:dyDescent="0.25">
      <c r="I938" s="60"/>
    </row>
    <row r="939" spans="9:9" x14ac:dyDescent="0.25">
      <c r="I939" s="60"/>
    </row>
    <row r="940" spans="9:9" x14ac:dyDescent="0.25">
      <c r="I940" s="60"/>
    </row>
    <row r="941" spans="9:9" x14ac:dyDescent="0.25">
      <c r="I941" s="60"/>
    </row>
    <row r="942" spans="9:9" x14ac:dyDescent="0.25">
      <c r="I942" s="60"/>
    </row>
    <row r="943" spans="9:9" x14ac:dyDescent="0.25">
      <c r="I943" s="60"/>
    </row>
    <row r="944" spans="9:9" x14ac:dyDescent="0.25">
      <c r="I944" s="60"/>
    </row>
    <row r="945" spans="9:9" x14ac:dyDescent="0.25">
      <c r="I945" s="60"/>
    </row>
    <row r="946" spans="9:9" x14ac:dyDescent="0.25">
      <c r="I946" s="60"/>
    </row>
    <row r="947" spans="9:9" x14ac:dyDescent="0.25">
      <c r="I947" s="60"/>
    </row>
    <row r="948" spans="9:9" x14ac:dyDescent="0.25">
      <c r="I948" s="60"/>
    </row>
    <row r="949" spans="9:9" x14ac:dyDescent="0.25">
      <c r="I949" s="60"/>
    </row>
    <row r="950" spans="9:9" x14ac:dyDescent="0.25">
      <c r="I950" s="60"/>
    </row>
    <row r="951" spans="9:9" x14ac:dyDescent="0.25">
      <c r="I951" s="60"/>
    </row>
    <row r="952" spans="9:9" x14ac:dyDescent="0.25">
      <c r="I952" s="60"/>
    </row>
    <row r="953" spans="9:9" x14ac:dyDescent="0.25">
      <c r="I953" s="60"/>
    </row>
    <row r="954" spans="9:9" x14ac:dyDescent="0.25">
      <c r="I954" s="60"/>
    </row>
    <row r="955" spans="9:9" x14ac:dyDescent="0.25">
      <c r="I955" s="60"/>
    </row>
    <row r="956" spans="9:9" x14ac:dyDescent="0.25">
      <c r="I956" s="60"/>
    </row>
    <row r="957" spans="9:9" x14ac:dyDescent="0.25">
      <c r="I957" s="60"/>
    </row>
    <row r="958" spans="9:9" x14ac:dyDescent="0.25">
      <c r="I958" s="60"/>
    </row>
    <row r="959" spans="9:9" x14ac:dyDescent="0.25">
      <c r="I959" s="60"/>
    </row>
    <row r="960" spans="9:9" x14ac:dyDescent="0.25">
      <c r="I960" s="60"/>
    </row>
    <row r="961" spans="9:9" x14ac:dyDescent="0.25">
      <c r="I961" s="60"/>
    </row>
    <row r="962" spans="9:9" x14ac:dyDescent="0.25">
      <c r="I962" s="60"/>
    </row>
    <row r="963" spans="9:9" x14ac:dyDescent="0.25">
      <c r="I963" s="60"/>
    </row>
    <row r="964" spans="9:9" x14ac:dyDescent="0.25">
      <c r="I964" s="60"/>
    </row>
    <row r="965" spans="9:9" x14ac:dyDescent="0.25">
      <c r="I965" s="60"/>
    </row>
    <row r="966" spans="9:9" x14ac:dyDescent="0.25">
      <c r="I966" s="60"/>
    </row>
    <row r="967" spans="9:9" x14ac:dyDescent="0.25">
      <c r="I967" s="60"/>
    </row>
    <row r="968" spans="9:9" x14ac:dyDescent="0.25">
      <c r="I968" s="60"/>
    </row>
    <row r="969" spans="9:9" x14ac:dyDescent="0.25">
      <c r="I969" s="60"/>
    </row>
    <row r="970" spans="9:9" x14ac:dyDescent="0.25">
      <c r="I970" s="60"/>
    </row>
    <row r="971" spans="9:9" x14ac:dyDescent="0.25">
      <c r="I971" s="60"/>
    </row>
    <row r="972" spans="9:9" x14ac:dyDescent="0.25">
      <c r="I972" s="60"/>
    </row>
    <row r="973" spans="9:9" x14ac:dyDescent="0.25">
      <c r="I973" s="60"/>
    </row>
    <row r="974" spans="9:9" x14ac:dyDescent="0.25">
      <c r="I974" s="60"/>
    </row>
    <row r="975" spans="9:9" x14ac:dyDescent="0.25">
      <c r="I975" s="60"/>
    </row>
    <row r="976" spans="9:9" x14ac:dyDescent="0.25">
      <c r="I976" s="60"/>
    </row>
    <row r="977" spans="9:9" x14ac:dyDescent="0.25">
      <c r="I977" s="60"/>
    </row>
    <row r="978" spans="9:9" x14ac:dyDescent="0.25">
      <c r="I978" s="60"/>
    </row>
    <row r="979" spans="9:9" x14ac:dyDescent="0.25">
      <c r="I979" s="60"/>
    </row>
    <row r="980" spans="9:9" x14ac:dyDescent="0.25">
      <c r="I980" s="60"/>
    </row>
    <row r="981" spans="9:9" x14ac:dyDescent="0.25">
      <c r="I981" s="60"/>
    </row>
    <row r="982" spans="9:9" x14ac:dyDescent="0.25">
      <c r="I982" s="60"/>
    </row>
    <row r="983" spans="9:9" x14ac:dyDescent="0.25">
      <c r="I983" s="60"/>
    </row>
    <row r="984" spans="9:9" x14ac:dyDescent="0.25">
      <c r="I984" s="60"/>
    </row>
    <row r="985" spans="9:9" x14ac:dyDescent="0.25">
      <c r="I985" s="60"/>
    </row>
    <row r="986" spans="9:9" x14ac:dyDescent="0.25">
      <c r="I986" s="60"/>
    </row>
    <row r="987" spans="9:9" x14ac:dyDescent="0.25">
      <c r="I987" s="60"/>
    </row>
    <row r="988" spans="9:9" x14ac:dyDescent="0.25">
      <c r="I988" s="60"/>
    </row>
    <row r="989" spans="9:9" x14ac:dyDescent="0.25">
      <c r="I989" s="60"/>
    </row>
    <row r="990" spans="9:9" x14ac:dyDescent="0.25">
      <c r="I990" s="60"/>
    </row>
    <row r="991" spans="9:9" x14ac:dyDescent="0.25">
      <c r="I991" s="60"/>
    </row>
    <row r="992" spans="9:9" x14ac:dyDescent="0.25">
      <c r="I992" s="60"/>
    </row>
    <row r="993" spans="9:9" x14ac:dyDescent="0.25">
      <c r="I993" s="60"/>
    </row>
    <row r="994" spans="9:9" x14ac:dyDescent="0.25">
      <c r="I994" s="60"/>
    </row>
    <row r="995" spans="9:9" x14ac:dyDescent="0.25">
      <c r="I995" s="60"/>
    </row>
    <row r="996" spans="9:9" x14ac:dyDescent="0.25">
      <c r="I996" s="60"/>
    </row>
    <row r="997" spans="9:9" x14ac:dyDescent="0.25">
      <c r="I997" s="60"/>
    </row>
    <row r="998" spans="9:9" x14ac:dyDescent="0.25">
      <c r="I998" s="60"/>
    </row>
    <row r="999" spans="9:9" x14ac:dyDescent="0.25">
      <c r="I999" s="60"/>
    </row>
    <row r="1000" spans="9:9" x14ac:dyDescent="0.25">
      <c r="I1000" s="60"/>
    </row>
    <row r="1001" spans="9:9" x14ac:dyDescent="0.25">
      <c r="I1001" s="60"/>
    </row>
    <row r="1002" spans="9:9" x14ac:dyDescent="0.25">
      <c r="I1002" s="60"/>
    </row>
    <row r="1003" spans="9:9" x14ac:dyDescent="0.25">
      <c r="I1003" s="60"/>
    </row>
    <row r="1004" spans="9:9" x14ac:dyDescent="0.25">
      <c r="I1004" s="60"/>
    </row>
    <row r="1005" spans="9:9" x14ac:dyDescent="0.25">
      <c r="I1005" s="60"/>
    </row>
    <row r="1006" spans="9:9" x14ac:dyDescent="0.25">
      <c r="I1006" s="60"/>
    </row>
    <row r="1007" spans="9:9" x14ac:dyDescent="0.25">
      <c r="I1007" s="60"/>
    </row>
    <row r="1008" spans="9:9" x14ac:dyDescent="0.25">
      <c r="I1008" s="60"/>
    </row>
    <row r="1009" spans="9:9" x14ac:dyDescent="0.25">
      <c r="I1009" s="60"/>
    </row>
    <row r="1010" spans="9:9" x14ac:dyDescent="0.25">
      <c r="I1010" s="60"/>
    </row>
    <row r="1011" spans="9:9" x14ac:dyDescent="0.25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workbookViewId="0">
      <selection activeCell="L4" sqref="L4:L10"/>
    </sheetView>
  </sheetViews>
  <sheetFormatPr defaultRowHeight="15" x14ac:dyDescent="0.2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 x14ac:dyDescent="0.25">
      <c r="A1" s="94" t="s">
        <v>688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5" ht="7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 x14ac:dyDescent="0.25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 x14ac:dyDescent="0.2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SUMIF(C$4:C$55,H4,B$4:B$55)</f>
        <v>245</v>
      </c>
      <c r="K4" s="76">
        <v>1</v>
      </c>
      <c r="L4" s="76">
        <f>SUMIF(D$4:D$55,K4,B$4:B$55)</f>
        <v>156</v>
      </c>
      <c r="M4" s="27"/>
      <c r="N4" s="27"/>
      <c r="O4" s="27"/>
    </row>
    <row r="5" spans="1:15" x14ac:dyDescent="0.2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SUMIF(C$4:C$55,H5,B$4:B$55)</f>
        <v>280</v>
      </c>
      <c r="K5" s="76">
        <v>2</v>
      </c>
      <c r="L5" s="76">
        <f t="shared" ref="L5:L10" si="3">SUMIF(D$4:D$55,K5,B$4:B$55)</f>
        <v>465</v>
      </c>
      <c r="M5" s="27"/>
      <c r="N5" s="27"/>
      <c r="O5" s="27"/>
    </row>
    <row r="6" spans="1:15" x14ac:dyDescent="0.2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 x14ac:dyDescent="0.2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 x14ac:dyDescent="0.2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 x14ac:dyDescent="0.2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 x14ac:dyDescent="0.2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 x14ac:dyDescent="0.2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 x14ac:dyDescent="0.2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 x14ac:dyDescent="0.2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 x14ac:dyDescent="0.2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 x14ac:dyDescent="0.2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 x14ac:dyDescent="0.2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 x14ac:dyDescent="0.25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 x14ac:dyDescent="0.25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 x14ac:dyDescent="0.25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 x14ac:dyDescent="0.25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 x14ac:dyDescent="0.25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5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5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 x14ac:dyDescent="0.25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 x14ac:dyDescent="0.25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 x14ac:dyDescent="0.25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 x14ac:dyDescent="0.25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 x14ac:dyDescent="0.25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 x14ac:dyDescent="0.25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 x14ac:dyDescent="0.25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 x14ac:dyDescent="0.25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 x14ac:dyDescent="0.25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 x14ac:dyDescent="0.25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 x14ac:dyDescent="0.25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 x14ac:dyDescent="0.25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 x14ac:dyDescent="0.25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 x14ac:dyDescent="0.25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 x14ac:dyDescent="0.25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 x14ac:dyDescent="0.25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 x14ac:dyDescent="0.25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 x14ac:dyDescent="0.25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 x14ac:dyDescent="0.25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 x14ac:dyDescent="0.25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 x14ac:dyDescent="0.25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 x14ac:dyDescent="0.25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 x14ac:dyDescent="0.25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 x14ac:dyDescent="0.25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 x14ac:dyDescent="0.25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x14ac:dyDescent="0.25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x14ac:dyDescent="0.25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x14ac:dyDescent="0.25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25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 x14ac:dyDescent="0.25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x14ac:dyDescent="0.25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x14ac:dyDescent="0.25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x14ac:dyDescent="0.25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x14ac:dyDescent="0.25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x14ac:dyDescent="0.25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x14ac:dyDescent="0.25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x14ac:dyDescent="0.25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x14ac:dyDescent="0.25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 x14ac:dyDescent="0.25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x14ac:dyDescent="0.25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 x14ac:dyDescent="0.25">
      <c r="A77" s="34"/>
    </row>
    <row r="78" spans="1:12" x14ac:dyDescent="0.25">
      <c r="A78" s="34"/>
    </row>
    <row r="79" spans="1:12" x14ac:dyDescent="0.25">
      <c r="A79" s="34"/>
    </row>
    <row r="80" spans="1:12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2015-09-22T17:15:46Z</dcterms:modified>
</cp:coreProperties>
</file>