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5725"/>
</workbook>
</file>

<file path=xl/calcChain.xml><?xml version="1.0" encoding="utf-8"?>
<calcChain xmlns="http://schemas.openxmlformats.org/spreadsheetml/2006/main">
  <c r="F18" i="1"/>
  <c r="E18"/>
  <c r="D18"/>
  <c r="D15"/>
  <c r="E15"/>
  <c r="E14"/>
  <c r="D14"/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11" i="4"/>
  <c r="J10"/>
  <c r="J9"/>
  <c r="J8"/>
  <c r="J7"/>
  <c r="J6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M10" i="2"/>
  <c r="L10"/>
  <c r="L9"/>
  <c r="L8"/>
  <c r="M7"/>
  <c r="L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6"/>
  <c r="L5"/>
  <c r="L4"/>
  <c r="L3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C21" i="1"/>
  <c r="D21"/>
  <c r="B21"/>
  <c r="C18"/>
  <c r="B18"/>
  <c r="C15"/>
  <c r="B15"/>
  <c r="C14"/>
  <c r="B14"/>
  <c r="M18"/>
  <c r="L18"/>
  <c r="M17"/>
  <c r="L17"/>
  <c r="B4" i="5"/>
  <c r="B9" s="1"/>
  <c r="B10" l="1"/>
  <c r="B12" s="1"/>
  <c r="G13" s="1"/>
</calcChain>
</file>

<file path=xl/sharedStrings.xml><?xml version="1.0" encoding="utf-8"?>
<sst xmlns="http://schemas.openxmlformats.org/spreadsheetml/2006/main" count="741" uniqueCount="699">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</sst>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_ * #,##0_ ;_ * \-#,##0_ ;_ * &quot;-&quot;??_ ;_ @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7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43" fontId="0" fillId="0" borderId="13" xfId="0" applyNumberFormat="1" applyBorder="1"/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9" fontId="0" fillId="0" borderId="13" xfId="0" applyNumberForma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7473149425103034"/>
                  <c:y val="-0.38395705745115194"/>
                </c:manualLayout>
              </c:layout>
              <c:numFmt formatCode="General" sourceLinked="0"/>
            </c:trendlineLbl>
          </c:trendline>
          <c:xVal>
            <c:numRef>
              <c:f>'Analytical Functions'!$O$2:$O$513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Functions'!$P$2:$P$513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89381120"/>
        <c:axId val="89379584"/>
      </c:scatterChart>
      <c:valAx>
        <c:axId val="89381120"/>
        <c:scaling>
          <c:orientation val="minMax"/>
        </c:scaling>
        <c:axPos val="b"/>
        <c:numFmt formatCode="0.0" sourceLinked="1"/>
        <c:tickLblPos val="nextTo"/>
        <c:crossAx val="89379584"/>
        <c:crosses val="autoZero"/>
        <c:crossBetween val="midCat"/>
      </c:valAx>
      <c:valAx>
        <c:axId val="89379584"/>
        <c:scaling>
          <c:orientation val="minMax"/>
        </c:scaling>
        <c:axPos val="l"/>
        <c:majorGridlines/>
        <c:numFmt formatCode="0.0" sourceLinked="1"/>
        <c:tickLblPos val="nextTo"/>
        <c:crossAx val="893811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9</xdr:row>
      <xdr:rowOff>38100</xdr:rowOff>
    </xdr:from>
    <xdr:to>
      <xdr:col>14</xdr:col>
      <xdr:colOff>1</xdr:colOff>
      <xdr:row>23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zoomScaleNormal="100" workbookViewId="0">
      <selection activeCell="H13" sqref="H13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1"/>
      <c r="T1" s="1"/>
      <c r="U1" s="1"/>
    </row>
    <row r="2" spans="1:22" ht="15.75" thickBot="1">
      <c r="A2" s="86" t="s">
        <v>1</v>
      </c>
      <c r="B2" s="87">
        <v>2005</v>
      </c>
      <c r="C2" s="88"/>
      <c r="D2" s="88"/>
      <c r="E2" s="89"/>
      <c r="F2" s="87">
        <v>2006</v>
      </c>
      <c r="G2" s="88"/>
      <c r="H2" s="88"/>
      <c r="I2" s="89"/>
      <c r="J2" s="87">
        <v>2007</v>
      </c>
      <c r="K2" s="88"/>
      <c r="L2" s="88"/>
      <c r="M2" s="89"/>
      <c r="N2" s="87">
        <v>2008</v>
      </c>
      <c r="O2" s="88"/>
      <c r="P2" s="88"/>
      <c r="Q2" s="89"/>
      <c r="R2" s="87">
        <v>2009</v>
      </c>
      <c r="S2" s="88"/>
      <c r="T2" s="88"/>
      <c r="U2" s="89"/>
    </row>
    <row r="3" spans="1:22">
      <c r="A3" s="86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2">
        <v>2006</v>
      </c>
      <c r="C13" s="82">
        <v>2007</v>
      </c>
      <c r="D13" s="82">
        <v>2008</v>
      </c>
      <c r="E13" s="81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9">
        <f>(H4/D4)-1</f>
        <v>0.10137038961425771</v>
      </c>
      <c r="C14" s="79">
        <f>(L4/H4)-1</f>
        <v>0.10767202389428232</v>
      </c>
      <c r="D14" s="79">
        <f>(P4/L4)-1</f>
        <v>0.10362621698413776</v>
      </c>
      <c r="E14" s="80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9">
        <f>(H6/D6)-1</f>
        <v>0.10485396790327495</v>
      </c>
      <c r="C15" s="79">
        <f>(L6/H6)-1</f>
        <v>0.10655602150408594</v>
      </c>
      <c r="D15" s="79">
        <f>(P6/L6)-1</f>
        <v>0.11096756234910687</v>
      </c>
      <c r="E15" s="80">
        <f>(T6/P6)-1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2">
        <v>2005</v>
      </c>
      <c r="C17" s="82">
        <v>2006</v>
      </c>
      <c r="D17" s="82">
        <v>2007</v>
      </c>
      <c r="E17" s="82">
        <v>2008</v>
      </c>
      <c r="F17" s="81">
        <v>2009</v>
      </c>
      <c r="J17" s="19"/>
      <c r="K17" s="64" t="s">
        <v>686</v>
      </c>
      <c r="L17" s="77">
        <f>SUM(L13:L16)</f>
        <v>12</v>
      </c>
      <c r="M17" s="78">
        <f>SUM(M13:M16)</f>
        <v>22</v>
      </c>
      <c r="P17" s="19"/>
    </row>
    <row r="18" spans="1:16" ht="15.75" thickBot="1">
      <c r="A18" s="18" t="s">
        <v>13</v>
      </c>
      <c r="B18" s="79">
        <f>C5/C4</f>
        <v>0.23736753536180472</v>
      </c>
      <c r="C18" s="79">
        <f>G5/G4</f>
        <v>0.2381604666963768</v>
      </c>
      <c r="D18" s="79">
        <f>K5/K4</f>
        <v>0.23870452050670515</v>
      </c>
      <c r="E18" s="79">
        <f>O5/O4</f>
        <v>0.23777403009615999</v>
      </c>
      <c r="F18" s="80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>
      <c r="E19" s="83"/>
    </row>
    <row r="20" spans="1:16" ht="15.75" thickBot="1">
      <c r="B20" s="82" t="s">
        <v>2</v>
      </c>
      <c r="C20" s="82" t="s">
        <v>3</v>
      </c>
      <c r="D20" s="82" t="s">
        <v>4</v>
      </c>
    </row>
    <row r="21" spans="1:16" ht="15.75" thickBot="1">
      <c r="A21" s="18" t="s">
        <v>685</v>
      </c>
      <c r="B21" s="79">
        <f>(R4/B4)^(1/4)-1</f>
        <v>1.5333771232613369E-2</v>
      </c>
      <c r="C21" s="79">
        <f t="shared" ref="C21:D21" si="0">(S4/C4)^(1/4)-1</f>
        <v>0.1061821940191634</v>
      </c>
      <c r="D21" s="79">
        <f t="shared" si="0"/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workbookViewId="0">
      <selection activeCell="M11" sqref="M11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0" t="s">
        <v>14</v>
      </c>
      <c r="B1" s="90"/>
      <c r="C1" s="90"/>
      <c r="D1" s="90"/>
      <c r="E1" s="90"/>
      <c r="F1" s="90"/>
      <c r="G1" s="90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4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96">
        <f>SUM(I3:I668)</f>
        <v>92</v>
      </c>
      <c r="M7" s="68">
        <f>COUNTIF(I3:I668,1)</f>
        <v>92</v>
      </c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>
        <f>POWER(L9,0.5)</f>
        <v>2.2206878322069815E-2</v>
      </c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O18" sqref="O18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0" t="s">
        <v>31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J5" sqref="J5:J11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0" t="s">
        <v>40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1" t="s">
        <v>41</v>
      </c>
      <c r="B3" s="91" t="s">
        <v>42</v>
      </c>
      <c r="C3" s="91" t="s">
        <v>43</v>
      </c>
      <c r="D3" s="91" t="s">
        <v>695</v>
      </c>
      <c r="E3" s="91" t="s">
        <v>696</v>
      </c>
      <c r="F3" s="91" t="s">
        <v>697</v>
      </c>
      <c r="G3" s="27"/>
      <c r="H3" s="92" t="s">
        <v>42</v>
      </c>
      <c r="I3" s="92" t="s">
        <v>44</v>
      </c>
      <c r="J3" s="92" t="s">
        <v>43</v>
      </c>
      <c r="K3" s="27"/>
      <c r="M3"/>
    </row>
    <row r="4" spans="1:17" ht="17.25" customHeight="1">
      <c r="A4" s="91"/>
      <c r="B4" s="91"/>
      <c r="C4" s="91"/>
      <c r="D4" s="91"/>
      <c r="E4" s="91"/>
      <c r="F4" s="91"/>
      <c r="G4" s="27"/>
      <c r="H4" s="92"/>
      <c r="I4" s="92"/>
      <c r="J4" s="92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O18" sqref="O18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0" t="s">
        <v>148</v>
      </c>
      <c r="B1" s="90"/>
      <c r="C1" s="90"/>
      <c r="D1" s="90"/>
      <c r="E1" s="90"/>
      <c r="F1" s="90"/>
      <c r="G1" s="90"/>
      <c r="H1" s="90"/>
      <c r="I1" s="90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75">
      <c r="A4" s="44" t="s">
        <v>151</v>
      </c>
      <c r="B4" s="45">
        <f>1500*(1-(0.8)*((B5-100)/100))</f>
        <v>1500</v>
      </c>
      <c r="C4" s="46" t="s">
        <v>152</v>
      </c>
    </row>
    <row r="5" spans="1:12" ht="15.75">
      <c r="A5" s="44" t="s">
        <v>153</v>
      </c>
      <c r="B5" s="45">
        <v>100</v>
      </c>
      <c r="C5" s="47" t="s">
        <v>154</v>
      </c>
    </row>
    <row r="6" spans="1:12" ht="15.75">
      <c r="A6" s="44" t="s">
        <v>155</v>
      </c>
      <c r="B6" s="45">
        <v>6000</v>
      </c>
      <c r="C6" s="46" t="s">
        <v>154</v>
      </c>
    </row>
    <row r="7" spans="1:12" ht="15.7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.75">
      <c r="A9" s="44" t="s">
        <v>157</v>
      </c>
      <c r="B9" s="45">
        <f>B5*B4</f>
        <v>150000</v>
      </c>
      <c r="C9" s="46" t="s">
        <v>154</v>
      </c>
    </row>
    <row r="10" spans="1:12" ht="15.75">
      <c r="A10" s="44" t="s">
        <v>158</v>
      </c>
      <c r="B10" s="45">
        <f>B6+(B7*B9)</f>
        <v>118500</v>
      </c>
      <c r="C10" s="46" t="s">
        <v>154</v>
      </c>
    </row>
    <row r="11" spans="1:12" ht="6" customHeight="1" thickBot="1">
      <c r="A11" s="49"/>
      <c r="B11" s="45"/>
      <c r="C11" s="46"/>
    </row>
    <row r="12" spans="1:12" ht="16.5" thickBot="1">
      <c r="A12" s="50" t="s">
        <v>159</v>
      </c>
      <c r="B12" s="51">
        <f>B9-B10</f>
        <v>31500</v>
      </c>
      <c r="C12" s="52" t="s">
        <v>154</v>
      </c>
      <c r="H12" s="97" t="s">
        <v>698</v>
      </c>
      <c r="I12" s="100"/>
      <c r="J12" s="100"/>
      <c r="K12" s="100"/>
      <c r="L12" s="101"/>
    </row>
    <row r="13" spans="1:12" ht="16.5" thickTop="1" thickBot="1">
      <c r="G13" s="65">
        <f>B12</f>
        <v>31500</v>
      </c>
      <c r="H13" s="65">
        <v>80</v>
      </c>
      <c r="I13" s="65">
        <v>90</v>
      </c>
      <c r="J13" s="65">
        <v>100</v>
      </c>
      <c r="K13" s="65">
        <v>110</v>
      </c>
      <c r="L13" s="65">
        <v>120</v>
      </c>
    </row>
    <row r="14" spans="1:12">
      <c r="F14" s="97" t="s">
        <v>156</v>
      </c>
      <c r="G14" s="102">
        <v>0.65</v>
      </c>
      <c r="H14" s="65">
        <f t="dataTable" ref="H14:L19" dt2D="1" dtr="1" r1="B5" r2="B7"/>
        <v>42720</v>
      </c>
      <c r="I14" s="65">
        <v>45030</v>
      </c>
      <c r="J14" s="65">
        <v>46500</v>
      </c>
      <c r="K14" s="65">
        <v>47130</v>
      </c>
      <c r="L14" s="65">
        <v>46920</v>
      </c>
    </row>
    <row r="15" spans="1:12">
      <c r="F15" s="98"/>
      <c r="G15" s="102">
        <v>0.7</v>
      </c>
      <c r="H15" s="65">
        <v>35760.000000000015</v>
      </c>
      <c r="I15" s="65">
        <v>37740</v>
      </c>
      <c r="J15" s="65">
        <v>39000</v>
      </c>
      <c r="K15" s="65">
        <v>39540</v>
      </c>
      <c r="L15" s="65">
        <v>39360</v>
      </c>
    </row>
    <row r="16" spans="1:12">
      <c r="D16" s="53"/>
      <c r="F16" s="98"/>
      <c r="G16" s="102">
        <v>0.75</v>
      </c>
      <c r="H16" s="65">
        <v>28800</v>
      </c>
      <c r="I16" s="65">
        <v>30450</v>
      </c>
      <c r="J16" s="65">
        <v>31500</v>
      </c>
      <c r="K16" s="65">
        <v>31950</v>
      </c>
      <c r="L16" s="65">
        <v>31800</v>
      </c>
    </row>
    <row r="17" spans="4:12">
      <c r="D17" s="53"/>
      <c r="F17" s="98"/>
      <c r="G17" s="102">
        <v>0.8</v>
      </c>
      <c r="H17" s="65">
        <v>21840</v>
      </c>
      <c r="I17" s="65">
        <v>23160</v>
      </c>
      <c r="J17" s="65">
        <v>24000</v>
      </c>
      <c r="K17" s="65">
        <v>24360</v>
      </c>
      <c r="L17" s="65">
        <v>24240</v>
      </c>
    </row>
    <row r="18" spans="4:12">
      <c r="D18" s="53"/>
      <c r="F18" s="98"/>
      <c r="G18" s="102">
        <v>0.85</v>
      </c>
      <c r="H18" s="65">
        <v>14880.000000000015</v>
      </c>
      <c r="I18" s="65">
        <v>15870</v>
      </c>
      <c r="J18" s="65">
        <v>16500</v>
      </c>
      <c r="K18" s="65">
        <v>16770</v>
      </c>
      <c r="L18" s="65">
        <v>16680</v>
      </c>
    </row>
    <row r="19" spans="4:12" ht="15.75" thickBot="1">
      <c r="D19" s="53"/>
      <c r="F19" s="99"/>
      <c r="G19" s="102">
        <v>0.9</v>
      </c>
      <c r="H19" s="65">
        <v>7920</v>
      </c>
      <c r="I19" s="65">
        <v>8580</v>
      </c>
      <c r="J19" s="65">
        <v>9000</v>
      </c>
      <c r="K19" s="65">
        <v>9180</v>
      </c>
      <c r="L19" s="65">
        <v>9120</v>
      </c>
    </row>
  </sheetData>
  <mergeCells count="3">
    <mergeCell ref="A1:I1"/>
    <mergeCell ref="H12:L12"/>
    <mergeCell ref="F14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1"/>
  <sheetViews>
    <sheetView workbookViewId="0">
      <selection activeCell="O1" sqref="O1:P513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5" max="255" width="10.140625" bestFit="1" customWidth="1"/>
    <col min="256" max="256" width="9.42578125" bestFit="1" customWidth="1"/>
    <col min="260" max="260" width="10.28515625" customWidth="1"/>
    <col min="261" max="261" width="10.140625" customWidth="1"/>
    <col min="511" max="511" width="10.140625" bestFit="1" customWidth="1"/>
    <col min="512" max="512" width="9.42578125" bestFit="1" customWidth="1"/>
    <col min="516" max="516" width="10.28515625" customWidth="1"/>
    <col min="517" max="517" width="10.140625" customWidth="1"/>
    <col min="767" max="767" width="10.140625" bestFit="1" customWidth="1"/>
    <col min="768" max="768" width="9.42578125" bestFit="1" customWidth="1"/>
    <col min="772" max="772" width="10.28515625" customWidth="1"/>
    <col min="773" max="773" width="10.140625" customWidth="1"/>
    <col min="1023" max="1023" width="10.140625" bestFit="1" customWidth="1"/>
    <col min="1024" max="1024" width="9.42578125" bestFit="1" customWidth="1"/>
    <col min="1028" max="1028" width="10.28515625" customWidth="1"/>
    <col min="1029" max="1029" width="10.140625" customWidth="1"/>
    <col min="1279" max="1279" width="10.140625" bestFit="1" customWidth="1"/>
    <col min="1280" max="1280" width="9.42578125" bestFit="1" customWidth="1"/>
    <col min="1284" max="1284" width="10.28515625" customWidth="1"/>
    <col min="1285" max="1285" width="10.140625" customWidth="1"/>
    <col min="1535" max="1535" width="10.140625" bestFit="1" customWidth="1"/>
    <col min="1536" max="1536" width="9.42578125" bestFit="1" customWidth="1"/>
    <col min="1540" max="1540" width="10.28515625" customWidth="1"/>
    <col min="1541" max="1541" width="10.140625" customWidth="1"/>
    <col min="1791" max="1791" width="10.140625" bestFit="1" customWidth="1"/>
    <col min="1792" max="1792" width="9.42578125" bestFit="1" customWidth="1"/>
    <col min="1796" max="1796" width="10.28515625" customWidth="1"/>
    <col min="1797" max="1797" width="10.140625" customWidth="1"/>
    <col min="2047" max="2047" width="10.140625" bestFit="1" customWidth="1"/>
    <col min="2048" max="2048" width="9.42578125" bestFit="1" customWidth="1"/>
    <col min="2052" max="2052" width="10.28515625" customWidth="1"/>
    <col min="2053" max="2053" width="10.140625" customWidth="1"/>
    <col min="2303" max="2303" width="10.140625" bestFit="1" customWidth="1"/>
    <col min="2304" max="2304" width="9.42578125" bestFit="1" customWidth="1"/>
    <col min="2308" max="2308" width="10.28515625" customWidth="1"/>
    <col min="2309" max="2309" width="10.140625" customWidth="1"/>
    <col min="2559" max="2559" width="10.140625" bestFit="1" customWidth="1"/>
    <col min="2560" max="2560" width="9.42578125" bestFit="1" customWidth="1"/>
    <col min="2564" max="2564" width="10.28515625" customWidth="1"/>
    <col min="2565" max="2565" width="10.140625" customWidth="1"/>
    <col min="2815" max="2815" width="10.140625" bestFit="1" customWidth="1"/>
    <col min="2816" max="2816" width="9.42578125" bestFit="1" customWidth="1"/>
    <col min="2820" max="2820" width="10.28515625" customWidth="1"/>
    <col min="2821" max="2821" width="10.140625" customWidth="1"/>
    <col min="3071" max="3071" width="10.140625" bestFit="1" customWidth="1"/>
    <col min="3072" max="3072" width="9.42578125" bestFit="1" customWidth="1"/>
    <col min="3076" max="3076" width="10.28515625" customWidth="1"/>
    <col min="3077" max="3077" width="10.140625" customWidth="1"/>
    <col min="3327" max="3327" width="10.140625" bestFit="1" customWidth="1"/>
    <col min="3328" max="3328" width="9.42578125" bestFit="1" customWidth="1"/>
    <col min="3332" max="3332" width="10.28515625" customWidth="1"/>
    <col min="3333" max="3333" width="10.140625" customWidth="1"/>
    <col min="3583" max="3583" width="10.140625" bestFit="1" customWidth="1"/>
    <col min="3584" max="3584" width="9.42578125" bestFit="1" customWidth="1"/>
    <col min="3588" max="3588" width="10.28515625" customWidth="1"/>
    <col min="3589" max="3589" width="10.140625" customWidth="1"/>
    <col min="3839" max="3839" width="10.140625" bestFit="1" customWidth="1"/>
    <col min="3840" max="3840" width="9.42578125" bestFit="1" customWidth="1"/>
    <col min="3844" max="3844" width="10.28515625" customWidth="1"/>
    <col min="3845" max="3845" width="10.140625" customWidth="1"/>
    <col min="4095" max="4095" width="10.140625" bestFit="1" customWidth="1"/>
    <col min="4096" max="4096" width="9.42578125" bestFit="1" customWidth="1"/>
    <col min="4100" max="4100" width="10.28515625" customWidth="1"/>
    <col min="4101" max="4101" width="10.140625" customWidth="1"/>
    <col min="4351" max="4351" width="10.140625" bestFit="1" customWidth="1"/>
    <col min="4352" max="4352" width="9.42578125" bestFit="1" customWidth="1"/>
    <col min="4356" max="4356" width="10.28515625" customWidth="1"/>
    <col min="4357" max="4357" width="10.140625" customWidth="1"/>
    <col min="4607" max="4607" width="10.140625" bestFit="1" customWidth="1"/>
    <col min="4608" max="4608" width="9.42578125" bestFit="1" customWidth="1"/>
    <col min="4612" max="4612" width="10.28515625" customWidth="1"/>
    <col min="4613" max="4613" width="10.140625" customWidth="1"/>
    <col min="4863" max="4863" width="10.140625" bestFit="1" customWidth="1"/>
    <col min="4864" max="4864" width="9.42578125" bestFit="1" customWidth="1"/>
    <col min="4868" max="4868" width="10.28515625" customWidth="1"/>
    <col min="4869" max="4869" width="10.140625" customWidth="1"/>
    <col min="5119" max="5119" width="10.140625" bestFit="1" customWidth="1"/>
    <col min="5120" max="5120" width="9.42578125" bestFit="1" customWidth="1"/>
    <col min="5124" max="5124" width="10.28515625" customWidth="1"/>
    <col min="5125" max="5125" width="10.140625" customWidth="1"/>
    <col min="5375" max="5375" width="10.140625" bestFit="1" customWidth="1"/>
    <col min="5376" max="5376" width="9.42578125" bestFit="1" customWidth="1"/>
    <col min="5380" max="5380" width="10.28515625" customWidth="1"/>
    <col min="5381" max="5381" width="10.140625" customWidth="1"/>
    <col min="5631" max="5631" width="10.140625" bestFit="1" customWidth="1"/>
    <col min="5632" max="5632" width="9.42578125" bestFit="1" customWidth="1"/>
    <col min="5636" max="5636" width="10.28515625" customWidth="1"/>
    <col min="5637" max="5637" width="10.140625" customWidth="1"/>
    <col min="5887" max="5887" width="10.140625" bestFit="1" customWidth="1"/>
    <col min="5888" max="5888" width="9.42578125" bestFit="1" customWidth="1"/>
    <col min="5892" max="5892" width="10.28515625" customWidth="1"/>
    <col min="5893" max="5893" width="10.140625" customWidth="1"/>
    <col min="6143" max="6143" width="10.140625" bestFit="1" customWidth="1"/>
    <col min="6144" max="6144" width="9.42578125" bestFit="1" customWidth="1"/>
    <col min="6148" max="6148" width="10.28515625" customWidth="1"/>
    <col min="6149" max="6149" width="10.140625" customWidth="1"/>
    <col min="6399" max="6399" width="10.140625" bestFit="1" customWidth="1"/>
    <col min="6400" max="6400" width="9.42578125" bestFit="1" customWidth="1"/>
    <col min="6404" max="6404" width="10.28515625" customWidth="1"/>
    <col min="6405" max="6405" width="10.140625" customWidth="1"/>
    <col min="6655" max="6655" width="10.140625" bestFit="1" customWidth="1"/>
    <col min="6656" max="6656" width="9.42578125" bestFit="1" customWidth="1"/>
    <col min="6660" max="6660" width="10.28515625" customWidth="1"/>
    <col min="6661" max="6661" width="10.140625" customWidth="1"/>
    <col min="6911" max="6911" width="10.140625" bestFit="1" customWidth="1"/>
    <col min="6912" max="6912" width="9.42578125" bestFit="1" customWidth="1"/>
    <col min="6916" max="6916" width="10.28515625" customWidth="1"/>
    <col min="6917" max="6917" width="10.140625" customWidth="1"/>
    <col min="7167" max="7167" width="10.140625" bestFit="1" customWidth="1"/>
    <col min="7168" max="7168" width="9.42578125" bestFit="1" customWidth="1"/>
    <col min="7172" max="7172" width="10.28515625" customWidth="1"/>
    <col min="7173" max="7173" width="10.140625" customWidth="1"/>
    <col min="7423" max="7423" width="10.140625" bestFit="1" customWidth="1"/>
    <col min="7424" max="7424" width="9.42578125" bestFit="1" customWidth="1"/>
    <col min="7428" max="7428" width="10.28515625" customWidth="1"/>
    <col min="7429" max="7429" width="10.140625" customWidth="1"/>
    <col min="7679" max="7679" width="10.140625" bestFit="1" customWidth="1"/>
    <col min="7680" max="7680" width="9.42578125" bestFit="1" customWidth="1"/>
    <col min="7684" max="7684" width="10.28515625" customWidth="1"/>
    <col min="7685" max="7685" width="10.140625" customWidth="1"/>
    <col min="7935" max="7935" width="10.140625" bestFit="1" customWidth="1"/>
    <col min="7936" max="7936" width="9.42578125" bestFit="1" customWidth="1"/>
    <col min="7940" max="7940" width="10.28515625" customWidth="1"/>
    <col min="7941" max="7941" width="10.140625" customWidth="1"/>
    <col min="8191" max="8191" width="10.140625" bestFit="1" customWidth="1"/>
    <col min="8192" max="8192" width="9.42578125" bestFit="1" customWidth="1"/>
    <col min="8196" max="8196" width="10.28515625" customWidth="1"/>
    <col min="8197" max="8197" width="10.140625" customWidth="1"/>
    <col min="8447" max="8447" width="10.140625" bestFit="1" customWidth="1"/>
    <col min="8448" max="8448" width="9.42578125" bestFit="1" customWidth="1"/>
    <col min="8452" max="8452" width="10.28515625" customWidth="1"/>
    <col min="8453" max="8453" width="10.140625" customWidth="1"/>
    <col min="8703" max="8703" width="10.140625" bestFit="1" customWidth="1"/>
    <col min="8704" max="8704" width="9.42578125" bestFit="1" customWidth="1"/>
    <col min="8708" max="8708" width="10.28515625" customWidth="1"/>
    <col min="8709" max="8709" width="10.140625" customWidth="1"/>
    <col min="8959" max="8959" width="10.140625" bestFit="1" customWidth="1"/>
    <col min="8960" max="8960" width="9.42578125" bestFit="1" customWidth="1"/>
    <col min="8964" max="8964" width="10.28515625" customWidth="1"/>
    <col min="8965" max="8965" width="10.140625" customWidth="1"/>
    <col min="9215" max="9215" width="10.140625" bestFit="1" customWidth="1"/>
    <col min="9216" max="9216" width="9.42578125" bestFit="1" customWidth="1"/>
    <col min="9220" max="9220" width="10.28515625" customWidth="1"/>
    <col min="9221" max="9221" width="10.140625" customWidth="1"/>
    <col min="9471" max="9471" width="10.140625" bestFit="1" customWidth="1"/>
    <col min="9472" max="9472" width="9.42578125" bestFit="1" customWidth="1"/>
    <col min="9476" max="9476" width="10.28515625" customWidth="1"/>
    <col min="9477" max="9477" width="10.140625" customWidth="1"/>
    <col min="9727" max="9727" width="10.140625" bestFit="1" customWidth="1"/>
    <col min="9728" max="9728" width="9.42578125" bestFit="1" customWidth="1"/>
    <col min="9732" max="9732" width="10.28515625" customWidth="1"/>
    <col min="9733" max="9733" width="10.140625" customWidth="1"/>
    <col min="9983" max="9983" width="10.140625" bestFit="1" customWidth="1"/>
    <col min="9984" max="9984" width="9.42578125" bestFit="1" customWidth="1"/>
    <col min="9988" max="9988" width="10.28515625" customWidth="1"/>
    <col min="9989" max="9989" width="10.140625" customWidth="1"/>
    <col min="10239" max="10239" width="10.140625" bestFit="1" customWidth="1"/>
    <col min="10240" max="10240" width="9.42578125" bestFit="1" customWidth="1"/>
    <col min="10244" max="10244" width="10.28515625" customWidth="1"/>
    <col min="10245" max="10245" width="10.140625" customWidth="1"/>
    <col min="10495" max="10495" width="10.140625" bestFit="1" customWidth="1"/>
    <col min="10496" max="10496" width="9.42578125" bestFit="1" customWidth="1"/>
    <col min="10500" max="10500" width="10.28515625" customWidth="1"/>
    <col min="10501" max="10501" width="10.140625" customWidth="1"/>
    <col min="10751" max="10751" width="10.140625" bestFit="1" customWidth="1"/>
    <col min="10752" max="10752" width="9.42578125" bestFit="1" customWidth="1"/>
    <col min="10756" max="10756" width="10.28515625" customWidth="1"/>
    <col min="10757" max="10757" width="10.140625" customWidth="1"/>
    <col min="11007" max="11007" width="10.140625" bestFit="1" customWidth="1"/>
    <col min="11008" max="11008" width="9.42578125" bestFit="1" customWidth="1"/>
    <col min="11012" max="11012" width="10.28515625" customWidth="1"/>
    <col min="11013" max="11013" width="10.140625" customWidth="1"/>
    <col min="11263" max="11263" width="10.140625" bestFit="1" customWidth="1"/>
    <col min="11264" max="11264" width="9.42578125" bestFit="1" customWidth="1"/>
    <col min="11268" max="11268" width="10.28515625" customWidth="1"/>
    <col min="11269" max="11269" width="10.140625" customWidth="1"/>
    <col min="11519" max="11519" width="10.140625" bestFit="1" customWidth="1"/>
    <col min="11520" max="11520" width="9.42578125" bestFit="1" customWidth="1"/>
    <col min="11524" max="11524" width="10.28515625" customWidth="1"/>
    <col min="11525" max="11525" width="10.140625" customWidth="1"/>
    <col min="11775" max="11775" width="10.140625" bestFit="1" customWidth="1"/>
    <col min="11776" max="11776" width="9.42578125" bestFit="1" customWidth="1"/>
    <col min="11780" max="11780" width="10.28515625" customWidth="1"/>
    <col min="11781" max="11781" width="10.140625" customWidth="1"/>
    <col min="12031" max="12031" width="10.140625" bestFit="1" customWidth="1"/>
    <col min="12032" max="12032" width="9.42578125" bestFit="1" customWidth="1"/>
    <col min="12036" max="12036" width="10.28515625" customWidth="1"/>
    <col min="12037" max="12037" width="10.140625" customWidth="1"/>
    <col min="12287" max="12287" width="10.140625" bestFit="1" customWidth="1"/>
    <col min="12288" max="12288" width="9.42578125" bestFit="1" customWidth="1"/>
    <col min="12292" max="12292" width="10.28515625" customWidth="1"/>
    <col min="12293" max="12293" width="10.140625" customWidth="1"/>
    <col min="12543" max="12543" width="10.140625" bestFit="1" customWidth="1"/>
    <col min="12544" max="12544" width="9.42578125" bestFit="1" customWidth="1"/>
    <col min="12548" max="12548" width="10.28515625" customWidth="1"/>
    <col min="12549" max="12549" width="10.140625" customWidth="1"/>
    <col min="12799" max="12799" width="10.140625" bestFit="1" customWidth="1"/>
    <col min="12800" max="12800" width="9.42578125" bestFit="1" customWidth="1"/>
    <col min="12804" max="12804" width="10.28515625" customWidth="1"/>
    <col min="12805" max="12805" width="10.140625" customWidth="1"/>
    <col min="13055" max="13055" width="10.140625" bestFit="1" customWidth="1"/>
    <col min="13056" max="13056" width="9.42578125" bestFit="1" customWidth="1"/>
    <col min="13060" max="13060" width="10.28515625" customWidth="1"/>
    <col min="13061" max="13061" width="10.140625" customWidth="1"/>
    <col min="13311" max="13311" width="10.140625" bestFit="1" customWidth="1"/>
    <col min="13312" max="13312" width="9.42578125" bestFit="1" customWidth="1"/>
    <col min="13316" max="13316" width="10.28515625" customWidth="1"/>
    <col min="13317" max="13317" width="10.140625" customWidth="1"/>
    <col min="13567" max="13567" width="10.140625" bestFit="1" customWidth="1"/>
    <col min="13568" max="13568" width="9.42578125" bestFit="1" customWidth="1"/>
    <col min="13572" max="13572" width="10.28515625" customWidth="1"/>
    <col min="13573" max="13573" width="10.140625" customWidth="1"/>
    <col min="13823" max="13823" width="10.140625" bestFit="1" customWidth="1"/>
    <col min="13824" max="13824" width="9.42578125" bestFit="1" customWidth="1"/>
    <col min="13828" max="13828" width="10.28515625" customWidth="1"/>
    <col min="13829" max="13829" width="10.140625" customWidth="1"/>
    <col min="14079" max="14079" width="10.140625" bestFit="1" customWidth="1"/>
    <col min="14080" max="14080" width="9.42578125" bestFit="1" customWidth="1"/>
    <col min="14084" max="14084" width="10.28515625" customWidth="1"/>
    <col min="14085" max="14085" width="10.140625" customWidth="1"/>
    <col min="14335" max="14335" width="10.140625" bestFit="1" customWidth="1"/>
    <col min="14336" max="14336" width="9.42578125" bestFit="1" customWidth="1"/>
    <col min="14340" max="14340" width="10.28515625" customWidth="1"/>
    <col min="14341" max="14341" width="10.140625" customWidth="1"/>
    <col min="14591" max="14591" width="10.140625" bestFit="1" customWidth="1"/>
    <col min="14592" max="14592" width="9.42578125" bestFit="1" customWidth="1"/>
    <col min="14596" max="14596" width="10.28515625" customWidth="1"/>
    <col min="14597" max="14597" width="10.140625" customWidth="1"/>
    <col min="14847" max="14847" width="10.140625" bestFit="1" customWidth="1"/>
    <col min="14848" max="14848" width="9.42578125" bestFit="1" customWidth="1"/>
    <col min="14852" max="14852" width="10.28515625" customWidth="1"/>
    <col min="14853" max="14853" width="10.140625" customWidth="1"/>
    <col min="15103" max="15103" width="10.140625" bestFit="1" customWidth="1"/>
    <col min="15104" max="15104" width="9.42578125" bestFit="1" customWidth="1"/>
    <col min="15108" max="15108" width="10.28515625" customWidth="1"/>
    <col min="15109" max="15109" width="10.140625" customWidth="1"/>
    <col min="15359" max="15359" width="10.140625" bestFit="1" customWidth="1"/>
    <col min="15360" max="15360" width="9.42578125" bestFit="1" customWidth="1"/>
    <col min="15364" max="15364" width="10.28515625" customWidth="1"/>
    <col min="15365" max="15365" width="10.140625" customWidth="1"/>
    <col min="15615" max="15615" width="10.140625" bestFit="1" customWidth="1"/>
    <col min="15616" max="15616" width="9.42578125" bestFit="1" customWidth="1"/>
    <col min="15620" max="15620" width="10.28515625" customWidth="1"/>
    <col min="15621" max="15621" width="10.140625" customWidth="1"/>
    <col min="15871" max="15871" width="10.140625" bestFit="1" customWidth="1"/>
    <col min="15872" max="15872" width="9.42578125" bestFit="1" customWidth="1"/>
    <col min="15876" max="15876" width="10.28515625" customWidth="1"/>
    <col min="15877" max="15877" width="10.140625" customWidth="1"/>
    <col min="16127" max="16127" width="10.140625" bestFit="1" customWidth="1"/>
    <col min="16128" max="16128" width="9.42578125" bestFit="1" customWidth="1"/>
    <col min="16132" max="16132" width="10.28515625" customWidth="1"/>
    <col min="16133" max="16133" width="10.140625" customWidth="1"/>
  </cols>
  <sheetData>
    <row r="1" spans="1:16" ht="26.25">
      <c r="A1" s="90" t="s">
        <v>160</v>
      </c>
      <c r="B1" s="90"/>
      <c r="C1" s="90"/>
      <c r="D1" s="90"/>
      <c r="E1" s="90"/>
      <c r="F1" s="90"/>
      <c r="G1" s="90"/>
      <c r="O1" s="84" t="s">
        <v>163</v>
      </c>
      <c r="P1" s="84" t="s">
        <v>161</v>
      </c>
    </row>
    <row r="2" spans="1:16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3" t="s">
        <v>168</v>
      </c>
      <c r="J3" s="93"/>
      <c r="K3" s="25">
        <f>CORREL(data1,data2)</f>
        <v>-0.1673233626416778</v>
      </c>
      <c r="O3" s="22">
        <v>3.6363636363636376</v>
      </c>
      <c r="P3" s="22">
        <v>0</v>
      </c>
    </row>
    <row r="4" spans="1:16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3" t="s">
        <v>171</v>
      </c>
      <c r="J5" s="93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4" t="s">
        <v>173</v>
      </c>
      <c r="J6" s="95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>
      <c r="A515" s="21"/>
      <c r="B515" s="22"/>
      <c r="C515" s="60"/>
      <c r="I515" s="60"/>
      <c r="J515" s="58"/>
      <c r="K515" s="57"/>
      <c r="L515" s="59"/>
    </row>
    <row r="516" spans="1:16">
      <c r="A516" s="21"/>
      <c r="B516" s="22"/>
      <c r="C516" s="60"/>
      <c r="I516" s="60"/>
      <c r="J516" s="58"/>
      <c r="K516" s="57"/>
      <c r="L516" s="59"/>
    </row>
    <row r="517" spans="1:16">
      <c r="A517" s="21"/>
      <c r="B517" s="22"/>
      <c r="C517" s="60"/>
      <c r="I517" s="60"/>
      <c r="J517" s="58"/>
      <c r="K517" s="57"/>
      <c r="L517" s="59"/>
    </row>
    <row r="518" spans="1:16">
      <c r="A518" s="21"/>
      <c r="B518" s="22"/>
      <c r="C518" s="60"/>
      <c r="I518" s="60"/>
      <c r="J518" s="58"/>
      <c r="K518" s="57"/>
      <c r="L518" s="59"/>
    </row>
    <row r="519" spans="1:16">
      <c r="A519" s="21"/>
      <c r="B519" s="22"/>
      <c r="C519" s="60"/>
      <c r="I519" s="60"/>
      <c r="J519" s="58"/>
      <c r="K519" s="57"/>
      <c r="L519" s="59"/>
    </row>
    <row r="520" spans="1:16">
      <c r="A520" s="21"/>
      <c r="B520" s="22"/>
      <c r="C520" s="60"/>
      <c r="I520" s="60"/>
      <c r="J520" s="58"/>
      <c r="K520" s="57"/>
      <c r="L520" s="59"/>
    </row>
    <row r="521" spans="1:16">
      <c r="A521" s="21"/>
      <c r="B521" s="22"/>
      <c r="C521" s="60"/>
      <c r="I521" s="60"/>
      <c r="J521" s="58"/>
      <c r="K521" s="57"/>
      <c r="L521" s="59"/>
    </row>
    <row r="522" spans="1:16">
      <c r="A522" s="21"/>
      <c r="B522" s="22"/>
      <c r="C522" s="60"/>
      <c r="I522" s="60"/>
      <c r="J522" s="58"/>
      <c r="K522" s="57"/>
      <c r="L522" s="59"/>
    </row>
    <row r="523" spans="1:16">
      <c r="A523" s="21"/>
      <c r="B523" s="22"/>
      <c r="C523" s="60"/>
      <c r="I523" s="60"/>
      <c r="J523" s="58"/>
      <c r="K523" s="57"/>
      <c r="L523" s="59"/>
    </row>
    <row r="524" spans="1:16">
      <c r="A524" s="21"/>
      <c r="B524" s="22"/>
      <c r="C524" s="60"/>
      <c r="I524" s="60"/>
    </row>
    <row r="525" spans="1:16">
      <c r="A525" s="21"/>
      <c r="B525" s="22"/>
      <c r="C525" s="60"/>
      <c r="I525" s="60"/>
    </row>
    <row r="526" spans="1:16">
      <c r="A526" s="21"/>
      <c r="B526" s="22"/>
      <c r="C526" s="60"/>
      <c r="I526" s="60"/>
    </row>
    <row r="527" spans="1:16">
      <c r="A527" s="21"/>
      <c r="B527" s="22"/>
      <c r="C527" s="60"/>
      <c r="I527" s="60"/>
    </row>
    <row r="528" spans="1:16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workbookViewId="0">
      <selection activeCell="L21" sqref="L21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0" t="s">
        <v>688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2014-04-11T06:12:08Z</dcterms:modified>
</cp:coreProperties>
</file>