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-20" windowWidth="25600" windowHeight="1386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4" i="7"/>
  <c r="I5" i="7"/>
  <c r="I6" i="7"/>
  <c r="I7" i="7"/>
  <c r="I8" i="7"/>
  <c r="I9" i="7"/>
  <c r="I10" i="7"/>
  <c r="I11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B4" i="5"/>
  <c r="B9" i="5"/>
  <c r="B10" i="5"/>
  <c r="B12" i="5"/>
  <c r="G17" i="5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<sst xmlns="http://schemas.openxmlformats.org/spreadsheetml/2006/main" count="741" uniqueCount="699">
  <si>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</si>
  <si>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</si>
  <si>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</si>
  <si>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</si>
  <si>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</si>
  <si>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</si>
  <si>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</si>
  <si>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</si>
  <si>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</si>
  <si>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</si>
  <si>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</si>
  <si>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</si>
  <si>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</si>
  <si>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</si>
  <si>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</si>
  <si>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</si>
  <si>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</si>
  <si>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</si>
  <si>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</si>
  <si>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</si>
  <si>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</si>
  <si>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</si>
  <si>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</si>
  <si>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</si>
  <si>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</si>
  <si>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</si>
  <si>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</si>
  <si>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</si>
  <si>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</si>
  <si>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</si>
  <si>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</si>
  <si>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</si>
  <si>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</si>
  <si>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</si>
  <si>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</si>
  <si>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</si>
  <si>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</si>
  <si>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</si>
  <si>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</si>
  <si>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</si>
  <si>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</si>
  <si>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</si>
  <si>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</si>
  <si>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</si>
  <si>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</si>
  <si>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</si>
  <si>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</si>
  <si>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</si>
  <si>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</si>
  <si>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</si>
  <si>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</si>
  <si>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</si>
  <si>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</si>
  <si>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</si>
  <si>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</si>
  <si>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</si>
  <si>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</si>
  <si>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</si>
  <si>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</si>
  <si>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</si>
  <si>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</si>
  <si>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</si>
  <si>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</si>
  <si>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</si>
  <si>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</si>
  <si>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</si>
  <si>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</si>
  <si>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</si>
  <si>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</si>
  <si>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</si>
  <si>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</si>
  <si>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</si>
  <si>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</si>
  <si>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</si>
  <si>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</si>
  <si>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</si>
  <si>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</si>
  <si>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</si>
  <si>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</si>
  <si>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</si>
  <si>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</si>
  <si>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</si>
  <si>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</si>
  <si>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</si>
  <si>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</si>
  <si>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</si>
  <si>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</si>
  <si>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</si>
  <si>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</si>
  <si>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</si>
  <si>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</si>
  <si>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</si>
  <si>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</si>
  <si>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</si>
  <si>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</si>
  <si>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</si>
  <si>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</si>
  <si>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</si>
  <si>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</si>
  <si>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</si>
  <si>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</si>
  <si>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</si>
  <si>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</si>
  <si>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</si>
  <si>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</si>
  <si>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</si>
  <si>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</si>
  <si>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</si>
  <si>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</si>
  <si>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</si>
  <si>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</si>
  <si>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</si>
  <si>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</si>
  <si>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</si>
  <si>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</si>
  <si>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</si>
  <si>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</si>
  <si>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</si>
  <si>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</si>
  <si>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</si>
  <si>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</si>
  <si>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</si>
  <si>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</si>
  <si>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</si>
  <si>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</si>
  <si>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</si>
  <si>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</si>
  <si>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</si>
  <si>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</si>
  <si>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</si>
  <si>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</si>
  <si>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</si>
  <si>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</si>
  <si>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</si>
  <si>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</si>
  <si>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</si>
  <si>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</si>
  <si>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</si>
  <si>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</si>
  <si>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</si>
  <si>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</si>
  <si>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</si>
  <si>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</si>
  <si>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</si>
  <si>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</si>
  <si>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</si>
  <si>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</si>
  <si>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</si>
  <si>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</si>
  <si>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</si>
  <si>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</si>
  <si>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</si>
  <si>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</si>
  <si>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</si>
  <si>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</si>
  <si>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</si>
  <si>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</si>
  <si>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</si>
  <si>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</si>
  <si>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</si>
  <si>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</si>
  <si>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</si>
  <si>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</si>
  <si>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</si>
  <si>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</si>
  <si>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</si>
  <si>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</si>
  <si>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</si>
  <si>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</si>
  <si>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</si>
  <si>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</si>
  <si>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</si>
  <si>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</si>
  <si>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</si>
  <si>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</si>
  <si>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</si>
  <si>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</si>
  <si>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</si>
  <si>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</si>
  <si>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</si>
  <si>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</si>
  <si>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</si>
  <si>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</si>
  <si>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</si>
  <si>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</si>
  <si>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</si>
  <si>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</si>
  <si>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</si>
  <si>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</si>
  <si>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</si>
  <si>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</si>
  <si>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</si>
  <si>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</si>
  <si>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</si>
  <si>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</si>
  <si>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</si>
  <si>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</si>
  <si>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</si>
  <si>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</si>
  <si>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</si>
  <si>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</si>
  <si>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</si>
  <si>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</si>
  <si>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</si>
  <si>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</si>
  <si>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</si>
  <si>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</si>
  <si>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</si>
  <si>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</si>
  <si>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</si>
  <si>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</si>
  <si>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</si>
  <si>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</si>
  <si>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</si>
  <si>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</si>
  <si>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</si>
  <si>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</si>
  <si>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</si>
  <si>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</si>
  <si>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</si>
  <si>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</si>
  <si>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</si>
  <si>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</si>
  <si>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</si>
  <si>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</si>
  <si>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</si>
  <si>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</si>
  <si>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</si>
  <si>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</si>
  <si>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</si>
  <si>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</si>
  <si>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</si>
  <si>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</si>
  <si>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</si>
  <si>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</si>
  <si>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</si>
  <si>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</si>
  <si>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</si>
  <si>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</si>
  <si>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</si>
  <si>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</si>
  <si>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</si>
  <si>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</si>
  <si>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</si>
  <si>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</si>
  <si>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</si>
  <si>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</si>
  <si>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</si>
  <si>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</si>
  <si>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</si>
  <si>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</si>
  <si>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</si>
  <si>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</si>
  <si>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</si>
  <si>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</si>
  <si>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</si>
  <si>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</si>
  <si>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</si>
  <si>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</si>
  <si>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</si>
  <si>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</si>
  <si>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</si>
  <si>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</si>
  <si>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</si>
  <si>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</si>
  <si>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</si>
  <si>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</si>
  <si>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</si>
  <si>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</si>
  <si>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</si>
  <si>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</si>
  <si>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</si>
  <si>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</si>
  <si>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</si>
  <si>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</si>
  <si>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</si>
  <si>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</si>
  <si>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</si>
  <si>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</si>
  <si>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</si>
  <si>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</si>
  <si>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</si>
  <si>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</si>
  <si>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</si>
  <si>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</si>
  <si>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</si>
  <si>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</si>
  <si>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</si>
  <si>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</si>
  <si>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</si>
  <si>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</si>
  <si>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</si>
  <si>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</si>
  <si>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</si>
  <si>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</si>
  <si>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</si>
  <si>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</si>
  <si>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</si>
  <si>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</si>
  <si>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</si>
  <si>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</si>
  <si>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</si>
  <si>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</si>
  <si>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</si>
  <si>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</si>
  <si>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</si>
  <si>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</si>
  <si>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</si>
  <si>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</si>
  <si>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</si>
  <si>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</si>
  <si>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</si>
  <si>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</si>
  <si>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</si>
  <si>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</si>
  <si>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</si>
  <si>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</si>
  <si>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</si>
  <si>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</si>
  <si>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</si>
  <si>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</si>
  <si>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</si>
  <si>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</si>
  <si>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</si>
  <si>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</si>
  <si>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</si>
  <si>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</si>
  <si>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</si>
  <si>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</si>
  <si>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</si>
  <si>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</si>
  <si>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</si>
  <si>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</si>
  <si>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</si>
  <si>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</si>
  <si>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</si>
  <si>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</si>
  <si>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</si>
  <si>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</si>
  <si>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</si>
  <si>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</si>
  <si>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</si>
  <si>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</si>
  <si>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</si>
  <si>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</si>
  <si>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</si>
  <si>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</si>
  <si>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</si>
  <si>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</si>
  <si>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</si>
  <si>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</si>
  <si>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</si>
  <si>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</si>
  <si>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</si>
  <si>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</si>
  <si>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</si>
  <si>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</si>
  <si>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</si>
  <si>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</si>
  <si>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</si>
  <si>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</si>
  <si>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</si>
  <si>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</si>
  <si>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</si>
  <si>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</si>
  <si>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</si>
  <si>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</si>
  <si>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</si>
  <si>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</si>
  <si>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</si>
  <si>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</si>
  <si>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</si>
  <si>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</si>
  <si>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</si>
  <si>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</si>
  <si>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</si>
  <si>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</si>
  <si>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</si>
  <si>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</si>
  <si>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</si>
  <si>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</si>
  <si>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</si>
  <si>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</si>
  <si>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</si>
  <si>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</si>
  <si>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</si>
  <si>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</si>
  <si>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</si>
  <si>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</si>
  <si>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</si>
  <si>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</si>
  <si>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</si>
  <si>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</si>
  <si>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</si>
  <si>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</si>
  <si>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</si>
  <si>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</si>
  <si>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</si>
  <si>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</si>
  <si>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</si>
  <si>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</si>
  <si>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</si>
  <si>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</si>
  <si>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</si>
  <si>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</si>
  <si>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</si>
  <si>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</si>
  <si>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</si>
  <si>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</si>
  <si>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</si>
  <si>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</si>
  <si>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</si>
  <si>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</si>
  <si>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</si>
  <si>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</si>
  <si>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</si>
  <si>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</si>
  <si>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</si>
  <si>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</si>
  <si>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</si>
  <si>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</si>
  <si>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</si>
  <si>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</si>
  <si>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</si>
  <si>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</si>
  <si>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</si>
  <si>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</si>
  <si>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</si>
  <si>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</si>
  <si>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</si>
  <si>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</si>
  <si>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</si>
  <si>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</si>
  <si>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</si>
  <si>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</si>
  <si>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</si>
  <si>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</si>
  <si>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</si>
  <si>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</si>
  <si>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</si>
  <si>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</si>
  <si>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</si>
  <si>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</si>
  <si>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</si>
  <si>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</si>
  <si>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</si>
  <si>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</si>
  <si>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</si>
  <si>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</si>
  <si>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</si>
  <si>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</si>
  <si>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</si>
  <si>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</si>
  <si>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</si>
  <si>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</si>
  <si>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</si>
  <si>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</si>
  <si>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</si>
  <si>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</si>
  <si>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</si>
  <si>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</si>
  <si>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</si>
  <si>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</si>
  <si>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</si>
  <si>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</si>
  <si>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</si>
  <si>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</si>
  <si>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</si>
  <si>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</si>
  <si>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</si>
  <si>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</si>
  <si>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</si>
  <si>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</si>
  <si>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</si>
  <si>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</si>
  <si>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</si>
  <si>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</si>
  <si>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</si>
  <si>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</si>
  <si>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</si>
  <si>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</si>
  <si>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</si>
  <si>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</si>
  <si>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</si>
  <si>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</si>
  <si>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</si>
  <si>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</si>
  <si>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</si>
  <si>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</si>
  <si>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</si>
  <si>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</si>
  <si>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</si>
  <si>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</si>
  <si>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</si>
  <si>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</si>
  <si>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</si>
  <si>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</si>
  <si>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</si>
  <si>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</si>
  <si>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</si>
  <si>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</si>
  <si>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</si>
  <si>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</si>
  <si>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</si>
  <si>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</si>
  <si>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</si>
  <si>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</si>
  <si>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</si>
  <si>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</si>
  <si>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</si>
  <si>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</si>
  <si>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</si>
  <si>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</si>
  <si>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</si>
  <si>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</si>
  <si>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</si>
  <si>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</si>
  <si>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</si>
  <si>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</si>
  <si>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</si>
  <si>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</si>
  <si>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</si>
  <si>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</si>
  <si>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</si>
  <si>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</si>
  <si>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</si>
  <si>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</si>
  <si>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</si>
  <si>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</si>
  <si>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</si>
  <si>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</si>
  <si>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</si>
  <si>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</si>
  <si>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</si>
  <si>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</si>
  <si>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</si>
  <si>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</si>
  <si>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</si>
  <si>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</si>
  <si>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</si>
  <si>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</si>
  <si>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</si>
  <si>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</si>
  <si>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</si>
  <si>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</si>
  <si>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</si>
  <si>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</si>
  <si>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</si>
  <si>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</si>
  <si>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</si>
  <si>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</si>
  <si>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</si>
  <si>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</si>
  <si>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</si>
  <si>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</si>
  <si>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</si>
  <si>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</si>
  <si>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</si>
  <si>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</si>
  <si>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</si>
  <si>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</si>
  <si>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</si>
  <si>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</si>
  <si>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</si>
  <si>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</si>
  <si>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</si>
  <si>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</si>
  <si>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</si>
  <si>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</si>
  <si>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</si>
  <si>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</si>
  <si>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</si>
  <si>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</si>
  <si>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</si>
  <si>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</si>
  <si>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</si>
  <si>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</si>
  <si>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</si>
  <si>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</si>
  <si>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</si>
  <si>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</si>
  <si>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</si>
  <si>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</si>
  <si>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</si>
  <si>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</si>
  <si>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</si>
  <si>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</si>
  <si>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</si>
  <si>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</si>
  <si>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</si>
  <si>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</si>
  <si>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</si>
  <si>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</si>
  <si>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</si>
  <si>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</si>
  <si>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</si>
  <si>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</si>
  <si>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</si>
  <si>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</si>
  <si>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</si>
  <si>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</si>
  <si>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</si>
  <si>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</si>
  <si>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</si>
  <si>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</si>
  <si>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</si>
  <si>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</si>
  <si>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</si>
  <si>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</si>
  <si>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</si>
  <si>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</si>
  <si>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</si>
  <si>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</si>
  <si>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</si>
  <si>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</si>
  <si>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</si>
  <si>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</si>
  <si>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</si>
  <si>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</si>
  <si>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</si>
  <si>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</si>
  <si>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</si>
  <si>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</si>
  <si>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</si>
  <si>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</si>
  <si>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</si>
  <si>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</si>
  <si>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</si>
  <si>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</si>
  <si>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</si>
  <si>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</si>
  <si>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</si>
  <si>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</si>
  <si>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</si>
  <si>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</si>
  <si>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</si>
  <si>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</si>
  <si>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</si>
  <si>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</si>
  <si>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</si>
  <si>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</si>
  <si>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</si>
  <si>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</si>
  <si>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</si>
  <si>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</si>
  <si>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</si>
  <si>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</si>
  <si>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</si>
  <si>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</si>
  <si>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</si>
  <si>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</si>
  <si>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</si>
  <si>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</si>
  <si>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</si>
  <si>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</si>
  <si>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</si>
  <si>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</si>
  <si>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</si>
  <si>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</si>
  <si>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</si>
  <si>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</si>
  <si>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</si>
  <si>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</si>
  <si>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</si>
  <si>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</si>
  <si>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</si>
  <si>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</si>
  <si>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</si>
  <si>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</si>
  <si>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</si>
  <si>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</si>
  <si>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</si>
  <si>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</si>
  <si>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</si>
  <si>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</si>
  <si>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</si>
  <si>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</si>
  <si>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</si>
  <si>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</si>
  <si>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</si>
  <si>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</si>
  <si>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</si>
  <si>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</si>
  <si>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</si>
  <si>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</si>
  <si>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</si>
  <si>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</si>
  <si>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</si>
  <si>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</si>
  <si>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</si>
  <si>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</si>
  <si>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</si>
  <si>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</si>
  <si>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</si>
  <si>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</si>
  <si>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</si>
  <si>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</si>
  <si>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Daily returrn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</si>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</sst>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9" formatCode="_ * #,##0_ ;_ * \-#,##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0" fontId="9" fillId="0" borderId="0" xfId="1" applyNumberFormat="1" applyFont="1"/>
    <xf numFmtId="169" fontId="0" fillId="0" borderId="13" xfId="1" applyNumberFormat="1" applyFont="1" applyBorder="1"/>
    <xf numFmtId="0" fontId="0" fillId="0" borderId="0" xfId="0" applyAlignment="1">
      <alignment horizontal="center"/>
    </xf>
  </cellXfs>
  <cellStyles count="9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85833229836807"/>
                  <c:y val="-0.370545205286839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146680"/>
        <c:axId val="-2145102904"/>
      </c:scatterChart>
      <c:valAx>
        <c:axId val="-214514668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-2145102904"/>
        <c:crosses val="autoZero"/>
        <c:crossBetween val="midCat"/>
      </c:valAx>
      <c:valAx>
        <c:axId val="-21451029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45146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8</xdr:row>
      <xdr:rowOff>76200</xdr:rowOff>
    </xdr:from>
    <xdr:to>
      <xdr:col>13</xdr:col>
      <xdr:colOff>609600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1" sqref="C21"/>
    </sheetView>
  </sheetViews>
  <sheetFormatPr baseColWidth="10" defaultColWidth="8.83203125" defaultRowHeight="14" x14ac:dyDescent="0"/>
  <cols>
    <col min="1" max="1" width="25.1640625" bestFit="1" customWidth="1"/>
    <col min="2" max="2" width="12.164062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682</v>
      </c>
      <c r="M12" s="64" t="s">
        <v>683</v>
      </c>
    </row>
    <row r="13" spans="1:22" ht="1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" thickBot="1">
      <c r="A15" s="18" t="s">
        <v>692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685</v>
      </c>
      <c r="L17" s="77">
        <f>SUM(L13:L16)</f>
        <v>12</v>
      </c>
      <c r="M17" s="77">
        <f>SUM(M13:M16)</f>
        <v>22</v>
      </c>
      <c r="P17" s="19"/>
    </row>
    <row r="18" spans="1:16" ht="1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681</v>
      </c>
      <c r="L18" s="77">
        <f>PRODUCT(L13:L16)</f>
        <v>40</v>
      </c>
      <c r="M18" s="77">
        <f>PRODUCT(M13:M16)</f>
        <v>324</v>
      </c>
      <c r="P18" s="19"/>
    </row>
    <row r="19" spans="1:16" ht="15" thickBot="1">
      <c r="E19" s="82"/>
    </row>
    <row r="20" spans="1:16" ht="15" thickBot="1">
      <c r="B20" s="81" t="s">
        <v>2</v>
      </c>
      <c r="C20" s="81" t="s">
        <v>3</v>
      </c>
      <c r="D20" s="81" t="s">
        <v>4</v>
      </c>
    </row>
    <row r="21" spans="1:16" ht="15" thickBot="1">
      <c r="A21" s="18" t="s">
        <v>684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8" max="8" width="9.5" customWidth="1"/>
    <col min="9" max="9" width="11.1640625" bestFit="1" customWidth="1"/>
    <col min="11" max="11" width="43" customWidth="1"/>
    <col min="12" max="12" width="10" bestFit="1" customWidth="1"/>
    <col min="258" max="258" width="10.1640625" bestFit="1" customWidth="1"/>
    <col min="259" max="262" width="9.5" bestFit="1" customWidth="1"/>
    <col min="263" max="263" width="13.33203125" bestFit="1" customWidth="1"/>
    <col min="264" max="264" width="9.5" bestFit="1" customWidth="1"/>
    <col min="267" max="267" width="43" customWidth="1"/>
    <col min="514" max="514" width="10.1640625" bestFit="1" customWidth="1"/>
    <col min="515" max="518" width="9.5" bestFit="1" customWidth="1"/>
    <col min="519" max="519" width="13.33203125" bestFit="1" customWidth="1"/>
    <col min="520" max="520" width="9.5" bestFit="1" customWidth="1"/>
    <col min="523" max="523" width="43" customWidth="1"/>
    <col min="770" max="770" width="10.1640625" bestFit="1" customWidth="1"/>
    <col min="771" max="774" width="9.5" bestFit="1" customWidth="1"/>
    <col min="775" max="775" width="13.33203125" bestFit="1" customWidth="1"/>
    <col min="776" max="776" width="9.5" bestFit="1" customWidth="1"/>
    <col min="779" max="779" width="43" customWidth="1"/>
    <col min="1026" max="1026" width="10.1640625" bestFit="1" customWidth="1"/>
    <col min="1027" max="1030" width="9.5" bestFit="1" customWidth="1"/>
    <col min="1031" max="1031" width="13.33203125" bestFit="1" customWidth="1"/>
    <col min="1032" max="1032" width="9.5" bestFit="1" customWidth="1"/>
    <col min="1035" max="1035" width="43" customWidth="1"/>
    <col min="1282" max="1282" width="10.1640625" bestFit="1" customWidth="1"/>
    <col min="1283" max="1286" width="9.5" bestFit="1" customWidth="1"/>
    <col min="1287" max="1287" width="13.33203125" bestFit="1" customWidth="1"/>
    <col min="1288" max="1288" width="9.5" bestFit="1" customWidth="1"/>
    <col min="1291" max="1291" width="43" customWidth="1"/>
    <col min="1538" max="1538" width="10.1640625" bestFit="1" customWidth="1"/>
    <col min="1539" max="1542" width="9.5" bestFit="1" customWidth="1"/>
    <col min="1543" max="1543" width="13.33203125" bestFit="1" customWidth="1"/>
    <col min="1544" max="1544" width="9.5" bestFit="1" customWidth="1"/>
    <col min="1547" max="1547" width="43" customWidth="1"/>
    <col min="1794" max="1794" width="10.1640625" bestFit="1" customWidth="1"/>
    <col min="1795" max="1798" width="9.5" bestFit="1" customWidth="1"/>
    <col min="1799" max="1799" width="13.33203125" bestFit="1" customWidth="1"/>
    <col min="1800" max="1800" width="9.5" bestFit="1" customWidth="1"/>
    <col min="1803" max="1803" width="43" customWidth="1"/>
    <col min="2050" max="2050" width="10.1640625" bestFit="1" customWidth="1"/>
    <col min="2051" max="2054" width="9.5" bestFit="1" customWidth="1"/>
    <col min="2055" max="2055" width="13.33203125" bestFit="1" customWidth="1"/>
    <col min="2056" max="2056" width="9.5" bestFit="1" customWidth="1"/>
    <col min="2059" max="2059" width="43" customWidth="1"/>
    <col min="2306" max="2306" width="10.1640625" bestFit="1" customWidth="1"/>
    <col min="2307" max="2310" width="9.5" bestFit="1" customWidth="1"/>
    <col min="2311" max="2311" width="13.33203125" bestFit="1" customWidth="1"/>
    <col min="2312" max="2312" width="9.5" bestFit="1" customWidth="1"/>
    <col min="2315" max="2315" width="43" customWidth="1"/>
    <col min="2562" max="2562" width="10.1640625" bestFit="1" customWidth="1"/>
    <col min="2563" max="2566" width="9.5" bestFit="1" customWidth="1"/>
    <col min="2567" max="2567" width="13.33203125" bestFit="1" customWidth="1"/>
    <col min="2568" max="2568" width="9.5" bestFit="1" customWidth="1"/>
    <col min="2571" max="2571" width="43" customWidth="1"/>
    <col min="2818" max="2818" width="10.1640625" bestFit="1" customWidth="1"/>
    <col min="2819" max="2822" width="9.5" bestFit="1" customWidth="1"/>
    <col min="2823" max="2823" width="13.33203125" bestFit="1" customWidth="1"/>
    <col min="2824" max="2824" width="9.5" bestFit="1" customWidth="1"/>
    <col min="2827" max="2827" width="43" customWidth="1"/>
    <col min="3074" max="3074" width="10.1640625" bestFit="1" customWidth="1"/>
    <col min="3075" max="3078" width="9.5" bestFit="1" customWidth="1"/>
    <col min="3079" max="3079" width="13.33203125" bestFit="1" customWidth="1"/>
    <col min="3080" max="3080" width="9.5" bestFit="1" customWidth="1"/>
    <col min="3083" max="3083" width="43" customWidth="1"/>
    <col min="3330" max="3330" width="10.1640625" bestFit="1" customWidth="1"/>
    <col min="3331" max="3334" width="9.5" bestFit="1" customWidth="1"/>
    <col min="3335" max="3335" width="13.33203125" bestFit="1" customWidth="1"/>
    <col min="3336" max="3336" width="9.5" bestFit="1" customWidth="1"/>
    <col min="3339" max="3339" width="43" customWidth="1"/>
    <col min="3586" max="3586" width="10.1640625" bestFit="1" customWidth="1"/>
    <col min="3587" max="3590" width="9.5" bestFit="1" customWidth="1"/>
    <col min="3591" max="3591" width="13.33203125" bestFit="1" customWidth="1"/>
    <col min="3592" max="3592" width="9.5" bestFit="1" customWidth="1"/>
    <col min="3595" max="3595" width="43" customWidth="1"/>
    <col min="3842" max="3842" width="10.1640625" bestFit="1" customWidth="1"/>
    <col min="3843" max="3846" width="9.5" bestFit="1" customWidth="1"/>
    <col min="3847" max="3847" width="13.33203125" bestFit="1" customWidth="1"/>
    <col min="3848" max="3848" width="9.5" bestFit="1" customWidth="1"/>
    <col min="3851" max="3851" width="43" customWidth="1"/>
    <col min="4098" max="4098" width="10.1640625" bestFit="1" customWidth="1"/>
    <col min="4099" max="4102" width="9.5" bestFit="1" customWidth="1"/>
    <col min="4103" max="4103" width="13.33203125" bestFit="1" customWidth="1"/>
    <col min="4104" max="4104" width="9.5" bestFit="1" customWidth="1"/>
    <col min="4107" max="4107" width="43" customWidth="1"/>
    <col min="4354" max="4354" width="10.1640625" bestFit="1" customWidth="1"/>
    <col min="4355" max="4358" width="9.5" bestFit="1" customWidth="1"/>
    <col min="4359" max="4359" width="13.33203125" bestFit="1" customWidth="1"/>
    <col min="4360" max="4360" width="9.5" bestFit="1" customWidth="1"/>
    <col min="4363" max="4363" width="43" customWidth="1"/>
    <col min="4610" max="4610" width="10.1640625" bestFit="1" customWidth="1"/>
    <col min="4611" max="4614" width="9.5" bestFit="1" customWidth="1"/>
    <col min="4615" max="4615" width="13.33203125" bestFit="1" customWidth="1"/>
    <col min="4616" max="4616" width="9.5" bestFit="1" customWidth="1"/>
    <col min="4619" max="4619" width="43" customWidth="1"/>
    <col min="4866" max="4866" width="10.1640625" bestFit="1" customWidth="1"/>
    <col min="4867" max="4870" width="9.5" bestFit="1" customWidth="1"/>
    <col min="4871" max="4871" width="13.33203125" bestFit="1" customWidth="1"/>
    <col min="4872" max="4872" width="9.5" bestFit="1" customWidth="1"/>
    <col min="4875" max="4875" width="43" customWidth="1"/>
    <col min="5122" max="5122" width="10.1640625" bestFit="1" customWidth="1"/>
    <col min="5123" max="5126" width="9.5" bestFit="1" customWidth="1"/>
    <col min="5127" max="5127" width="13.33203125" bestFit="1" customWidth="1"/>
    <col min="5128" max="5128" width="9.5" bestFit="1" customWidth="1"/>
    <col min="5131" max="5131" width="43" customWidth="1"/>
    <col min="5378" max="5378" width="10.1640625" bestFit="1" customWidth="1"/>
    <col min="5379" max="5382" width="9.5" bestFit="1" customWidth="1"/>
    <col min="5383" max="5383" width="13.33203125" bestFit="1" customWidth="1"/>
    <col min="5384" max="5384" width="9.5" bestFit="1" customWidth="1"/>
    <col min="5387" max="5387" width="43" customWidth="1"/>
    <col min="5634" max="5634" width="10.1640625" bestFit="1" customWidth="1"/>
    <col min="5635" max="5638" width="9.5" bestFit="1" customWidth="1"/>
    <col min="5639" max="5639" width="13.33203125" bestFit="1" customWidth="1"/>
    <col min="5640" max="5640" width="9.5" bestFit="1" customWidth="1"/>
    <col min="5643" max="5643" width="43" customWidth="1"/>
    <col min="5890" max="5890" width="10.1640625" bestFit="1" customWidth="1"/>
    <col min="5891" max="5894" width="9.5" bestFit="1" customWidth="1"/>
    <col min="5895" max="5895" width="13.33203125" bestFit="1" customWidth="1"/>
    <col min="5896" max="5896" width="9.5" bestFit="1" customWidth="1"/>
    <col min="5899" max="5899" width="43" customWidth="1"/>
    <col min="6146" max="6146" width="10.1640625" bestFit="1" customWidth="1"/>
    <col min="6147" max="6150" width="9.5" bestFit="1" customWidth="1"/>
    <col min="6151" max="6151" width="13.33203125" bestFit="1" customWidth="1"/>
    <col min="6152" max="6152" width="9.5" bestFit="1" customWidth="1"/>
    <col min="6155" max="6155" width="43" customWidth="1"/>
    <col min="6402" max="6402" width="10.1640625" bestFit="1" customWidth="1"/>
    <col min="6403" max="6406" width="9.5" bestFit="1" customWidth="1"/>
    <col min="6407" max="6407" width="13.33203125" bestFit="1" customWidth="1"/>
    <col min="6408" max="6408" width="9.5" bestFit="1" customWidth="1"/>
    <col min="6411" max="6411" width="43" customWidth="1"/>
    <col min="6658" max="6658" width="10.1640625" bestFit="1" customWidth="1"/>
    <col min="6659" max="6662" width="9.5" bestFit="1" customWidth="1"/>
    <col min="6663" max="6663" width="13.33203125" bestFit="1" customWidth="1"/>
    <col min="6664" max="6664" width="9.5" bestFit="1" customWidth="1"/>
    <col min="6667" max="6667" width="43" customWidth="1"/>
    <col min="6914" max="6914" width="10.1640625" bestFit="1" customWidth="1"/>
    <col min="6915" max="6918" width="9.5" bestFit="1" customWidth="1"/>
    <col min="6919" max="6919" width="13.33203125" bestFit="1" customWidth="1"/>
    <col min="6920" max="6920" width="9.5" bestFit="1" customWidth="1"/>
    <col min="6923" max="6923" width="43" customWidth="1"/>
    <col min="7170" max="7170" width="10.1640625" bestFit="1" customWidth="1"/>
    <col min="7171" max="7174" width="9.5" bestFit="1" customWidth="1"/>
    <col min="7175" max="7175" width="13.33203125" bestFit="1" customWidth="1"/>
    <col min="7176" max="7176" width="9.5" bestFit="1" customWidth="1"/>
    <col min="7179" max="7179" width="43" customWidth="1"/>
    <col min="7426" max="7426" width="10.1640625" bestFit="1" customWidth="1"/>
    <col min="7427" max="7430" width="9.5" bestFit="1" customWidth="1"/>
    <col min="7431" max="7431" width="13.33203125" bestFit="1" customWidth="1"/>
    <col min="7432" max="7432" width="9.5" bestFit="1" customWidth="1"/>
    <col min="7435" max="7435" width="43" customWidth="1"/>
    <col min="7682" max="7682" width="10.1640625" bestFit="1" customWidth="1"/>
    <col min="7683" max="7686" width="9.5" bestFit="1" customWidth="1"/>
    <col min="7687" max="7687" width="13.33203125" bestFit="1" customWidth="1"/>
    <col min="7688" max="7688" width="9.5" bestFit="1" customWidth="1"/>
    <col min="7691" max="7691" width="43" customWidth="1"/>
    <col min="7938" max="7938" width="10.1640625" bestFit="1" customWidth="1"/>
    <col min="7939" max="7942" width="9.5" bestFit="1" customWidth="1"/>
    <col min="7943" max="7943" width="13.33203125" bestFit="1" customWidth="1"/>
    <col min="7944" max="7944" width="9.5" bestFit="1" customWidth="1"/>
    <col min="7947" max="7947" width="43" customWidth="1"/>
    <col min="8194" max="8194" width="10.1640625" bestFit="1" customWidth="1"/>
    <col min="8195" max="8198" width="9.5" bestFit="1" customWidth="1"/>
    <col min="8199" max="8199" width="13.33203125" bestFit="1" customWidth="1"/>
    <col min="8200" max="8200" width="9.5" bestFit="1" customWidth="1"/>
    <col min="8203" max="8203" width="43" customWidth="1"/>
    <col min="8450" max="8450" width="10.1640625" bestFit="1" customWidth="1"/>
    <col min="8451" max="8454" width="9.5" bestFit="1" customWidth="1"/>
    <col min="8455" max="8455" width="13.33203125" bestFit="1" customWidth="1"/>
    <col min="8456" max="8456" width="9.5" bestFit="1" customWidth="1"/>
    <col min="8459" max="8459" width="43" customWidth="1"/>
    <col min="8706" max="8706" width="10.1640625" bestFit="1" customWidth="1"/>
    <col min="8707" max="8710" width="9.5" bestFit="1" customWidth="1"/>
    <col min="8711" max="8711" width="13.33203125" bestFit="1" customWidth="1"/>
    <col min="8712" max="8712" width="9.5" bestFit="1" customWidth="1"/>
    <col min="8715" max="8715" width="43" customWidth="1"/>
    <col min="8962" max="8962" width="10.1640625" bestFit="1" customWidth="1"/>
    <col min="8963" max="8966" width="9.5" bestFit="1" customWidth="1"/>
    <col min="8967" max="8967" width="13.33203125" bestFit="1" customWidth="1"/>
    <col min="8968" max="8968" width="9.5" bestFit="1" customWidth="1"/>
    <col min="8971" max="8971" width="43" customWidth="1"/>
    <col min="9218" max="9218" width="10.1640625" bestFit="1" customWidth="1"/>
    <col min="9219" max="9222" width="9.5" bestFit="1" customWidth="1"/>
    <col min="9223" max="9223" width="13.33203125" bestFit="1" customWidth="1"/>
    <col min="9224" max="9224" width="9.5" bestFit="1" customWidth="1"/>
    <col min="9227" max="9227" width="43" customWidth="1"/>
    <col min="9474" max="9474" width="10.1640625" bestFit="1" customWidth="1"/>
    <col min="9475" max="9478" width="9.5" bestFit="1" customWidth="1"/>
    <col min="9479" max="9479" width="13.33203125" bestFit="1" customWidth="1"/>
    <col min="9480" max="9480" width="9.5" bestFit="1" customWidth="1"/>
    <col min="9483" max="9483" width="43" customWidth="1"/>
    <col min="9730" max="9730" width="10.1640625" bestFit="1" customWidth="1"/>
    <col min="9731" max="9734" width="9.5" bestFit="1" customWidth="1"/>
    <col min="9735" max="9735" width="13.33203125" bestFit="1" customWidth="1"/>
    <col min="9736" max="9736" width="9.5" bestFit="1" customWidth="1"/>
    <col min="9739" max="9739" width="43" customWidth="1"/>
    <col min="9986" max="9986" width="10.1640625" bestFit="1" customWidth="1"/>
    <col min="9987" max="9990" width="9.5" bestFit="1" customWidth="1"/>
    <col min="9991" max="9991" width="13.33203125" bestFit="1" customWidth="1"/>
    <col min="9992" max="9992" width="9.5" bestFit="1" customWidth="1"/>
    <col min="9995" max="9995" width="43" customWidth="1"/>
    <col min="10242" max="10242" width="10.1640625" bestFit="1" customWidth="1"/>
    <col min="10243" max="10246" width="9.5" bestFit="1" customWidth="1"/>
    <col min="10247" max="10247" width="13.33203125" bestFit="1" customWidth="1"/>
    <col min="10248" max="10248" width="9.5" bestFit="1" customWidth="1"/>
    <col min="10251" max="10251" width="43" customWidth="1"/>
    <col min="10498" max="10498" width="10.1640625" bestFit="1" customWidth="1"/>
    <col min="10499" max="10502" width="9.5" bestFit="1" customWidth="1"/>
    <col min="10503" max="10503" width="13.33203125" bestFit="1" customWidth="1"/>
    <col min="10504" max="10504" width="9.5" bestFit="1" customWidth="1"/>
    <col min="10507" max="10507" width="43" customWidth="1"/>
    <col min="10754" max="10754" width="10.1640625" bestFit="1" customWidth="1"/>
    <col min="10755" max="10758" width="9.5" bestFit="1" customWidth="1"/>
    <col min="10759" max="10759" width="13.33203125" bestFit="1" customWidth="1"/>
    <col min="10760" max="10760" width="9.5" bestFit="1" customWidth="1"/>
    <col min="10763" max="10763" width="43" customWidth="1"/>
    <col min="11010" max="11010" width="10.1640625" bestFit="1" customWidth="1"/>
    <col min="11011" max="11014" width="9.5" bestFit="1" customWidth="1"/>
    <col min="11015" max="11015" width="13.33203125" bestFit="1" customWidth="1"/>
    <col min="11016" max="11016" width="9.5" bestFit="1" customWidth="1"/>
    <col min="11019" max="11019" width="43" customWidth="1"/>
    <col min="11266" max="11266" width="10.1640625" bestFit="1" customWidth="1"/>
    <col min="11267" max="11270" width="9.5" bestFit="1" customWidth="1"/>
    <col min="11271" max="11271" width="13.33203125" bestFit="1" customWidth="1"/>
    <col min="11272" max="11272" width="9.5" bestFit="1" customWidth="1"/>
    <col min="11275" max="11275" width="43" customWidth="1"/>
    <col min="11522" max="11522" width="10.1640625" bestFit="1" customWidth="1"/>
    <col min="11523" max="11526" width="9.5" bestFit="1" customWidth="1"/>
    <col min="11527" max="11527" width="13.33203125" bestFit="1" customWidth="1"/>
    <col min="11528" max="11528" width="9.5" bestFit="1" customWidth="1"/>
    <col min="11531" max="11531" width="43" customWidth="1"/>
    <col min="11778" max="11778" width="10.1640625" bestFit="1" customWidth="1"/>
    <col min="11779" max="11782" width="9.5" bestFit="1" customWidth="1"/>
    <col min="11783" max="11783" width="13.33203125" bestFit="1" customWidth="1"/>
    <col min="11784" max="11784" width="9.5" bestFit="1" customWidth="1"/>
    <col min="11787" max="11787" width="43" customWidth="1"/>
    <col min="12034" max="12034" width="10.1640625" bestFit="1" customWidth="1"/>
    <col min="12035" max="12038" width="9.5" bestFit="1" customWidth="1"/>
    <col min="12039" max="12039" width="13.33203125" bestFit="1" customWidth="1"/>
    <col min="12040" max="12040" width="9.5" bestFit="1" customWidth="1"/>
    <col min="12043" max="12043" width="43" customWidth="1"/>
    <col min="12290" max="12290" width="10.1640625" bestFit="1" customWidth="1"/>
    <col min="12291" max="12294" width="9.5" bestFit="1" customWidth="1"/>
    <col min="12295" max="12295" width="13.33203125" bestFit="1" customWidth="1"/>
    <col min="12296" max="12296" width="9.5" bestFit="1" customWidth="1"/>
    <col min="12299" max="12299" width="43" customWidth="1"/>
    <col min="12546" max="12546" width="10.1640625" bestFit="1" customWidth="1"/>
    <col min="12547" max="12550" width="9.5" bestFit="1" customWidth="1"/>
    <col min="12551" max="12551" width="13.33203125" bestFit="1" customWidth="1"/>
    <col min="12552" max="12552" width="9.5" bestFit="1" customWidth="1"/>
    <col min="12555" max="12555" width="43" customWidth="1"/>
    <col min="12802" max="12802" width="10.1640625" bestFit="1" customWidth="1"/>
    <col min="12803" max="12806" width="9.5" bestFit="1" customWidth="1"/>
    <col min="12807" max="12807" width="13.33203125" bestFit="1" customWidth="1"/>
    <col min="12808" max="12808" width="9.5" bestFit="1" customWidth="1"/>
    <col min="12811" max="12811" width="43" customWidth="1"/>
    <col min="13058" max="13058" width="10.1640625" bestFit="1" customWidth="1"/>
    <col min="13059" max="13062" width="9.5" bestFit="1" customWidth="1"/>
    <col min="13063" max="13063" width="13.33203125" bestFit="1" customWidth="1"/>
    <col min="13064" max="13064" width="9.5" bestFit="1" customWidth="1"/>
    <col min="13067" max="13067" width="43" customWidth="1"/>
    <col min="13314" max="13314" width="10.1640625" bestFit="1" customWidth="1"/>
    <col min="13315" max="13318" width="9.5" bestFit="1" customWidth="1"/>
    <col min="13319" max="13319" width="13.33203125" bestFit="1" customWidth="1"/>
    <col min="13320" max="13320" width="9.5" bestFit="1" customWidth="1"/>
    <col min="13323" max="13323" width="43" customWidth="1"/>
    <col min="13570" max="13570" width="10.1640625" bestFit="1" customWidth="1"/>
    <col min="13571" max="13574" width="9.5" bestFit="1" customWidth="1"/>
    <col min="13575" max="13575" width="13.33203125" bestFit="1" customWidth="1"/>
    <col min="13576" max="13576" width="9.5" bestFit="1" customWidth="1"/>
    <col min="13579" max="13579" width="43" customWidth="1"/>
    <col min="13826" max="13826" width="10.1640625" bestFit="1" customWidth="1"/>
    <col min="13827" max="13830" width="9.5" bestFit="1" customWidth="1"/>
    <col min="13831" max="13831" width="13.33203125" bestFit="1" customWidth="1"/>
    <col min="13832" max="13832" width="9.5" bestFit="1" customWidth="1"/>
    <col min="13835" max="13835" width="43" customWidth="1"/>
    <col min="14082" max="14082" width="10.1640625" bestFit="1" customWidth="1"/>
    <col min="14083" max="14086" width="9.5" bestFit="1" customWidth="1"/>
    <col min="14087" max="14087" width="13.33203125" bestFit="1" customWidth="1"/>
    <col min="14088" max="14088" width="9.5" bestFit="1" customWidth="1"/>
    <col min="14091" max="14091" width="43" customWidth="1"/>
    <col min="14338" max="14338" width="10.1640625" bestFit="1" customWidth="1"/>
    <col min="14339" max="14342" width="9.5" bestFit="1" customWidth="1"/>
    <col min="14343" max="14343" width="13.33203125" bestFit="1" customWidth="1"/>
    <col min="14344" max="14344" width="9.5" bestFit="1" customWidth="1"/>
    <col min="14347" max="14347" width="43" customWidth="1"/>
    <col min="14594" max="14594" width="10.1640625" bestFit="1" customWidth="1"/>
    <col min="14595" max="14598" width="9.5" bestFit="1" customWidth="1"/>
    <col min="14599" max="14599" width="13.33203125" bestFit="1" customWidth="1"/>
    <col min="14600" max="14600" width="9.5" bestFit="1" customWidth="1"/>
    <col min="14603" max="14603" width="43" customWidth="1"/>
    <col min="14850" max="14850" width="10.1640625" bestFit="1" customWidth="1"/>
    <col min="14851" max="14854" width="9.5" bestFit="1" customWidth="1"/>
    <col min="14855" max="14855" width="13.33203125" bestFit="1" customWidth="1"/>
    <col min="14856" max="14856" width="9.5" bestFit="1" customWidth="1"/>
    <col min="14859" max="14859" width="43" customWidth="1"/>
    <col min="15106" max="15106" width="10.1640625" bestFit="1" customWidth="1"/>
    <col min="15107" max="15110" width="9.5" bestFit="1" customWidth="1"/>
    <col min="15111" max="15111" width="13.33203125" bestFit="1" customWidth="1"/>
    <col min="15112" max="15112" width="9.5" bestFit="1" customWidth="1"/>
    <col min="15115" max="15115" width="43" customWidth="1"/>
    <col min="15362" max="15362" width="10.1640625" bestFit="1" customWidth="1"/>
    <col min="15363" max="15366" width="9.5" bestFit="1" customWidth="1"/>
    <col min="15367" max="15367" width="13.33203125" bestFit="1" customWidth="1"/>
    <col min="15368" max="15368" width="9.5" bestFit="1" customWidth="1"/>
    <col min="15371" max="15371" width="43" customWidth="1"/>
    <col min="15618" max="15618" width="10.1640625" bestFit="1" customWidth="1"/>
    <col min="15619" max="15622" width="9.5" bestFit="1" customWidth="1"/>
    <col min="15623" max="15623" width="13.33203125" bestFit="1" customWidth="1"/>
    <col min="15624" max="15624" width="9.5" bestFit="1" customWidth="1"/>
    <col min="15627" max="15627" width="43" customWidth="1"/>
    <col min="15874" max="15874" width="10.1640625" bestFit="1" customWidth="1"/>
    <col min="15875" max="15878" width="9.5" bestFit="1" customWidth="1"/>
    <col min="15879" max="15879" width="13.33203125" bestFit="1" customWidth="1"/>
    <col min="15880" max="15880" width="9.5" bestFit="1" customWidth="1"/>
    <col min="15883" max="15883" width="43" customWidth="1"/>
    <col min="16130" max="16130" width="10.1640625" bestFit="1" customWidth="1"/>
    <col min="16131" max="16134" width="9.5" bestFit="1" customWidth="1"/>
    <col min="16135" max="16135" width="13.33203125" bestFit="1" customWidth="1"/>
    <col min="16136" max="16136" width="9.5" bestFit="1" customWidth="1"/>
    <col min="16139" max="16139" width="43" customWidth="1"/>
  </cols>
  <sheetData>
    <row r="1" spans="1:13" ht="16">
      <c r="A1" s="95" t="s">
        <v>14</v>
      </c>
      <c r="B1" s="95"/>
      <c r="C1" s="95"/>
      <c r="D1" s="95"/>
      <c r="E1" s="95"/>
      <c r="F1" s="95"/>
      <c r="G1" s="95"/>
      <c r="H1" s="88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89" t="s">
        <v>697</v>
      </c>
      <c r="I2" s="83" t="s">
        <v>686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101">
        <f>(E3/B3)-1</f>
        <v>1.2384405426326683E-3</v>
      </c>
      <c r="I3" s="67">
        <f>IF(B3=D3, 1, 0)</f>
        <v>0</v>
      </c>
      <c r="K3" s="24" t="s">
        <v>22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101">
        <f>(E4/E3)-1</f>
        <v>5.7044276449094156E-3</v>
      </c>
      <c r="I4" s="67">
        <f t="shared" ref="I4:I67" si="0">IF(B4=D4, 1, 0)</f>
        <v>0</v>
      </c>
      <c r="K4" s="24" t="s">
        <v>23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101">
        <f t="shared" ref="H5:H68" si="1">(E5/E4)-1</f>
        <v>-1.3755380781299564E-4</v>
      </c>
      <c r="I5" s="67">
        <f t="shared" si="0"/>
        <v>0</v>
      </c>
      <c r="K5" s="24" t="s">
        <v>24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101">
        <f t="shared" si="1"/>
        <v>1.549716357397779E-2</v>
      </c>
      <c r="I6" s="67">
        <f t="shared" si="0"/>
        <v>1</v>
      </c>
      <c r="K6" s="24" t="s">
        <v>25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101">
        <f t="shared" si="1"/>
        <v>7.650255805429218E-4</v>
      </c>
      <c r="I7" s="67">
        <f t="shared" si="0"/>
        <v>0</v>
      </c>
      <c r="K7" s="24" t="s">
        <v>26</v>
      </c>
      <c r="L7" s="102">
        <f>SUM(I3:I668)</f>
        <v>92</v>
      </c>
      <c r="M7" s="68">
        <f>COUNTIF(I6:I668,1)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101">
        <f t="shared" si="1"/>
        <v>1.393511809017145E-3</v>
      </c>
      <c r="I8" s="67">
        <f t="shared" si="0"/>
        <v>0</v>
      </c>
      <c r="K8" s="24" t="s">
        <v>27</v>
      </c>
      <c r="L8" s="69">
        <f ca="1">AVERAGEIF(F3:F668,"&gt;200000000",H3)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101">
        <f t="shared" si="1"/>
        <v>-2.5207344322781822E-3</v>
      </c>
      <c r="I9" s="67">
        <f t="shared" si="0"/>
        <v>0</v>
      </c>
      <c r="K9" s="24" t="s">
        <v>28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101">
        <f t="shared" si="1"/>
        <v>-1.8343431122448961E-2</v>
      </c>
      <c r="I10" s="67">
        <f t="shared" si="0"/>
        <v>0</v>
      </c>
      <c r="K10" s="24" t="s">
        <v>29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101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101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101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101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101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101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101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101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101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101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101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101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101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101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101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101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101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101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101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101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101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101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101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101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101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101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101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101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101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101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101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101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101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101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101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101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101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101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101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101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101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101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101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101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101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101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101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101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101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101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101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101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101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101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101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101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101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101">
        <f t="shared" si="1"/>
        <v>-2.6112834269427565E-2</v>
      </c>
      <c r="I68" s="67">
        <f t="shared" ref="I68:I131" si="2">IF(B68=D68, 1, 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101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101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101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101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101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101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101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101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101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101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101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101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101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101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101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101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101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101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101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101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101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101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101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101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101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101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101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101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101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101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101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101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101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101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101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101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101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101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101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101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101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101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101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101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101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101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101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101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101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101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101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101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101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101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101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101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101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101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101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101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101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101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101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101">
        <f t="shared" si="3"/>
        <v>4.2258464855649436E-2</v>
      </c>
      <c r="I132" s="67">
        <f t="shared" ref="I132:I195" si="4">IF(B132=D132, 1, 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101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101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101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101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101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101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101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101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101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101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101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101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101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101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101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101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101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101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101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101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101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101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101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101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101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101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101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101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101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101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101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101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101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101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101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101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101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101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101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101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101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101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101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101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101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101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101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101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101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101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101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101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101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101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101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101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101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101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101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101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101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101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101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101">
        <f t="shared" si="5"/>
        <v>6.4254028262626051E-2</v>
      </c>
      <c r="I196" s="67">
        <f t="shared" ref="I196:I259" si="6">IF(B196=D196, 1, 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101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101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101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101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101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101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101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101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101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101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101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101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101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101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101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101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101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101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101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101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101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101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101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101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101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101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101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101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101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101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101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101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101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101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101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101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101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101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101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101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101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101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101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101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101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101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101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101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101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101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101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101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101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101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101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101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101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101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101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101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101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101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101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101">
        <f t="shared" si="7"/>
        <v>6.275521928971628E-3</v>
      </c>
      <c r="I260" s="67">
        <f t="shared" ref="I260:I323" si="8">IF(B260=D260, 1, 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101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101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101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101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101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101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101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101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101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101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101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101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101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101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101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101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101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101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101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101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101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101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101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101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101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101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101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101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101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101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101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101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101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101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101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101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101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101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101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101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101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101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101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101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101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101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101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101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101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101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101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101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101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101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101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101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101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101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101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101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101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101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101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101">
        <f t="shared" si="9"/>
        <v>3.3191071720671594E-2</v>
      </c>
      <c r="I324" s="67">
        <f t="shared" ref="I324:I387" si="10">IF(B324=D324, 1, 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101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101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101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101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101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101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101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101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101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101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101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101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101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101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101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101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101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101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101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101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101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101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101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101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101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101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101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101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101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101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101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101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101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101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101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101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101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101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101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101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101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101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101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101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101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101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101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101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101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101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101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101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101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101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101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101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101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101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101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101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101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101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101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101">
        <f t="shared" si="11"/>
        <v>1.2839259997784458E-2</v>
      </c>
      <c r="I388" s="67">
        <f t="shared" ref="I388:I451" si="12">IF(B388=D388, 1, 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101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101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101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101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101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101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101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101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101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101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101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101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101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101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101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101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101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101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101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101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101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101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101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101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101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101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101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101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101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101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101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101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101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101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101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101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101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101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101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101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101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101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101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101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101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101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101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101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101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101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101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101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101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101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101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101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101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101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101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101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101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101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101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101">
        <f t="shared" si="13"/>
        <v>3.2187383597362063E-2</v>
      </c>
      <c r="I452" s="67">
        <f t="shared" ref="I452:I515" si="14">IF(B452=D452, 1, 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101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101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101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101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101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101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101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101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101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101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101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101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101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101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101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101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101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101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101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101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101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101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101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101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101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101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101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101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101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101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101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101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101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101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101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101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101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101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101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101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101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101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101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101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101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101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101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101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101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101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101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101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101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101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101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101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101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101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101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101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101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101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101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101">
        <f t="shared" si="15"/>
        <v>8.180305807805377E-3</v>
      </c>
      <c r="I516" s="67">
        <f t="shared" ref="I516:I579" si="16">IF(B516=D516, 1, 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101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101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101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101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101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101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101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101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101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101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101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101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101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101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101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101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101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101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101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101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101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101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101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101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101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101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101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101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101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101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101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101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101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101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101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101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101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101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101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101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101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101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101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101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101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101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101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101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101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101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101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101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101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101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101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101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101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101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101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101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101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101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101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101">
        <f t="shared" si="17"/>
        <v>4.314816789970255E-3</v>
      </c>
      <c r="I580" s="67">
        <f t="shared" ref="I580:I643" si="18">IF(B580=D580, 1, 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101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101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101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101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101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101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101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101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101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101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101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101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101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101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101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101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101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101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101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101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101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101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101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101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101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101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101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101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101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101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101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101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101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101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101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101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101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101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101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101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101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101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101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101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101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101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101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101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101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101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101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101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101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101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101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101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101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101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101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101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101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101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101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101">
        <f t="shared" si="19"/>
        <v>-7.3433808852343407E-3</v>
      </c>
      <c r="I644" s="67">
        <f t="shared" ref="I644:I668" si="20">IF(B644=D644, 1, 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101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101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101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101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101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101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101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101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101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101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101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101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101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101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101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101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101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101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101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101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101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101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101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101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11" workbookViewId="0">
      <selection activeCell="N4" sqref="N4:N8"/>
    </sheetView>
  </sheetViews>
  <sheetFormatPr baseColWidth="10" defaultColWidth="8.83203125" defaultRowHeight="14" x14ac:dyDescent="0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6">
      <c r="A1" s="95" t="s">
        <v>30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31</v>
      </c>
      <c r="C3" s="20" t="s">
        <v>32</v>
      </c>
      <c r="D3" s="20" t="s">
        <v>33</v>
      </c>
      <c r="E3" s="20" t="s">
        <v>34</v>
      </c>
      <c r="F3" s="20" t="s">
        <v>35</v>
      </c>
      <c r="G3" s="20" t="s">
        <v>36</v>
      </c>
      <c r="H3" s="20" t="s">
        <v>37</v>
      </c>
      <c r="I3" s="27"/>
      <c r="J3" s="28" t="s">
        <v>34</v>
      </c>
      <c r="K3" s="28" t="s">
        <v>38</v>
      </c>
      <c r="M3" s="28" t="s">
        <v>31</v>
      </c>
      <c r="N3" s="28" t="s">
        <v>38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IF(D5&gt;=30,"YES","NO")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1" sqref="J11"/>
    </sheetView>
  </sheetViews>
  <sheetFormatPr baseColWidth="10" defaultColWidth="8.83203125" defaultRowHeight="14" x14ac:dyDescent="0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8.832031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6">
      <c r="A1" s="95" t="s">
        <v>39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40</v>
      </c>
      <c r="B3" s="96" t="s">
        <v>41</v>
      </c>
      <c r="C3" s="96" t="s">
        <v>42</v>
      </c>
      <c r="D3" s="96" t="s">
        <v>694</v>
      </c>
      <c r="E3" s="96" t="s">
        <v>695</v>
      </c>
      <c r="F3" s="96" t="s">
        <v>696</v>
      </c>
      <c r="G3" s="27"/>
      <c r="H3" s="97" t="s">
        <v>41</v>
      </c>
      <c r="I3" s="97" t="s">
        <v>43</v>
      </c>
      <c r="J3" s="97" t="s">
        <v>42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44</v>
      </c>
      <c r="D5" s="38" t="str">
        <f t="shared" ref="D5:D69" si="0"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45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46</v>
      </c>
      <c r="D6" s="38" t="str">
        <f t="shared" si="0"/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47</v>
      </c>
      <c r="J6" s="73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48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49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50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51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52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53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54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55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56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57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58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59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61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62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63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64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65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66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67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68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69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70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71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72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73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74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75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76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77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78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79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80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81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82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83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84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85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86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87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88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89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90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91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92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93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94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95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96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97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98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99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100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101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102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103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81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104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105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106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107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108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109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110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111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112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92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113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114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115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116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117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118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119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120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121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122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123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124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125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126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127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50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128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129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130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131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132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133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134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91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135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136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137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138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139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140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141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142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143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127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144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145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146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7" sqref="G17:L23"/>
    </sheetView>
  </sheetViews>
  <sheetFormatPr baseColWidth="10" defaultColWidth="8.83203125" defaultRowHeight="14" x14ac:dyDescent="0"/>
  <cols>
    <col min="1" max="1" width="23.6640625" customWidth="1"/>
    <col min="2" max="2" width="11.83203125" customWidth="1"/>
    <col min="3" max="3" width="17.5" customWidth="1"/>
    <col min="6" max="6" width="12.5" bestFit="1" customWidth="1"/>
    <col min="7" max="7" width="11.33203125" bestFit="1" customWidth="1"/>
    <col min="8" max="8" width="8.83203125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6">
      <c r="A1" s="95" t="s">
        <v>147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>
      <c r="A3" s="43" t="s">
        <v>148</v>
      </c>
      <c r="B3" s="43" t="s">
        <v>60</v>
      </c>
      <c r="C3" s="43" t="s">
        <v>149</v>
      </c>
    </row>
    <row r="4" spans="1:12" ht="15">
      <c r="A4" s="44" t="s">
        <v>150</v>
      </c>
      <c r="B4" s="45">
        <f>1500*(1-(0.8)*((B5-100)/100))</f>
        <v>1500</v>
      </c>
      <c r="C4" s="46" t="s">
        <v>151</v>
      </c>
    </row>
    <row r="5" spans="1:12" ht="15">
      <c r="A5" s="44" t="s">
        <v>152</v>
      </c>
      <c r="B5" s="45">
        <v>100</v>
      </c>
      <c r="C5" s="47" t="s">
        <v>153</v>
      </c>
    </row>
    <row r="6" spans="1:12" ht="15">
      <c r="A6" s="44" t="s">
        <v>154</v>
      </c>
      <c r="B6" s="45">
        <v>6000</v>
      </c>
      <c r="C6" s="46" t="s">
        <v>153</v>
      </c>
    </row>
    <row r="7" spans="1:12" ht="15">
      <c r="A7" s="44" t="s">
        <v>155</v>
      </c>
      <c r="B7" s="48">
        <v>0.75</v>
      </c>
      <c r="C7" s="46" t="s">
        <v>693</v>
      </c>
    </row>
    <row r="8" spans="1:12" ht="6.75" customHeight="1">
      <c r="A8" s="49"/>
      <c r="B8" s="45"/>
      <c r="C8" s="46"/>
    </row>
    <row r="9" spans="1:12" ht="15">
      <c r="A9" s="44" t="s">
        <v>156</v>
      </c>
      <c r="B9" s="45">
        <f>B5*B4</f>
        <v>150000</v>
      </c>
      <c r="C9" s="46" t="s">
        <v>153</v>
      </c>
    </row>
    <row r="10" spans="1:12" ht="15">
      <c r="A10" s="44" t="s">
        <v>157</v>
      </c>
      <c r="B10" s="45">
        <f>B6+(B7*B9)</f>
        <v>118500</v>
      </c>
      <c r="C10" s="46" t="s">
        <v>153</v>
      </c>
    </row>
    <row r="11" spans="1:12" ht="6" customHeight="1">
      <c r="A11" s="49"/>
      <c r="B11" s="45"/>
      <c r="C11" s="46"/>
    </row>
    <row r="12" spans="1:12" ht="16" thickBot="1">
      <c r="A12" s="50" t="s">
        <v>158</v>
      </c>
      <c r="B12" s="51">
        <f>B9-B10</f>
        <v>31500</v>
      </c>
      <c r="C12" s="52" t="s">
        <v>153</v>
      </c>
      <c r="F12" s="84"/>
      <c r="G12" s="84"/>
      <c r="H12" s="85"/>
      <c r="I12" s="85"/>
      <c r="J12" s="85"/>
      <c r="K12" s="85"/>
      <c r="L12" s="85"/>
    </row>
    <row r="13" spans="1:12" ht="15" thickTop="1">
      <c r="F13" s="84"/>
      <c r="G13" s="86"/>
      <c r="H13" s="86"/>
      <c r="I13" s="86"/>
      <c r="J13" s="86"/>
      <c r="K13" s="86"/>
      <c r="L13" s="86"/>
    </row>
    <row r="14" spans="1:12">
      <c r="F14" s="85"/>
      <c r="G14" s="87"/>
      <c r="H14" s="86"/>
      <c r="I14" s="86"/>
      <c r="J14" s="86"/>
      <c r="K14" s="86"/>
      <c r="L14" s="86"/>
    </row>
    <row r="16" spans="1:12">
      <c r="D16" s="53"/>
      <c r="H16" s="103" t="s">
        <v>698</v>
      </c>
      <c r="I16" s="103"/>
      <c r="J16" s="103"/>
      <c r="K16" s="103"/>
      <c r="L16" s="103"/>
    </row>
    <row r="17" spans="4:12">
      <c r="D17" s="53"/>
      <c r="G17">
        <f>B12</f>
        <v>31500</v>
      </c>
      <c r="H17">
        <v>80</v>
      </c>
      <c r="I17">
        <v>90</v>
      </c>
      <c r="J17">
        <v>100</v>
      </c>
      <c r="K17">
        <v>110</v>
      </c>
      <c r="L17">
        <v>120</v>
      </c>
    </row>
    <row r="18" spans="4:12">
      <c r="D18" s="53"/>
      <c r="F18" s="103" t="s">
        <v>155</v>
      </c>
      <c r="G18" s="53">
        <v>0.65</v>
      </c>
      <c r="H18">
        <f t="dataTable" ref="H18:L23" dt2D="1" dtr="1" r1="B5" r2="B7"/>
        <v>42720</v>
      </c>
      <c r="I18">
        <v>45030</v>
      </c>
      <c r="J18">
        <v>46500</v>
      </c>
      <c r="K18">
        <v>47130</v>
      </c>
      <c r="L18">
        <v>46920</v>
      </c>
    </row>
    <row r="19" spans="4:12">
      <c r="D19" s="53"/>
      <c r="F19" s="103"/>
      <c r="G19" s="53">
        <v>0.7</v>
      </c>
      <c r="H19">
        <v>35760.000000000015</v>
      </c>
      <c r="I19">
        <v>37740</v>
      </c>
      <c r="J19">
        <v>39000</v>
      </c>
      <c r="K19">
        <v>39540</v>
      </c>
      <c r="L19">
        <v>39360</v>
      </c>
    </row>
    <row r="20" spans="4:12">
      <c r="F20" s="103"/>
      <c r="G20" s="53">
        <v>0.75</v>
      </c>
      <c r="H20">
        <v>28800</v>
      </c>
      <c r="I20">
        <v>30450</v>
      </c>
      <c r="J20">
        <v>31500</v>
      </c>
      <c r="K20">
        <v>31950</v>
      </c>
      <c r="L20">
        <v>31800</v>
      </c>
    </row>
    <row r="21" spans="4:12">
      <c r="F21" s="103"/>
      <c r="G21" s="53">
        <v>0.8</v>
      </c>
      <c r="H21">
        <v>21840</v>
      </c>
      <c r="I21">
        <v>23160</v>
      </c>
      <c r="J21">
        <v>24000</v>
      </c>
      <c r="K21">
        <v>24360</v>
      </c>
      <c r="L21">
        <v>24240</v>
      </c>
    </row>
    <row r="22" spans="4:12">
      <c r="F22" s="103"/>
      <c r="G22" s="53">
        <v>0.85</v>
      </c>
      <c r="H22">
        <v>14880.000000000015</v>
      </c>
      <c r="I22">
        <v>15870</v>
      </c>
      <c r="J22">
        <v>16500</v>
      </c>
      <c r="K22">
        <v>16770</v>
      </c>
      <c r="L22">
        <v>16680</v>
      </c>
    </row>
    <row r="23" spans="4:12">
      <c r="F23" s="103"/>
      <c r="G23" s="53">
        <v>0.9</v>
      </c>
      <c r="H23">
        <v>7920</v>
      </c>
      <c r="I23">
        <v>8580</v>
      </c>
      <c r="J23">
        <v>9000</v>
      </c>
      <c r="K23">
        <v>9180</v>
      </c>
      <c r="L23">
        <v>9120</v>
      </c>
    </row>
  </sheetData>
  <mergeCells count="3">
    <mergeCell ref="A1:I1"/>
    <mergeCell ref="H16:L16"/>
    <mergeCell ref="F18:F2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O2" sqref="O2:P514"/>
    </sheetView>
  </sheetViews>
  <sheetFormatPr baseColWidth="10" defaultColWidth="8.83203125" defaultRowHeight="14" x14ac:dyDescent="0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253" max="253" width="10.1640625" bestFit="1" customWidth="1"/>
    <col min="254" max="254" width="9.5" bestFit="1" customWidth="1"/>
    <col min="258" max="258" width="10.33203125" customWidth="1"/>
    <col min="259" max="259" width="10.1640625" customWidth="1"/>
    <col min="509" max="509" width="10.1640625" bestFit="1" customWidth="1"/>
    <col min="510" max="510" width="9.5" bestFit="1" customWidth="1"/>
    <col min="514" max="514" width="10.33203125" customWidth="1"/>
    <col min="515" max="515" width="10.1640625" customWidth="1"/>
    <col min="765" max="765" width="10.1640625" bestFit="1" customWidth="1"/>
    <col min="766" max="766" width="9.5" bestFit="1" customWidth="1"/>
    <col min="770" max="770" width="10.33203125" customWidth="1"/>
    <col min="771" max="771" width="10.1640625" customWidth="1"/>
    <col min="1021" max="1021" width="10.1640625" bestFit="1" customWidth="1"/>
    <col min="1022" max="1022" width="9.5" bestFit="1" customWidth="1"/>
    <col min="1026" max="1026" width="10.33203125" customWidth="1"/>
    <col min="1027" max="1027" width="10.1640625" customWidth="1"/>
    <col min="1277" max="1277" width="10.1640625" bestFit="1" customWidth="1"/>
    <col min="1278" max="1278" width="9.5" bestFit="1" customWidth="1"/>
    <col min="1282" max="1282" width="10.33203125" customWidth="1"/>
    <col min="1283" max="1283" width="10.1640625" customWidth="1"/>
    <col min="1533" max="1533" width="10.1640625" bestFit="1" customWidth="1"/>
    <col min="1534" max="1534" width="9.5" bestFit="1" customWidth="1"/>
    <col min="1538" max="1538" width="10.33203125" customWidth="1"/>
    <col min="1539" max="1539" width="10.1640625" customWidth="1"/>
    <col min="1789" max="1789" width="10.1640625" bestFit="1" customWidth="1"/>
    <col min="1790" max="1790" width="9.5" bestFit="1" customWidth="1"/>
    <col min="1794" max="1794" width="10.33203125" customWidth="1"/>
    <col min="1795" max="1795" width="10.1640625" customWidth="1"/>
    <col min="2045" max="2045" width="10.1640625" bestFit="1" customWidth="1"/>
    <col min="2046" max="2046" width="9.5" bestFit="1" customWidth="1"/>
    <col min="2050" max="2050" width="10.33203125" customWidth="1"/>
    <col min="2051" max="2051" width="10.1640625" customWidth="1"/>
    <col min="2301" max="2301" width="10.1640625" bestFit="1" customWidth="1"/>
    <col min="2302" max="2302" width="9.5" bestFit="1" customWidth="1"/>
    <col min="2306" max="2306" width="10.33203125" customWidth="1"/>
    <col min="2307" max="2307" width="10.1640625" customWidth="1"/>
    <col min="2557" max="2557" width="10.1640625" bestFit="1" customWidth="1"/>
    <col min="2558" max="2558" width="9.5" bestFit="1" customWidth="1"/>
    <col min="2562" max="2562" width="10.33203125" customWidth="1"/>
    <col min="2563" max="2563" width="10.1640625" customWidth="1"/>
    <col min="2813" max="2813" width="10.1640625" bestFit="1" customWidth="1"/>
    <col min="2814" max="2814" width="9.5" bestFit="1" customWidth="1"/>
    <col min="2818" max="2818" width="10.33203125" customWidth="1"/>
    <col min="2819" max="2819" width="10.1640625" customWidth="1"/>
    <col min="3069" max="3069" width="10.1640625" bestFit="1" customWidth="1"/>
    <col min="3070" max="3070" width="9.5" bestFit="1" customWidth="1"/>
    <col min="3074" max="3074" width="10.33203125" customWidth="1"/>
    <col min="3075" max="3075" width="10.1640625" customWidth="1"/>
    <col min="3325" max="3325" width="10.1640625" bestFit="1" customWidth="1"/>
    <col min="3326" max="3326" width="9.5" bestFit="1" customWidth="1"/>
    <col min="3330" max="3330" width="10.33203125" customWidth="1"/>
    <col min="3331" max="3331" width="10.1640625" customWidth="1"/>
    <col min="3581" max="3581" width="10.1640625" bestFit="1" customWidth="1"/>
    <col min="3582" max="3582" width="9.5" bestFit="1" customWidth="1"/>
    <col min="3586" max="3586" width="10.33203125" customWidth="1"/>
    <col min="3587" max="3587" width="10.1640625" customWidth="1"/>
    <col min="3837" max="3837" width="10.1640625" bestFit="1" customWidth="1"/>
    <col min="3838" max="3838" width="9.5" bestFit="1" customWidth="1"/>
    <col min="3842" max="3842" width="10.33203125" customWidth="1"/>
    <col min="3843" max="3843" width="10.1640625" customWidth="1"/>
    <col min="4093" max="4093" width="10.1640625" bestFit="1" customWidth="1"/>
    <col min="4094" max="4094" width="9.5" bestFit="1" customWidth="1"/>
    <col min="4098" max="4098" width="10.33203125" customWidth="1"/>
    <col min="4099" max="4099" width="10.1640625" customWidth="1"/>
    <col min="4349" max="4349" width="10.1640625" bestFit="1" customWidth="1"/>
    <col min="4350" max="4350" width="9.5" bestFit="1" customWidth="1"/>
    <col min="4354" max="4354" width="10.33203125" customWidth="1"/>
    <col min="4355" max="4355" width="10.1640625" customWidth="1"/>
    <col min="4605" max="4605" width="10.1640625" bestFit="1" customWidth="1"/>
    <col min="4606" max="4606" width="9.5" bestFit="1" customWidth="1"/>
    <col min="4610" max="4610" width="10.33203125" customWidth="1"/>
    <col min="4611" max="4611" width="10.1640625" customWidth="1"/>
    <col min="4861" max="4861" width="10.1640625" bestFit="1" customWidth="1"/>
    <col min="4862" max="4862" width="9.5" bestFit="1" customWidth="1"/>
    <col min="4866" max="4866" width="10.33203125" customWidth="1"/>
    <col min="4867" max="4867" width="10.1640625" customWidth="1"/>
    <col min="5117" max="5117" width="10.1640625" bestFit="1" customWidth="1"/>
    <col min="5118" max="5118" width="9.5" bestFit="1" customWidth="1"/>
    <col min="5122" max="5122" width="10.33203125" customWidth="1"/>
    <col min="5123" max="5123" width="10.1640625" customWidth="1"/>
    <col min="5373" max="5373" width="10.1640625" bestFit="1" customWidth="1"/>
    <col min="5374" max="5374" width="9.5" bestFit="1" customWidth="1"/>
    <col min="5378" max="5378" width="10.33203125" customWidth="1"/>
    <col min="5379" max="5379" width="10.1640625" customWidth="1"/>
    <col min="5629" max="5629" width="10.1640625" bestFit="1" customWidth="1"/>
    <col min="5630" max="5630" width="9.5" bestFit="1" customWidth="1"/>
    <col min="5634" max="5634" width="10.33203125" customWidth="1"/>
    <col min="5635" max="5635" width="10.1640625" customWidth="1"/>
    <col min="5885" max="5885" width="10.1640625" bestFit="1" customWidth="1"/>
    <col min="5886" max="5886" width="9.5" bestFit="1" customWidth="1"/>
    <col min="5890" max="5890" width="10.33203125" customWidth="1"/>
    <col min="5891" max="5891" width="10.1640625" customWidth="1"/>
    <col min="6141" max="6141" width="10.1640625" bestFit="1" customWidth="1"/>
    <col min="6142" max="6142" width="9.5" bestFit="1" customWidth="1"/>
    <col min="6146" max="6146" width="10.33203125" customWidth="1"/>
    <col min="6147" max="6147" width="10.1640625" customWidth="1"/>
    <col min="6397" max="6397" width="10.1640625" bestFit="1" customWidth="1"/>
    <col min="6398" max="6398" width="9.5" bestFit="1" customWidth="1"/>
    <col min="6402" max="6402" width="10.33203125" customWidth="1"/>
    <col min="6403" max="6403" width="10.1640625" customWidth="1"/>
    <col min="6653" max="6653" width="10.1640625" bestFit="1" customWidth="1"/>
    <col min="6654" max="6654" width="9.5" bestFit="1" customWidth="1"/>
    <col min="6658" max="6658" width="10.33203125" customWidth="1"/>
    <col min="6659" max="6659" width="10.1640625" customWidth="1"/>
    <col min="6909" max="6909" width="10.1640625" bestFit="1" customWidth="1"/>
    <col min="6910" max="6910" width="9.5" bestFit="1" customWidth="1"/>
    <col min="6914" max="6914" width="10.33203125" customWidth="1"/>
    <col min="6915" max="6915" width="10.1640625" customWidth="1"/>
    <col min="7165" max="7165" width="10.1640625" bestFit="1" customWidth="1"/>
    <col min="7166" max="7166" width="9.5" bestFit="1" customWidth="1"/>
    <col min="7170" max="7170" width="10.33203125" customWidth="1"/>
    <col min="7171" max="7171" width="10.1640625" customWidth="1"/>
    <col min="7421" max="7421" width="10.1640625" bestFit="1" customWidth="1"/>
    <col min="7422" max="7422" width="9.5" bestFit="1" customWidth="1"/>
    <col min="7426" max="7426" width="10.33203125" customWidth="1"/>
    <col min="7427" max="7427" width="10.1640625" customWidth="1"/>
    <col min="7677" max="7677" width="10.1640625" bestFit="1" customWidth="1"/>
    <col min="7678" max="7678" width="9.5" bestFit="1" customWidth="1"/>
    <col min="7682" max="7682" width="10.33203125" customWidth="1"/>
    <col min="7683" max="7683" width="10.1640625" customWidth="1"/>
    <col min="7933" max="7933" width="10.1640625" bestFit="1" customWidth="1"/>
    <col min="7934" max="7934" width="9.5" bestFit="1" customWidth="1"/>
    <col min="7938" max="7938" width="10.33203125" customWidth="1"/>
    <col min="7939" max="7939" width="10.1640625" customWidth="1"/>
    <col min="8189" max="8189" width="10.1640625" bestFit="1" customWidth="1"/>
    <col min="8190" max="8190" width="9.5" bestFit="1" customWidth="1"/>
    <col min="8194" max="8194" width="10.33203125" customWidth="1"/>
    <col min="8195" max="8195" width="10.1640625" customWidth="1"/>
    <col min="8445" max="8445" width="10.1640625" bestFit="1" customWidth="1"/>
    <col min="8446" max="8446" width="9.5" bestFit="1" customWidth="1"/>
    <col min="8450" max="8450" width="10.33203125" customWidth="1"/>
    <col min="8451" max="8451" width="10.1640625" customWidth="1"/>
    <col min="8701" max="8701" width="10.1640625" bestFit="1" customWidth="1"/>
    <col min="8702" max="8702" width="9.5" bestFit="1" customWidth="1"/>
    <col min="8706" max="8706" width="10.33203125" customWidth="1"/>
    <col min="8707" max="8707" width="10.1640625" customWidth="1"/>
    <col min="8957" max="8957" width="10.1640625" bestFit="1" customWidth="1"/>
    <col min="8958" max="8958" width="9.5" bestFit="1" customWidth="1"/>
    <col min="8962" max="8962" width="10.33203125" customWidth="1"/>
    <col min="8963" max="8963" width="10.1640625" customWidth="1"/>
    <col min="9213" max="9213" width="10.1640625" bestFit="1" customWidth="1"/>
    <col min="9214" max="9214" width="9.5" bestFit="1" customWidth="1"/>
    <col min="9218" max="9218" width="10.33203125" customWidth="1"/>
    <col min="9219" max="9219" width="10.1640625" customWidth="1"/>
    <col min="9469" max="9469" width="10.1640625" bestFit="1" customWidth="1"/>
    <col min="9470" max="9470" width="9.5" bestFit="1" customWidth="1"/>
    <col min="9474" max="9474" width="10.33203125" customWidth="1"/>
    <col min="9475" max="9475" width="10.1640625" customWidth="1"/>
    <col min="9725" max="9725" width="10.1640625" bestFit="1" customWidth="1"/>
    <col min="9726" max="9726" width="9.5" bestFit="1" customWidth="1"/>
    <col min="9730" max="9730" width="10.33203125" customWidth="1"/>
    <col min="9731" max="9731" width="10.1640625" customWidth="1"/>
    <col min="9981" max="9981" width="10.1640625" bestFit="1" customWidth="1"/>
    <col min="9982" max="9982" width="9.5" bestFit="1" customWidth="1"/>
    <col min="9986" max="9986" width="10.33203125" customWidth="1"/>
    <col min="9987" max="9987" width="10.1640625" customWidth="1"/>
    <col min="10237" max="10237" width="10.1640625" bestFit="1" customWidth="1"/>
    <col min="10238" max="10238" width="9.5" bestFit="1" customWidth="1"/>
    <col min="10242" max="10242" width="10.33203125" customWidth="1"/>
    <col min="10243" max="10243" width="10.1640625" customWidth="1"/>
    <col min="10493" max="10493" width="10.1640625" bestFit="1" customWidth="1"/>
    <col min="10494" max="10494" width="9.5" bestFit="1" customWidth="1"/>
    <col min="10498" max="10498" width="10.33203125" customWidth="1"/>
    <col min="10499" max="10499" width="10.1640625" customWidth="1"/>
    <col min="10749" max="10749" width="10.1640625" bestFit="1" customWidth="1"/>
    <col min="10750" max="10750" width="9.5" bestFit="1" customWidth="1"/>
    <col min="10754" max="10754" width="10.33203125" customWidth="1"/>
    <col min="10755" max="10755" width="10.1640625" customWidth="1"/>
    <col min="11005" max="11005" width="10.1640625" bestFit="1" customWidth="1"/>
    <col min="11006" max="11006" width="9.5" bestFit="1" customWidth="1"/>
    <col min="11010" max="11010" width="10.33203125" customWidth="1"/>
    <col min="11011" max="11011" width="10.1640625" customWidth="1"/>
    <col min="11261" max="11261" width="10.1640625" bestFit="1" customWidth="1"/>
    <col min="11262" max="11262" width="9.5" bestFit="1" customWidth="1"/>
    <col min="11266" max="11266" width="10.33203125" customWidth="1"/>
    <col min="11267" max="11267" width="10.1640625" customWidth="1"/>
    <col min="11517" max="11517" width="10.1640625" bestFit="1" customWidth="1"/>
    <col min="11518" max="11518" width="9.5" bestFit="1" customWidth="1"/>
    <col min="11522" max="11522" width="10.33203125" customWidth="1"/>
    <col min="11523" max="11523" width="10.1640625" customWidth="1"/>
    <col min="11773" max="11773" width="10.1640625" bestFit="1" customWidth="1"/>
    <col min="11774" max="11774" width="9.5" bestFit="1" customWidth="1"/>
    <col min="11778" max="11778" width="10.33203125" customWidth="1"/>
    <col min="11779" max="11779" width="10.1640625" customWidth="1"/>
    <col min="12029" max="12029" width="10.1640625" bestFit="1" customWidth="1"/>
    <col min="12030" max="12030" width="9.5" bestFit="1" customWidth="1"/>
    <col min="12034" max="12034" width="10.33203125" customWidth="1"/>
    <col min="12035" max="12035" width="10.1640625" customWidth="1"/>
    <col min="12285" max="12285" width="10.1640625" bestFit="1" customWidth="1"/>
    <col min="12286" max="12286" width="9.5" bestFit="1" customWidth="1"/>
    <col min="12290" max="12290" width="10.33203125" customWidth="1"/>
    <col min="12291" max="12291" width="10.1640625" customWidth="1"/>
    <col min="12541" max="12541" width="10.1640625" bestFit="1" customWidth="1"/>
    <col min="12542" max="12542" width="9.5" bestFit="1" customWidth="1"/>
    <col min="12546" max="12546" width="10.33203125" customWidth="1"/>
    <col min="12547" max="12547" width="10.1640625" customWidth="1"/>
    <col min="12797" max="12797" width="10.1640625" bestFit="1" customWidth="1"/>
    <col min="12798" max="12798" width="9.5" bestFit="1" customWidth="1"/>
    <col min="12802" max="12802" width="10.33203125" customWidth="1"/>
    <col min="12803" max="12803" width="10.1640625" customWidth="1"/>
    <col min="13053" max="13053" width="10.1640625" bestFit="1" customWidth="1"/>
    <col min="13054" max="13054" width="9.5" bestFit="1" customWidth="1"/>
    <col min="13058" max="13058" width="10.33203125" customWidth="1"/>
    <col min="13059" max="13059" width="10.1640625" customWidth="1"/>
    <col min="13309" max="13309" width="10.1640625" bestFit="1" customWidth="1"/>
    <col min="13310" max="13310" width="9.5" bestFit="1" customWidth="1"/>
    <col min="13314" max="13314" width="10.33203125" customWidth="1"/>
    <col min="13315" max="13315" width="10.1640625" customWidth="1"/>
    <col min="13565" max="13565" width="10.1640625" bestFit="1" customWidth="1"/>
    <col min="13566" max="13566" width="9.5" bestFit="1" customWidth="1"/>
    <col min="13570" max="13570" width="10.33203125" customWidth="1"/>
    <col min="13571" max="13571" width="10.1640625" customWidth="1"/>
    <col min="13821" max="13821" width="10.1640625" bestFit="1" customWidth="1"/>
    <col min="13822" max="13822" width="9.5" bestFit="1" customWidth="1"/>
    <col min="13826" max="13826" width="10.33203125" customWidth="1"/>
    <col min="13827" max="13827" width="10.1640625" customWidth="1"/>
    <col min="14077" max="14077" width="10.1640625" bestFit="1" customWidth="1"/>
    <col min="14078" max="14078" width="9.5" bestFit="1" customWidth="1"/>
    <col min="14082" max="14082" width="10.33203125" customWidth="1"/>
    <col min="14083" max="14083" width="10.1640625" customWidth="1"/>
    <col min="14333" max="14333" width="10.1640625" bestFit="1" customWidth="1"/>
    <col min="14334" max="14334" width="9.5" bestFit="1" customWidth="1"/>
    <col min="14338" max="14338" width="10.33203125" customWidth="1"/>
    <col min="14339" max="14339" width="10.1640625" customWidth="1"/>
    <col min="14589" max="14589" width="10.1640625" bestFit="1" customWidth="1"/>
    <col min="14590" max="14590" width="9.5" bestFit="1" customWidth="1"/>
    <col min="14594" max="14594" width="10.33203125" customWidth="1"/>
    <col min="14595" max="14595" width="10.1640625" customWidth="1"/>
    <col min="14845" max="14845" width="10.1640625" bestFit="1" customWidth="1"/>
    <col min="14846" max="14846" width="9.5" bestFit="1" customWidth="1"/>
    <col min="14850" max="14850" width="10.33203125" customWidth="1"/>
    <col min="14851" max="14851" width="10.1640625" customWidth="1"/>
    <col min="15101" max="15101" width="10.1640625" bestFit="1" customWidth="1"/>
    <col min="15102" max="15102" width="9.5" bestFit="1" customWidth="1"/>
    <col min="15106" max="15106" width="10.33203125" customWidth="1"/>
    <col min="15107" max="15107" width="10.1640625" customWidth="1"/>
    <col min="15357" max="15357" width="10.1640625" bestFit="1" customWidth="1"/>
    <col min="15358" max="15358" width="9.5" bestFit="1" customWidth="1"/>
    <col min="15362" max="15362" width="10.33203125" customWidth="1"/>
    <col min="15363" max="15363" width="10.1640625" customWidth="1"/>
    <col min="15613" max="15613" width="10.1640625" bestFit="1" customWidth="1"/>
    <col min="15614" max="15614" width="9.5" bestFit="1" customWidth="1"/>
    <col min="15618" max="15618" width="10.33203125" customWidth="1"/>
    <col min="15619" max="15619" width="10.1640625" customWidth="1"/>
    <col min="15869" max="15869" width="10.1640625" bestFit="1" customWidth="1"/>
    <col min="15870" max="15870" width="9.5" bestFit="1" customWidth="1"/>
    <col min="15874" max="15874" width="10.33203125" customWidth="1"/>
    <col min="15875" max="15875" width="10.1640625" customWidth="1"/>
    <col min="16125" max="16125" width="10.1640625" bestFit="1" customWidth="1"/>
    <col min="16126" max="16126" width="9.5" bestFit="1" customWidth="1"/>
    <col min="16130" max="16130" width="10.33203125" customWidth="1"/>
    <col min="16131" max="16131" width="10.1640625" customWidth="1"/>
  </cols>
  <sheetData>
    <row r="1" spans="1:16" ht="16">
      <c r="A1" s="95" t="s">
        <v>159</v>
      </c>
      <c r="B1" s="95"/>
      <c r="C1" s="95"/>
      <c r="D1" s="95"/>
      <c r="E1" s="95"/>
      <c r="F1" s="95"/>
      <c r="G1" s="95"/>
    </row>
    <row r="2" spans="1:16" ht="26.25" customHeight="1">
      <c r="A2" s="36" t="s">
        <v>15</v>
      </c>
      <c r="B2" s="36" t="s">
        <v>160</v>
      </c>
      <c r="C2" s="36" t="s">
        <v>161</v>
      </c>
      <c r="D2" s="36" t="s">
        <v>162</v>
      </c>
      <c r="E2" s="36" t="s">
        <v>163</v>
      </c>
      <c r="F2" s="36" t="s">
        <v>164</v>
      </c>
      <c r="G2" s="36" t="s">
        <v>165</v>
      </c>
      <c r="O2" s="89" t="s">
        <v>162</v>
      </c>
      <c r="P2" s="89" t="s">
        <v>160</v>
      </c>
    </row>
    <row r="3" spans="1:16">
      <c r="A3" s="21" t="s">
        <v>166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167</v>
      </c>
      <c r="J3" s="98"/>
      <c r="K3" s="25">
        <f>CORREL(data1,data2)</f>
        <v>-0.1673233626416778</v>
      </c>
      <c r="O3" s="22">
        <v>3.6474164133738718</v>
      </c>
      <c r="P3" s="22">
        <v>2.9730352615810141</v>
      </c>
    </row>
    <row r="4" spans="1:16">
      <c r="A4" s="21" t="s">
        <v>168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>
      <c r="A5" s="21" t="s">
        <v>169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170</v>
      </c>
      <c r="J5" s="98"/>
      <c r="K5" s="25">
        <f>SLOPE(data1,data2)</f>
        <v>-0.96838184936839866</v>
      </c>
      <c r="O5" s="22">
        <v>3.9393939393939315</v>
      </c>
      <c r="P5" s="22">
        <v>3.6698223593234713</v>
      </c>
    </row>
    <row r="6" spans="1:16">
      <c r="A6" s="21" t="s">
        <v>171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172</v>
      </c>
      <c r="J6" s="100"/>
      <c r="K6" s="25">
        <f>INTERCEPT(data1,data2)</f>
        <v>11.807696961179321</v>
      </c>
      <c r="O6" s="22">
        <v>3.92749244712991</v>
      </c>
      <c r="P6" s="22">
        <v>10.776829815895827</v>
      </c>
    </row>
    <row r="7" spans="1:16">
      <c r="A7" s="21" t="s">
        <v>173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>
      <c r="A8" s="21" t="s">
        <v>174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>
      <c r="A9" s="21" t="s">
        <v>175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>
      <c r="A10" s="21" t="s">
        <v>176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>
      <c r="A11" s="21" t="s">
        <v>177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>
      <c r="A12" s="21" t="s">
        <v>178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>
      <c r="A13" s="21" t="s">
        <v>179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>
      <c r="A14" s="21" t="s">
        <v>180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>
      <c r="A15" s="21" t="s">
        <v>181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>
      <c r="A16" s="21" t="s">
        <v>182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>
      <c r="A17" s="21" t="s">
        <v>183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>
      <c r="A18" s="21" t="s">
        <v>184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>
      <c r="A19" s="21" t="s">
        <v>185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>
      <c r="A20" s="21" t="s">
        <v>186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>
      <c r="A21" s="21" t="s">
        <v>187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>
      <c r="A22" s="21" t="s">
        <v>188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>
      <c r="A23" s="21" t="s">
        <v>189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>
      <c r="A24" s="21" t="s">
        <v>190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>
      <c r="A25" s="21" t="s">
        <v>191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>
      <c r="A26" s="21" t="s">
        <v>192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>
      <c r="A27" s="21" t="s">
        <v>193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>
      <c r="A28" s="21" t="s">
        <v>194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>
      <c r="A29" s="21" t="s">
        <v>195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>
      <c r="A30" s="21" t="s">
        <v>196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>
      <c r="A31" s="21" t="s">
        <v>197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>
      <c r="A32" s="21" t="s">
        <v>198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>
      <c r="A33" s="21" t="s">
        <v>199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>
      <c r="A34" s="21" t="s">
        <v>200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>
      <c r="A35" s="21" t="s">
        <v>201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>
      <c r="A36" s="21" t="s">
        <v>202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>
      <c r="A37" s="21" t="s">
        <v>203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>
      <c r="A38" s="21" t="s">
        <v>204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>
      <c r="A39" s="21" t="s">
        <v>205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>
      <c r="A40" s="21" t="s">
        <v>206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>
      <c r="A41" s="21" t="s">
        <v>207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>
      <c r="A42" s="21" t="s">
        <v>208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>
      <c r="A43" s="21" t="s">
        <v>209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>
      <c r="A44" s="21" t="s">
        <v>210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>
      <c r="A45" s="21" t="s">
        <v>211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>
      <c r="A46" s="21" t="s">
        <v>212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>
      <c r="A47" s="21" t="s">
        <v>213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>
      <c r="A48" s="21" t="s">
        <v>214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>
      <c r="A49" s="21" t="s">
        <v>215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>
      <c r="A50" s="21" t="s">
        <v>216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>
      <c r="A51" s="21" t="s">
        <v>217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>
      <c r="A52" s="21" t="s">
        <v>218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>
      <c r="A53" s="21" t="s">
        <v>219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>
      <c r="A54" s="21" t="s">
        <v>220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>
      <c r="A55" s="21" t="s">
        <v>221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>
      <c r="A56" s="21" t="s">
        <v>222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>
      <c r="A57" s="21" t="s">
        <v>223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>
      <c r="A58" s="21" t="s">
        <v>224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>
      <c r="A59" s="21" t="s">
        <v>225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>
      <c r="A60" s="21" t="s">
        <v>226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>
      <c r="A61" s="21" t="s">
        <v>227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>
      <c r="A62" s="21" t="s">
        <v>228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>
      <c r="A63" s="21" t="s">
        <v>229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>
      <c r="A64" s="21" t="s">
        <v>230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>
      <c r="A65" s="21" t="s">
        <v>231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>
      <c r="A66" s="21" t="s">
        <v>232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>
      <c r="A67" s="21" t="s">
        <v>233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>
      <c r="A68" s="21" t="s">
        <v>234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>
      <c r="A69" s="21" t="s">
        <v>235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>
      <c r="A70" s="21" t="s">
        <v>236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>
      <c r="A71" s="21" t="s">
        <v>237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>
      <c r="A72" s="21" t="s">
        <v>238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>
      <c r="A73" s="21" t="s">
        <v>239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>
      <c r="A74" s="21" t="s">
        <v>240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>
      <c r="A75" s="21" t="s">
        <v>241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>
      <c r="A76" s="21" t="s">
        <v>242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>
      <c r="A77" s="21" t="s">
        <v>243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>
      <c r="A78" s="21" t="s">
        <v>244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>
      <c r="A79" s="21" t="s">
        <v>245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>
      <c r="A80" s="21" t="s">
        <v>246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>
      <c r="A81" s="21" t="s">
        <v>247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>
      <c r="A82" s="21" t="s">
        <v>248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>
      <c r="A83" s="21" t="s">
        <v>249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>
      <c r="A84" s="21" t="s">
        <v>250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>
      <c r="A85" s="21" t="s">
        <v>251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>
      <c r="A86" s="21" t="s">
        <v>252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>
      <c r="A87" s="21" t="s">
        <v>253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>
      <c r="A88" s="21" t="s">
        <v>254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>
      <c r="A89" s="21" t="s">
        <v>255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>
      <c r="A90" s="21" t="s">
        <v>256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>
      <c r="A91" s="21" t="s">
        <v>257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>
      <c r="A92" s="21" t="s">
        <v>258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>
      <c r="A93" s="21" t="s">
        <v>259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>
      <c r="A94" s="21" t="s">
        <v>260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>
      <c r="A95" s="21" t="s">
        <v>261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>
      <c r="A96" s="21" t="s">
        <v>262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>
      <c r="A97" s="21" t="s">
        <v>263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>
      <c r="A98" s="21" t="s">
        <v>264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>
      <c r="A99" s="21" t="s">
        <v>265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>
      <c r="A100" s="21" t="s">
        <v>266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>
      <c r="A101" s="21" t="s">
        <v>267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>
      <c r="A102" s="21" t="s">
        <v>268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>
      <c r="A103" s="21" t="s">
        <v>269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>
      <c r="A104" s="21" t="s">
        <v>270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>
      <c r="A105" s="21" t="s">
        <v>271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>
      <c r="A106" s="21" t="s">
        <v>272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>
      <c r="A107" s="21" t="s">
        <v>273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>
      <c r="A108" s="21" t="s">
        <v>274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>
      <c r="A109" s="21" t="s">
        <v>275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>
      <c r="A110" s="21" t="s">
        <v>276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>
      <c r="A111" s="21" t="s">
        <v>277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>
      <c r="A112" s="21" t="s">
        <v>278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>
      <c r="A113" s="21" t="s">
        <v>279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>
      <c r="A114" s="21" t="s">
        <v>280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>
      <c r="A115" s="21" t="s">
        <v>281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>
      <c r="A116" s="21" t="s">
        <v>282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>
      <c r="A117" s="21" t="s">
        <v>283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>
      <c r="A118" s="21" t="s">
        <v>284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>
      <c r="A119" s="21" t="s">
        <v>285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>
      <c r="A120" s="21" t="s">
        <v>286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>
      <c r="A121" s="21" t="s">
        <v>287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>
      <c r="A122" s="21" t="s">
        <v>288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>
      <c r="A123" s="21" t="s">
        <v>289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>
      <c r="A124" s="21" t="s">
        <v>290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>
      <c r="A125" s="21" t="s">
        <v>291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>
      <c r="A126" s="21" t="s">
        <v>292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>
      <c r="A127" s="21" t="s">
        <v>293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>
      <c r="A128" s="21" t="s">
        <v>294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>
      <c r="A129" s="21" t="s">
        <v>295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>
      <c r="A130" s="21" t="s">
        <v>296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>
      <c r="A131" s="21" t="s">
        <v>297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>
      <c r="A132" s="21" t="s">
        <v>298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>
      <c r="A133" s="21" t="s">
        <v>299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>
      <c r="A134" s="21" t="s">
        <v>300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>
      <c r="A135" s="21" t="s">
        <v>301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>
      <c r="A136" s="21" t="s">
        <v>302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>
      <c r="A137" s="21" t="s">
        <v>303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>
      <c r="A138" s="21" t="s">
        <v>304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>
      <c r="A139" s="21" t="s">
        <v>305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>
      <c r="A140" s="21" t="s">
        <v>306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>
      <c r="A141" s="21" t="s">
        <v>307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>
      <c r="A142" s="21" t="s">
        <v>308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>
      <c r="A143" s="21" t="s">
        <v>309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>
      <c r="A144" s="21" t="s">
        <v>310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>
      <c r="A145" s="21" t="s">
        <v>311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>
      <c r="A146" s="21" t="s">
        <v>312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>
      <c r="A147" s="21" t="s">
        <v>313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>
      <c r="A148" s="21" t="s">
        <v>314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>
      <c r="A149" s="21" t="s">
        <v>315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>
      <c r="A150" s="21" t="s">
        <v>316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>
      <c r="A151" s="21" t="s">
        <v>317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>
      <c r="A152" s="21" t="s">
        <v>318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>
      <c r="A153" s="21" t="s">
        <v>319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>
      <c r="A154" s="21" t="s">
        <v>320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>
      <c r="A155" s="21" t="s">
        <v>321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>
      <c r="A156" s="21" t="s">
        <v>322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>
      <c r="A157" s="21" t="s">
        <v>323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>
      <c r="A158" s="21" t="s">
        <v>324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>
      <c r="A159" s="21" t="s">
        <v>325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>
      <c r="A160" s="21" t="s">
        <v>326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>
      <c r="A161" s="21" t="s">
        <v>327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>
      <c r="A162" s="21" t="s">
        <v>328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>
      <c r="A163" s="21" t="s">
        <v>329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>
      <c r="A164" s="21" t="s">
        <v>330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>
      <c r="A165" s="21" t="s">
        <v>331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>
      <c r="A166" s="21" t="s">
        <v>332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>
      <c r="A167" s="21" t="s">
        <v>333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>
      <c r="A168" s="21" t="s">
        <v>334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>
      <c r="A169" s="21" t="s">
        <v>335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>
      <c r="A170" s="21" t="s">
        <v>336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>
      <c r="A171" s="21" t="s">
        <v>337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>
      <c r="A172" s="21" t="s">
        <v>338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>
      <c r="A173" s="21" t="s">
        <v>339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>
      <c r="A174" s="21" t="s">
        <v>340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>
      <c r="A175" s="21" t="s">
        <v>341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>
      <c r="A176" s="21" t="s">
        <v>342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>
      <c r="A177" s="21" t="s">
        <v>343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>
      <c r="A178" s="21" t="s">
        <v>344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>
      <c r="A179" s="21" t="s">
        <v>345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>
      <c r="A180" s="21" t="s">
        <v>346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>
      <c r="A181" s="21" t="s">
        <v>347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>
      <c r="A182" s="21" t="s">
        <v>348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>
      <c r="A183" s="21" t="s">
        <v>349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>
      <c r="A184" s="21" t="s">
        <v>350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>
      <c r="A185" s="21" t="s">
        <v>351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>
      <c r="A186" s="21" t="s">
        <v>352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>
      <c r="A187" s="21" t="s">
        <v>353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>
      <c r="A188" s="21" t="s">
        <v>354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>
      <c r="A189" s="21" t="s">
        <v>355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>
      <c r="A190" s="21" t="s">
        <v>356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>
      <c r="A191" s="21" t="s">
        <v>357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>
      <c r="A192" s="21" t="s">
        <v>358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>
      <c r="A193" s="21" t="s">
        <v>359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>
      <c r="A194" s="21" t="s">
        <v>360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>
      <c r="A195" s="21" t="s">
        <v>361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>
      <c r="A196" s="21" t="s">
        <v>362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>
      <c r="A197" s="21" t="s">
        <v>363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>
      <c r="A198" s="21" t="s">
        <v>364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>
      <c r="A199" s="21" t="s">
        <v>365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>
      <c r="A200" s="21" t="s">
        <v>366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>
      <c r="A201" s="21" t="s">
        <v>367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>
      <c r="A202" s="21" t="s">
        <v>368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>
      <c r="A203" s="21" t="s">
        <v>369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>
      <c r="A204" s="21" t="s">
        <v>370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>
      <c r="A205" s="21" t="s">
        <v>371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>
      <c r="A206" s="21" t="s">
        <v>372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>
      <c r="A207" s="21" t="s">
        <v>373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>
      <c r="A208" s="21" t="s">
        <v>374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>
      <c r="A209" s="21" t="s">
        <v>375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>
      <c r="A210" s="21" t="s">
        <v>376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>
      <c r="A211" s="21" t="s">
        <v>377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>
      <c r="A212" s="21" t="s">
        <v>378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>
      <c r="A213" s="21" t="s">
        <v>379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>
      <c r="A214" s="21" t="s">
        <v>380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>
      <c r="A215" s="21" t="s">
        <v>381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>
      <c r="A216" s="21" t="s">
        <v>382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>
      <c r="A217" s="21" t="s">
        <v>383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>
      <c r="A218" s="21" t="s">
        <v>384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>
      <c r="A219" s="21" t="s">
        <v>385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>
      <c r="A220" s="21" t="s">
        <v>386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>
      <c r="A221" s="21" t="s">
        <v>387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>
      <c r="A222" s="21" t="s">
        <v>388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>
      <c r="A223" s="21" t="s">
        <v>389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>
      <c r="A224" s="21" t="s">
        <v>390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>
      <c r="A225" s="21" t="s">
        <v>391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>
      <c r="A226" s="21" t="s">
        <v>392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>
      <c r="A227" s="21" t="s">
        <v>393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>
      <c r="A228" s="21" t="s">
        <v>394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>
      <c r="A229" s="21" t="s">
        <v>395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>
      <c r="A230" s="21" t="s">
        <v>396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>
      <c r="A231" s="21" t="s">
        <v>397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>
      <c r="A232" s="21" t="s">
        <v>398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>
      <c r="A233" s="21" t="s">
        <v>399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>
      <c r="A234" s="21" t="s">
        <v>400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>
      <c r="A235" s="21" t="s">
        <v>401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>
      <c r="A236" s="21" t="s">
        <v>402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>
      <c r="A237" s="21" t="s">
        <v>403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>
      <c r="A238" s="21" t="s">
        <v>404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>
      <c r="A239" s="21" t="s">
        <v>405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>
      <c r="A240" s="21" t="s">
        <v>406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>
      <c r="A241" s="21" t="s">
        <v>407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>
      <c r="A242" s="21" t="s">
        <v>408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>
      <c r="A243" s="21" t="s">
        <v>409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>
      <c r="A244" s="21" t="s">
        <v>410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>
      <c r="A245" s="21" t="s">
        <v>411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>
      <c r="A246" s="21" t="s">
        <v>412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>
      <c r="A247" s="21" t="s">
        <v>413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>
      <c r="A248" s="21" t="s">
        <v>414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>
      <c r="A249" s="21" t="s">
        <v>415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>
      <c r="A250" s="21" t="s">
        <v>416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>
      <c r="A251" s="21" t="s">
        <v>417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>
      <c r="A252" s="21" t="s">
        <v>418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>
      <c r="A253" s="21" t="s">
        <v>419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>
      <c r="A254" s="21" t="s">
        <v>420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>
      <c r="A255" s="21" t="s">
        <v>421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>
      <c r="A256" s="21" t="s">
        <v>422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>
      <c r="A257" s="21" t="s">
        <v>423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>
      <c r="A258" s="21" t="s">
        <v>424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>
      <c r="A259" s="21" t="s">
        <v>425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>
      <c r="A260" s="21" t="s">
        <v>426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>
      <c r="A261" s="21" t="s">
        <v>427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>
      <c r="A262" s="21" t="s">
        <v>428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>
      <c r="A263" s="21" t="s">
        <v>429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>
      <c r="A264" s="21" t="s">
        <v>430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>
      <c r="A265" s="21" t="s">
        <v>431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>
      <c r="A266" s="21" t="s">
        <v>432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>
      <c r="A267" s="21" t="s">
        <v>433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>
      <c r="A268" s="21" t="s">
        <v>434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>
      <c r="A269" s="21" t="s">
        <v>435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>
      <c r="A270" s="21" t="s">
        <v>436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>
      <c r="A271" s="21" t="s">
        <v>437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>
      <c r="A272" s="21" t="s">
        <v>438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>
      <c r="A273" s="21" t="s">
        <v>439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>
      <c r="A274" s="21" t="s">
        <v>440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>
      <c r="A275" s="21" t="s">
        <v>441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>
      <c r="A276" s="21" t="s">
        <v>442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>
      <c r="A277" s="21" t="s">
        <v>443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>
      <c r="A278" s="21" t="s">
        <v>444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>
      <c r="A279" s="21" t="s">
        <v>445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>
      <c r="A280" s="21" t="s">
        <v>446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>
      <c r="A281" s="21" t="s">
        <v>447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>
      <c r="A282" s="21" t="s">
        <v>448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>
      <c r="A283" s="21" t="s">
        <v>449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>
      <c r="A284" s="21" t="s">
        <v>450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>
      <c r="A285" s="21" t="s">
        <v>451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>
      <c r="A286" s="21" t="s">
        <v>452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>
      <c r="A287" s="21" t="s">
        <v>453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>
      <c r="A288" s="21" t="s">
        <v>454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>
      <c r="A289" s="21" t="s">
        <v>455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>
      <c r="A290" s="21" t="s">
        <v>456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>
      <c r="A291" s="21" t="s">
        <v>457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>
      <c r="A292" s="21" t="s">
        <v>458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>
      <c r="A293" s="21" t="s">
        <v>459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>
      <c r="A294" s="21" t="s">
        <v>460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>
      <c r="A295" s="21" t="s">
        <v>461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>
      <c r="A296" s="21" t="s">
        <v>462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>
      <c r="A297" s="21" t="s">
        <v>463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>
      <c r="A298" s="21" t="s">
        <v>464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>
      <c r="A299" s="21" t="s">
        <v>465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>
      <c r="A300" s="21" t="s">
        <v>466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>
      <c r="A301" s="21" t="s">
        <v>467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>
      <c r="A302" s="21" t="s">
        <v>468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>
      <c r="A303" s="21" t="s">
        <v>469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>
      <c r="A304" s="21" t="s">
        <v>470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>
      <c r="A305" s="21" t="s">
        <v>471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>
      <c r="A306" s="21" t="s">
        <v>472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>
      <c r="A307" s="21" t="s">
        <v>473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>
      <c r="A308" s="21" t="s">
        <v>474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>
      <c r="A309" s="21" t="s">
        <v>475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>
      <c r="A310" s="21" t="s">
        <v>476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>
      <c r="A311" s="21" t="s">
        <v>477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>
      <c r="A312" s="21" t="s">
        <v>478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>
      <c r="A313" s="21" t="s">
        <v>479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>
      <c r="A314" s="21" t="s">
        <v>480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>
      <c r="A315" s="21" t="s">
        <v>481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>
      <c r="A316" s="21" t="s">
        <v>482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>
      <c r="A317" s="21" t="s">
        <v>483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>
      <c r="A318" s="21" t="s">
        <v>484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>
      <c r="A319" s="21" t="s">
        <v>485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>
      <c r="A320" s="21" t="s">
        <v>486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>
      <c r="A321" s="21" t="s">
        <v>487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>
      <c r="A322" s="21" t="s">
        <v>488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>
      <c r="A323" s="21" t="s">
        <v>489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>
      <c r="A324" s="21" t="s">
        <v>490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>
      <c r="A325" s="21" t="s">
        <v>491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>
      <c r="A326" s="21" t="s">
        <v>492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>
      <c r="A327" s="21" t="s">
        <v>493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>
      <c r="A328" s="21" t="s">
        <v>494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>
      <c r="A329" s="21" t="s">
        <v>495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>
      <c r="A330" s="21" t="s">
        <v>496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>
      <c r="A331" s="21" t="s">
        <v>497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>
      <c r="A332" s="21" t="s">
        <v>498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>
      <c r="A333" s="21" t="s">
        <v>499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>
      <c r="A334" s="21" t="s">
        <v>500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>
      <c r="A335" s="21" t="s">
        <v>501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>
      <c r="A336" s="21" t="s">
        <v>502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>
      <c r="A337" s="21" t="s">
        <v>503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>
      <c r="A338" s="21" t="s">
        <v>504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>
      <c r="A339" s="21" t="s">
        <v>505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>
      <c r="A340" s="21" t="s">
        <v>506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>
      <c r="A341" s="21" t="s">
        <v>507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>
      <c r="A342" s="21" t="s">
        <v>508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>
      <c r="A343" s="21" t="s">
        <v>509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>
      <c r="A344" s="21" t="s">
        <v>510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>
      <c r="A345" s="21" t="s">
        <v>511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>
      <c r="A346" s="21" t="s">
        <v>512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>
      <c r="A347" s="21" t="s">
        <v>513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>
      <c r="A348" s="21" t="s">
        <v>514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>
      <c r="A349" s="21" t="s">
        <v>515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>
      <c r="A350" s="21" t="s">
        <v>516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>
      <c r="A351" s="21" t="s">
        <v>517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>
      <c r="A352" s="21" t="s">
        <v>518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>
      <c r="A353" s="21" t="s">
        <v>519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>
      <c r="A354" s="21" t="s">
        <v>520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>
      <c r="A355" s="21" t="s">
        <v>521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>
      <c r="A356" s="21" t="s">
        <v>522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>
      <c r="A357" s="21" t="s">
        <v>523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>
      <c r="A358" s="21" t="s">
        <v>524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>
      <c r="A359" s="21" t="s">
        <v>525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>
      <c r="A360" s="21" t="s">
        <v>526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>
      <c r="A361" s="21" t="s">
        <v>527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>
      <c r="A362" s="21" t="s">
        <v>528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>
      <c r="A363" s="21" t="s">
        <v>529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>
      <c r="A364" s="21" t="s">
        <v>530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>
      <c r="A365" s="21" t="s">
        <v>531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>
      <c r="A366" s="21" t="s">
        <v>532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>
      <c r="A367" s="21" t="s">
        <v>533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>
      <c r="A368" s="21" t="s">
        <v>534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>
      <c r="A369" s="21" t="s">
        <v>535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>
      <c r="A370" s="21" t="s">
        <v>536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>
      <c r="A371" s="21" t="s">
        <v>537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>
      <c r="A372" s="21" t="s">
        <v>538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>
      <c r="A373" s="21" t="s">
        <v>539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>
      <c r="A374" s="21" t="s">
        <v>540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>
      <c r="A375" s="21" t="s">
        <v>541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>
      <c r="A376" s="21" t="s">
        <v>542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>
      <c r="A377" s="21" t="s">
        <v>543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>
      <c r="A378" s="21" t="s">
        <v>544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>
      <c r="A379" s="21" t="s">
        <v>545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>
      <c r="A380" s="21" t="s">
        <v>546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>
      <c r="A381" s="21" t="s">
        <v>547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>
      <c r="A382" s="21" t="s">
        <v>548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>
      <c r="A383" s="21" t="s">
        <v>549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>
      <c r="A384" s="21" t="s">
        <v>550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>
      <c r="A385" s="21" t="s">
        <v>551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>
      <c r="A386" s="21" t="s">
        <v>552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>
      <c r="A387" s="21" t="s">
        <v>553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>
      <c r="A388" s="21" t="s">
        <v>554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>
      <c r="A389" s="21" t="s">
        <v>555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>
      <c r="A390" s="21" t="s">
        <v>556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>
      <c r="A391" s="21" t="s">
        <v>557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>
      <c r="A392" s="21" t="s">
        <v>558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>
      <c r="A393" s="21" t="s">
        <v>559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>
      <c r="A394" s="21" t="s">
        <v>560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>
      <c r="A395" s="21" t="s">
        <v>561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>
      <c r="A396" s="21" t="s">
        <v>562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>
      <c r="A397" s="21" t="s">
        <v>563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>
      <c r="A398" s="21" t="s">
        <v>564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>
      <c r="A399" s="21" t="s">
        <v>565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>
      <c r="A400" s="21" t="s">
        <v>566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>
      <c r="A401" s="21" t="s">
        <v>567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>
      <c r="A402" s="21" t="s">
        <v>568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>
      <c r="A403" s="21" t="s">
        <v>569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>
      <c r="A404" s="21" t="s">
        <v>570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>
      <c r="A405" s="21" t="s">
        <v>571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>
      <c r="A406" s="21" t="s">
        <v>572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>
      <c r="A407" s="21" t="s">
        <v>573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>
      <c r="A408" s="21" t="s">
        <v>574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>
      <c r="A409" s="21" t="s">
        <v>575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>
      <c r="A410" s="21" t="s">
        <v>576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>
      <c r="A411" s="21" t="s">
        <v>577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>
      <c r="A412" s="21" t="s">
        <v>578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>
      <c r="A413" s="21" t="s">
        <v>579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>
      <c r="A414" s="21" t="s">
        <v>580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>
      <c r="A415" s="21" t="s">
        <v>581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>
      <c r="A416" s="21" t="s">
        <v>582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>
      <c r="A417" s="21" t="s">
        <v>583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>
      <c r="A418" s="21" t="s">
        <v>584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>
      <c r="A419" s="21" t="s">
        <v>585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>
      <c r="A420" s="21" t="s">
        <v>586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>
      <c r="A421" s="21" t="s">
        <v>587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>
      <c r="A422" s="21" t="s">
        <v>588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>
      <c r="A423" s="21" t="s">
        <v>589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>
      <c r="A424" s="21" t="s">
        <v>590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>
      <c r="A425" s="21" t="s">
        <v>591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>
      <c r="A426" s="21" t="s">
        <v>592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>
      <c r="A427" s="21" t="s">
        <v>593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>
      <c r="A428" s="21" t="s">
        <v>594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>
      <c r="A429" s="21" t="s">
        <v>595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>
      <c r="A430" s="21" t="s">
        <v>596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>
      <c r="A431" s="21" t="s">
        <v>597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>
      <c r="A432" s="21" t="s">
        <v>598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>
      <c r="A433" s="21" t="s">
        <v>599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>
      <c r="A434" s="21" t="s">
        <v>600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>
      <c r="A435" s="21" t="s">
        <v>601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>
      <c r="A436" s="21" t="s">
        <v>602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>
      <c r="A437" s="21" t="s">
        <v>603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>
      <c r="A438" s="21" t="s">
        <v>604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>
      <c r="A439" s="21" t="s">
        <v>605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>
      <c r="A440" s="21" t="s">
        <v>606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>
      <c r="A441" s="21" t="s">
        <v>607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>
      <c r="A442" s="21" t="s">
        <v>608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>
      <c r="A443" s="21" t="s">
        <v>609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>
      <c r="A444" s="21" t="s">
        <v>610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>
      <c r="A445" s="21" t="s">
        <v>611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>
      <c r="A446" s="21" t="s">
        <v>612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>
      <c r="A447" s="21" t="s">
        <v>613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>
      <c r="A448" s="21" t="s">
        <v>614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>
      <c r="A449" s="21" t="s">
        <v>615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>
      <c r="A450" s="21" t="s">
        <v>616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>
      <c r="A451" s="21" t="s">
        <v>617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>
      <c r="A452" s="21" t="s">
        <v>618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>
      <c r="A453" s="21" t="s">
        <v>619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>
      <c r="A454" s="21" t="s">
        <v>620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>
      <c r="A455" s="21" t="s">
        <v>621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>
      <c r="A456" s="21" t="s">
        <v>622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>
      <c r="A457" s="21" t="s">
        <v>623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>
      <c r="A458" s="21" t="s">
        <v>624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>
      <c r="A459" s="21" t="s">
        <v>625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>
      <c r="A460" s="21" t="s">
        <v>626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>
      <c r="A461" s="21" t="s">
        <v>627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>
      <c r="A462" s="21" t="s">
        <v>628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>
      <c r="A463" s="21" t="s">
        <v>629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>
      <c r="A464" s="21" t="s">
        <v>630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>
      <c r="A465" s="21" t="s">
        <v>631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>
      <c r="A466" s="21" t="s">
        <v>632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>
      <c r="A467" s="21" t="s">
        <v>633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>
      <c r="A468" s="21" t="s">
        <v>634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>
      <c r="A469" s="21" t="s">
        <v>635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>
      <c r="A470" s="21" t="s">
        <v>636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>
      <c r="A471" s="21" t="s">
        <v>637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>
      <c r="A472" s="21" t="s">
        <v>638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>
      <c r="A473" s="21" t="s">
        <v>639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>
      <c r="A474" s="21" t="s">
        <v>640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>
      <c r="A475" s="21" t="s">
        <v>641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>
      <c r="A476" s="21" t="s">
        <v>642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>
      <c r="A477" s="21" t="s">
        <v>643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>
      <c r="A478" s="21" t="s">
        <v>644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>
      <c r="A479" s="21" t="s">
        <v>645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>
      <c r="A480" s="21" t="s">
        <v>646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>
      <c r="A481" s="21" t="s">
        <v>647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>
      <c r="A482" s="21" t="s">
        <v>648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>
      <c r="A483" s="21" t="s">
        <v>649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>
      <c r="A484" s="21" t="s">
        <v>650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>
      <c r="A485" s="21" t="s">
        <v>651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>
      <c r="A486" s="21" t="s">
        <v>652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>
      <c r="A487" s="21" t="s">
        <v>653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>
      <c r="A488" s="21" t="s">
        <v>654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>
      <c r="A489" s="21" t="s">
        <v>655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>
      <c r="A490" s="21" t="s">
        <v>656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>
      <c r="A491" s="21" t="s">
        <v>657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>
      <c r="A492" s="21" t="s">
        <v>658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>
      <c r="A493" s="21" t="s">
        <v>659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>
      <c r="A494" s="21" t="s">
        <v>660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>
      <c r="A495" s="21" t="s">
        <v>661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>
      <c r="A496" s="21" t="s">
        <v>662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>
      <c r="A497" s="21" t="s">
        <v>663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>
      <c r="A498" s="21" t="s">
        <v>664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>
      <c r="A499" s="21" t="s">
        <v>665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>
      <c r="A500" s="21" t="s">
        <v>666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>
      <c r="A501" s="21" t="s">
        <v>667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>
      <c r="A502" s="21" t="s">
        <v>668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>
      <c r="A503" s="21" t="s">
        <v>669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>
      <c r="A504" s="21" t="s">
        <v>670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>
      <c r="A505" s="21" t="s">
        <v>671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>
      <c r="A506" s="21" t="s">
        <v>672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>
      <c r="A507" s="21" t="s">
        <v>673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>
      <c r="A508" s="21" t="s">
        <v>674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>
      <c r="A509" s="21" t="s">
        <v>675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>
      <c r="A510" s="21" t="s">
        <v>676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>
      <c r="A511" s="21" t="s">
        <v>677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>
      <c r="A512" s="21" t="s">
        <v>678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>
      <c r="A513" s="21" t="s">
        <v>679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>
      <c r="A514" s="21" t="s">
        <v>680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N14" sqref="N14"/>
    </sheetView>
  </sheetViews>
  <sheetFormatPr baseColWidth="10" defaultColWidth="8.83203125" defaultRowHeight="14" x14ac:dyDescent="0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6">
      <c r="A1" s="95" t="s">
        <v>687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9">
      <c r="A3" s="74" t="s">
        <v>15</v>
      </c>
      <c r="B3" s="74" t="s">
        <v>688</v>
      </c>
      <c r="C3" s="74" t="s">
        <v>689</v>
      </c>
      <c r="D3" s="74" t="s">
        <v>690</v>
      </c>
      <c r="E3" s="27"/>
      <c r="F3" s="27"/>
      <c r="G3" s="27"/>
      <c r="H3" s="75" t="s">
        <v>689</v>
      </c>
      <c r="I3" s="74" t="s">
        <v>688</v>
      </c>
      <c r="K3" s="75" t="s">
        <v>691</v>
      </c>
      <c r="L3" s="74" t="s">
        <v>688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2015-09-19T19:34:38Z</dcterms:modified>
</cp:coreProperties>
</file>