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5621"/>
  <fileRecoveryPr repairLoad="1"/>
</workbook>
</file>

<file path=xl/calcChain.xml><?xml version="1.0" encoding="utf-8"?>
<calcChain xmlns="http://schemas.openxmlformats.org/spreadsheetml/2006/main">
  <c r="E18" i="1" l="1"/>
  <c r="C18" i="1"/>
  <c r="B18" i="1"/>
  <c r="E15" i="1"/>
  <c r="C15" i="1"/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5" i="2"/>
  <c r="H6" i="2"/>
  <c r="H3" i="2"/>
  <c r="D21" i="1"/>
  <c r="C21" i="1"/>
  <c r="B21" i="1"/>
  <c r="F18" i="1"/>
  <c r="D18" i="1"/>
  <c r="D15" i="1"/>
  <c r="B15" i="1"/>
  <c r="D14" i="1"/>
  <c r="E14" i="1"/>
  <c r="C14" i="1"/>
  <c r="B14" i="1"/>
  <c r="M18" i="1"/>
  <c r="L18" i="1"/>
  <c r="M17" i="1"/>
  <c r="L17" i="1"/>
  <c r="B4" i="5"/>
  <c r="B9" i="5" s="1"/>
  <c r="B10" i="5" s="1"/>
  <c r="B12" i="5" l="1"/>
  <c r="G16" i="5" s="1"/>
</calcChain>
</file>

<file path=xl/sharedStrings.xml><?xml version="1.0" encoding="utf-8"?>
<sst xmlns="http://schemas.openxmlformats.org/spreadsheetml/2006/main" count="743" uniqueCount="705">
  <si>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</si>
  <si>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</si>
  <si>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</si>
  <si>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</si>
  <si>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</si>
  <si>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</si>
  <si>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</si>
  <si>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</si>
  <si>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</si>
  <si>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</si>
  <si>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</si>
  <si>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</si>
  <si>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</si>
  <si>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</si>
  <si>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</si>
  <si>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</si>
  <si>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</si>
  <si>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</si>
  <si>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</si>
  <si>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</si>
  <si>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</si>
  <si>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</si>
  <si>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</si>
  <si>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</si>
  <si>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</si>
  <si>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</si>
  <si>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</si>
  <si>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</si>
  <si>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</si>
  <si>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</si>
  <si>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</si>
  <si>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</si>
  <si>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</si>
  <si>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</si>
  <si>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</si>
  <si>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</si>
  <si>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</si>
  <si>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</si>
  <si>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</si>
  <si>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</si>
  <si>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</si>
  <si>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</si>
  <si>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</si>
  <si>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</si>
  <si>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</si>
  <si>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</si>
  <si>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</si>
  <si>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</si>
  <si>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</si>
  <si>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</si>
  <si>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</si>
  <si>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</si>
  <si>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</si>
  <si>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</si>
  <si>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</si>
  <si>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</si>
  <si>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</si>
  <si>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</si>
  <si>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</si>
  <si>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</si>
  <si>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</si>
  <si>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</si>
  <si>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</si>
  <si>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</si>
  <si>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</si>
  <si>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</si>
  <si>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</si>
  <si>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</si>
  <si>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</si>
  <si>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</si>
  <si>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</si>
  <si>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</si>
  <si>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</si>
  <si>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</si>
  <si>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</si>
  <si>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</si>
  <si>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</si>
  <si>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</si>
  <si>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</si>
  <si>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</si>
  <si>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</si>
  <si>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</si>
  <si>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</si>
  <si>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</si>
  <si>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</si>
  <si>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</si>
  <si>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</si>
  <si>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</si>
  <si>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</si>
  <si>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</si>
  <si>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</si>
  <si>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</si>
  <si>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</si>
  <si>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</si>
  <si>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</si>
  <si>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</si>
  <si>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</si>
  <si>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</si>
  <si>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</si>
  <si>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</si>
  <si>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</si>
  <si>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</si>
  <si>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</si>
  <si>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</si>
  <si>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</si>
  <si>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</si>
  <si>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</si>
  <si>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</si>
  <si>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</si>
  <si>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</si>
  <si>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</si>
  <si>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</si>
  <si>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</si>
  <si>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</si>
  <si>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</si>
  <si>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</si>
  <si>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</si>
  <si>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</si>
  <si>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</si>
  <si>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</si>
  <si>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</si>
  <si>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</si>
  <si>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</si>
  <si>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</si>
  <si>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</si>
  <si>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</si>
  <si>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</si>
  <si>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</si>
  <si>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</si>
  <si>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</si>
  <si>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</si>
  <si>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</si>
  <si>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</si>
  <si>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</si>
  <si>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</si>
  <si>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</si>
  <si>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</si>
  <si>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</si>
  <si>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</si>
  <si>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</si>
  <si>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</si>
  <si>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</si>
  <si>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</si>
  <si>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</si>
  <si>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</si>
  <si>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</si>
  <si>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</si>
  <si>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</si>
  <si>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</si>
  <si>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</si>
  <si>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</si>
  <si>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</si>
  <si>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</si>
  <si>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</si>
  <si>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</si>
  <si>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</si>
  <si>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</si>
  <si>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</si>
  <si>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</si>
  <si>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</si>
  <si>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</si>
  <si>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</si>
  <si>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</si>
  <si>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</si>
  <si>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</si>
  <si>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</si>
  <si>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</si>
  <si>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</si>
  <si>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</si>
  <si>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</si>
  <si>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</si>
  <si>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</si>
  <si>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</si>
  <si>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</si>
  <si>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</si>
  <si>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</si>
  <si>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</si>
  <si>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</si>
  <si>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</si>
  <si>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</si>
  <si>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</si>
  <si>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</si>
  <si>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</si>
  <si>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</si>
  <si>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</si>
  <si>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</si>
  <si>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</si>
  <si>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</si>
  <si>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</si>
  <si>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</si>
  <si>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</si>
  <si>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</si>
  <si>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</si>
  <si>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</si>
  <si>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</si>
  <si>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</si>
  <si>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</si>
  <si>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</si>
  <si>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</si>
  <si>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</si>
  <si>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</si>
  <si>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</si>
  <si>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</si>
  <si>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</si>
  <si>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</si>
  <si>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</si>
  <si>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</si>
  <si>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</si>
  <si>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</si>
  <si>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</si>
  <si>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</si>
  <si>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</si>
  <si>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</si>
  <si>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</si>
  <si>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</si>
  <si>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</si>
  <si>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</si>
  <si>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</si>
  <si>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</si>
  <si>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</si>
  <si>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</si>
  <si>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</si>
  <si>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</si>
  <si>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</si>
  <si>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</si>
  <si>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</si>
  <si>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</si>
  <si>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</si>
  <si>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</si>
  <si>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</si>
  <si>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</si>
  <si>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</si>
  <si>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</si>
  <si>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</si>
  <si>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</si>
  <si>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</si>
  <si>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</si>
  <si>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</si>
  <si>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</si>
  <si>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</si>
  <si>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</si>
  <si>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</si>
  <si>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</si>
  <si>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</si>
  <si>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</si>
  <si>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</si>
  <si>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</si>
  <si>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</si>
  <si>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</si>
  <si>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</si>
  <si>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</si>
  <si>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</si>
  <si>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</si>
  <si>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</si>
  <si>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</si>
  <si>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</si>
  <si>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</si>
  <si>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</si>
  <si>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</si>
  <si>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</si>
  <si>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</si>
  <si>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</si>
  <si>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</si>
  <si>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</si>
  <si>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</si>
  <si>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</si>
  <si>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</si>
  <si>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</si>
  <si>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</si>
  <si>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</si>
  <si>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</si>
  <si>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</si>
  <si>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</si>
  <si>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</si>
  <si>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</si>
  <si>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</si>
  <si>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</si>
  <si>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</si>
  <si>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</si>
  <si>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</si>
  <si>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</si>
  <si>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</si>
  <si>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</si>
  <si>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</si>
  <si>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</si>
  <si>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</si>
  <si>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</si>
  <si>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</si>
  <si>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</si>
  <si>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</si>
  <si>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</si>
  <si>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</si>
  <si>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</si>
  <si>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</si>
  <si>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</si>
  <si>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</si>
  <si>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</si>
  <si>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</si>
  <si>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</si>
  <si>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</si>
  <si>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</si>
  <si>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</si>
  <si>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</si>
  <si>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</si>
  <si>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</si>
  <si>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</si>
  <si>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</si>
  <si>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</si>
  <si>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</si>
  <si>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</si>
  <si>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</si>
  <si>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</si>
  <si>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</si>
  <si>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</si>
  <si>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</si>
  <si>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</si>
  <si>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</si>
  <si>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</si>
  <si>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</si>
  <si>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</si>
  <si>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</si>
  <si>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</si>
  <si>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</si>
  <si>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</si>
  <si>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</si>
  <si>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</si>
  <si>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</si>
  <si>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</si>
  <si>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</si>
  <si>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</si>
  <si>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</si>
  <si>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</si>
  <si>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</si>
  <si>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</si>
  <si>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</si>
  <si>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</si>
  <si>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</si>
  <si>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</si>
  <si>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</si>
  <si>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</si>
  <si>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</si>
  <si>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</si>
  <si>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</si>
  <si>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</si>
  <si>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</si>
  <si>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</si>
  <si>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</si>
  <si>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</si>
  <si>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</si>
  <si>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</si>
  <si>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</si>
  <si>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</si>
  <si>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</si>
  <si>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</si>
  <si>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</si>
  <si>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</si>
  <si>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</si>
  <si>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</si>
  <si>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</si>
  <si>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</si>
  <si>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</si>
  <si>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</si>
  <si>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</si>
  <si>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</si>
  <si>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</si>
  <si>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</si>
  <si>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</si>
  <si>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</si>
  <si>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</si>
  <si>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</si>
  <si>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</si>
  <si>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</si>
  <si>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</si>
  <si>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</si>
  <si>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</si>
  <si>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</si>
  <si>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</si>
  <si>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</si>
  <si>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</si>
  <si>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</si>
  <si>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</si>
  <si>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</si>
  <si>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</si>
  <si>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</si>
  <si>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</si>
  <si>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</si>
  <si>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</si>
  <si>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</si>
  <si>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</si>
  <si>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</si>
  <si>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</si>
  <si>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</si>
  <si>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</si>
  <si>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</si>
  <si>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</si>
  <si>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</si>
  <si>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</si>
  <si>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</si>
  <si>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</si>
  <si>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</si>
  <si>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</si>
  <si>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</si>
  <si>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</si>
  <si>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</si>
  <si>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</si>
  <si>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</si>
  <si>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</si>
  <si>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</si>
  <si>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</si>
  <si>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</si>
  <si>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</si>
  <si>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</si>
  <si>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</si>
  <si>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</si>
  <si>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</si>
  <si>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</si>
  <si>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</si>
  <si>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</si>
  <si>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</si>
  <si>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</si>
  <si>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</si>
  <si>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</si>
  <si>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</si>
  <si>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</si>
  <si>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</si>
  <si>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</si>
  <si>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</si>
  <si>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</si>
  <si>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</si>
  <si>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</si>
  <si>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</si>
  <si>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</si>
  <si>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</si>
  <si>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</si>
  <si>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</si>
  <si>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</si>
  <si>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</si>
  <si>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</si>
  <si>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</si>
  <si>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</si>
  <si>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</si>
  <si>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</si>
  <si>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</si>
  <si>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</si>
  <si>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</si>
  <si>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</si>
  <si>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</si>
  <si>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</si>
  <si>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</si>
  <si>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</si>
  <si>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</si>
  <si>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</si>
  <si>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</si>
  <si>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</si>
  <si>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</si>
  <si>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</si>
  <si>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</si>
  <si>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</si>
  <si>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</si>
  <si>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</si>
  <si>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</si>
  <si>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</si>
  <si>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</si>
  <si>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</si>
  <si>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</si>
  <si>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</si>
  <si>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</si>
  <si>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</si>
  <si>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</si>
  <si>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</si>
  <si>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</si>
  <si>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</si>
  <si>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</si>
  <si>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</si>
  <si>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</si>
  <si>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</si>
  <si>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</si>
  <si>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</si>
  <si>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</si>
  <si>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</si>
  <si>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</si>
  <si>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</si>
  <si>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</si>
  <si>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</si>
  <si>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</si>
  <si>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</si>
  <si>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</si>
  <si>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</si>
  <si>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</si>
  <si>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</si>
  <si>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</si>
  <si>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</si>
  <si>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</si>
  <si>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</si>
  <si>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</si>
  <si>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</si>
  <si>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</si>
  <si>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</si>
  <si>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</si>
  <si>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</si>
  <si>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</si>
  <si>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</si>
  <si>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</si>
  <si>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</si>
  <si>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</si>
  <si>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</si>
  <si>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</si>
  <si>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</si>
  <si>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</si>
  <si>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</si>
  <si>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</si>
  <si>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</si>
  <si>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</si>
  <si>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</si>
  <si>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</si>
  <si>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</si>
  <si>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</si>
  <si>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</si>
  <si>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</si>
  <si>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</si>
  <si>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</si>
  <si>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</si>
  <si>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</si>
  <si>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</si>
  <si>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</si>
  <si>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</si>
  <si>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</si>
  <si>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</si>
  <si>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</si>
  <si>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</si>
  <si>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</si>
  <si>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</si>
  <si>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</si>
  <si>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</si>
  <si>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</si>
  <si>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</si>
  <si>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</si>
  <si>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</si>
  <si>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</si>
  <si>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</si>
  <si>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</si>
  <si>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</si>
  <si>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</si>
  <si>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</si>
  <si>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</si>
  <si>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</si>
  <si>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</si>
  <si>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</si>
  <si>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</si>
  <si>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</si>
  <si>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</si>
  <si>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</si>
  <si>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</si>
  <si>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</si>
  <si>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</si>
  <si>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</si>
  <si>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</si>
  <si>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</si>
  <si>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</si>
  <si>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</si>
  <si>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</si>
  <si>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</si>
  <si>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</si>
  <si>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</si>
  <si>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</si>
  <si>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</si>
  <si>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</si>
  <si>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</si>
  <si>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</si>
  <si>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</si>
  <si>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</si>
  <si>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</si>
  <si>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</si>
  <si>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</si>
  <si>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</si>
  <si>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</si>
  <si>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</si>
  <si>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</si>
  <si>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</si>
  <si>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</si>
  <si>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</si>
  <si>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</si>
  <si>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</si>
  <si>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</si>
  <si>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</si>
  <si>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</si>
  <si>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</si>
  <si>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</si>
  <si>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</si>
  <si>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</si>
  <si>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</si>
  <si>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</si>
  <si>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</si>
  <si>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</si>
  <si>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</si>
  <si>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</si>
  <si>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</si>
  <si>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</si>
  <si>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</si>
  <si>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</si>
  <si>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</si>
  <si>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</si>
  <si>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</si>
  <si>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</si>
  <si>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</si>
  <si>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</si>
  <si>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</si>
  <si>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</si>
  <si>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</si>
  <si>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</si>
  <si>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</si>
  <si>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</si>
  <si>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</si>
  <si>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</si>
  <si>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</si>
  <si>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</si>
  <si>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</si>
  <si>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</si>
  <si>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</si>
  <si>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</si>
  <si>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</si>
  <si>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</si>
  <si>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</si>
  <si>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</si>
  <si>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</si>
  <si>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</si>
  <si>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</si>
  <si>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</si>
  <si>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</si>
  <si>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</si>
  <si>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</si>
  <si>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</si>
  <si>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</si>
  <si>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</si>
  <si>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</si>
  <si>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</si>
  <si>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</si>
  <si>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</si>
  <si>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</si>
  <si>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</si>
  <si>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</si>
  <si>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</si>
  <si>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</si>
  <si>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</si>
  <si>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</si>
  <si>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</si>
  <si>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</si>
  <si>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</si>
  <si>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</si>
  <si>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</si>
  <si>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</si>
  <si>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</si>
  <si>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</si>
  <si>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</si>
  <si>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</si>
  <si>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</si>
  <si>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</si>
  <si>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</si>
  <si>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</si>
  <si>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</si>
  <si>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</si>
  <si>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</si>
  <si>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</si>
  <si>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</si>
  <si>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</si>
  <si>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</si>
  <si>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</si>
  <si>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</si>
  <si>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</si>
  <si>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</si>
  <si>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</si>
  <si>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</si>
  <si>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</si>
  <si>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</si>
  <si>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</si>
  <si>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</si>
  <si>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</si>
  <si>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</si>
  <si>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</si>
  <si>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</si>
  <si>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</si>
  <si>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</si>
  <si>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</si>
  <si>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</si>
  <si>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</si>
  <si>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</si>
  <si>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</si>
  <si>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</si>
  <si>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</si>
  <si>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</si>
  <si>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</si>
  <si>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</si>
  <si>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</si>
  <si>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</si>
  <si>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</si>
  <si>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</si>
  <si>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</si>
  <si>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</si>
  <si>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 xml:space="preserve">  </t>
  </si>
  <si>
    <t>crs</t>
  </si>
  <si>
    <t>Rs</t>
  </si>
  <si>
    <t>X</t>
  </si>
  <si>
    <t>Y</t>
  </si>
  <si>
    <t>PRICE/UNIT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</si>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</sst>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0.000%"/>
    <numFmt numFmtId="168" formatCode="0.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7" fontId="0" fillId="0" borderId="13" xfId="1" applyNumberFormat="1" applyFont="1" applyBorder="1"/>
    <xf numFmtId="168" fontId="0" fillId="0" borderId="13" xfId="1" applyNumberFormat="1" applyFont="1" applyBorder="1"/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9" fillId="6" borderId="0" xfId="0" applyFont="1" applyFill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19" fillId="6" borderId="0" xfId="0" applyFont="1" applyFill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9" fontId="0" fillId="0" borderId="13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78882429415949"/>
          <c:y val="3.1415802754385429E-2"/>
          <c:w val="0.70855250570314221"/>
          <c:h val="0.885688343011177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'Analytical Functions'!$P$4:$P$515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xVal>
          <c:yVal>
            <c:numRef>
              <c:f>'Analytical Functions'!$Q$4:$Q$515</c:f>
              <c:numCache>
                <c:formatCode>0.0</c:formatCode>
                <c:ptCount val="512"/>
                <c:pt idx="0">
                  <c:v>3.64741641337387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33472"/>
        <c:axId val="95863936"/>
      </c:scatterChart>
      <c:valAx>
        <c:axId val="9583347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95863936"/>
        <c:crosses val="autoZero"/>
        <c:crossBetween val="midCat"/>
      </c:valAx>
      <c:valAx>
        <c:axId val="958639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958334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'Analytical Functions'!$P$4:$P$515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xVal>
          <c:yVal>
            <c:numRef>
              <c:f>'Analytical Functions'!$Q$4:$Q$515</c:f>
              <c:numCache>
                <c:formatCode>0.0</c:formatCode>
                <c:ptCount val="512"/>
                <c:pt idx="0">
                  <c:v>3.64741641337387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89600"/>
        <c:axId val="96091136"/>
      </c:scatterChart>
      <c:valAx>
        <c:axId val="9608960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96091136"/>
        <c:crosses val="autoZero"/>
        <c:crossBetween val="midCat"/>
      </c:valAx>
      <c:valAx>
        <c:axId val="960911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96089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490</xdr:row>
      <xdr:rowOff>142874</xdr:rowOff>
    </xdr:from>
    <xdr:to>
      <xdr:col>14</xdr:col>
      <xdr:colOff>295275</xdr:colOff>
      <xdr:row>503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7</xdr:row>
      <xdr:rowOff>28575</xdr:rowOff>
    </xdr:from>
    <xdr:to>
      <xdr:col>14</xdr:col>
      <xdr:colOff>371475</xdr:colOff>
      <xdr:row>20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E23" sqref="E23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6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1"/>
      <c r="T1" s="1"/>
      <c r="U1" s="1"/>
    </row>
    <row r="2" spans="1:22" ht="15.75" thickBot="1" x14ac:dyDescent="0.3">
      <c r="A2" s="97" t="s">
        <v>1</v>
      </c>
      <c r="B2" s="98">
        <v>2005</v>
      </c>
      <c r="C2" s="99"/>
      <c r="D2" s="99"/>
      <c r="E2" s="100"/>
      <c r="F2" s="98">
        <v>2006</v>
      </c>
      <c r="G2" s="99"/>
      <c r="H2" s="99"/>
      <c r="I2" s="100"/>
      <c r="J2" s="98">
        <v>2007</v>
      </c>
      <c r="K2" s="99"/>
      <c r="L2" s="99"/>
      <c r="M2" s="100"/>
      <c r="N2" s="98">
        <v>2008</v>
      </c>
      <c r="O2" s="99"/>
      <c r="P2" s="99"/>
      <c r="Q2" s="100"/>
      <c r="R2" s="98">
        <v>2009</v>
      </c>
      <c r="S2" s="99"/>
      <c r="T2" s="99"/>
      <c r="U2" s="100"/>
    </row>
    <row r="3" spans="1:22" x14ac:dyDescent="0.25">
      <c r="A3" s="97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T5/T4</f>
        <v>0.26626259553352172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2" sqref="L12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1" t="s">
        <v>14</v>
      </c>
      <c r="B1" s="101"/>
      <c r="C1" s="101"/>
      <c r="D1" s="101"/>
      <c r="E1" s="101"/>
      <c r="F1" s="101"/>
      <c r="G1" s="101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90">
        <f>AVERAGE(H3:H668)</f>
        <v>1.0845573358323516E-6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 t="shared" ref="H4:H67" si="0">(E4/B4)-1</f>
        <v>5.6471430663824762E-3</v>
      </c>
      <c r="I4" s="67">
        <f t="shared" ref="I4:I67" si="1">IF(B4=D4,1,0)</f>
        <v>0</v>
      </c>
      <c r="K4" s="24" t="s">
        <v>24</v>
      </c>
      <c r="L4" s="89">
        <f>MEDIAN(H3:H668)</f>
        <v>6.7191972497815389E-4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si="0"/>
        <v>-9.216962444920096E-4</v>
      </c>
      <c r="I5" s="67">
        <f t="shared" si="1"/>
        <v>0</v>
      </c>
      <c r="K5" s="24" t="s">
        <v>25</v>
      </c>
      <c r="L5" s="69">
        <f>MAX(H3:H668)</f>
        <v>0.17695983011856287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0"/>
        <v>1.5406774449353344E-2</v>
      </c>
      <c r="I6" s="67">
        <f t="shared" si="1"/>
        <v>1</v>
      </c>
      <c r="K6" s="24" t="s">
        <v>26</v>
      </c>
      <c r="L6" s="69">
        <f>MIN(H3:H668)</f>
        <v>-0.11996594295444873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0"/>
        <v>1.2916600223249475E-3</v>
      </c>
      <c r="I7" s="67">
        <f t="shared" si="1"/>
        <v>0</v>
      </c>
      <c r="K7" s="24" t="s">
        <v>27</v>
      </c>
      <c r="L7" s="84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0"/>
        <v>8.5953728242982308E-4</v>
      </c>
      <c r="I8" s="67">
        <f t="shared" si="1"/>
        <v>0</v>
      </c>
      <c r="K8" s="24" t="s">
        <v>28</v>
      </c>
      <c r="L8" s="69">
        <f>AVERAGEIF(F3:F668,"&gt;200000000",H3:H668)</f>
        <v>7.37294664642334E-4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0"/>
        <v>-2.473141366669096E-3</v>
      </c>
      <c r="I9" s="67">
        <f t="shared" si="1"/>
        <v>0</v>
      </c>
      <c r="K9" s="24" t="s">
        <v>29</v>
      </c>
      <c r="L9" s="89">
        <f>VAR(H3:H668)</f>
        <v>4.8486490373241529E-4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0"/>
        <v>-1.9297239610710282E-2</v>
      </c>
      <c r="I10" s="67">
        <f t="shared" si="1"/>
        <v>0</v>
      </c>
      <c r="K10" s="24" t="s">
        <v>30</v>
      </c>
      <c r="L10" s="69">
        <f>(L9^0.5)</f>
        <v>2.2019648129168987E-2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0"/>
        <v>5.4243389847001833E-3</v>
      </c>
      <c r="I11" s="67">
        <f t="shared" si="1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0"/>
        <v>-3.2212343770132712E-4</v>
      </c>
      <c r="I12" s="67">
        <f t="shared" si="1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0"/>
        <v>-2.4428437206388987E-2</v>
      </c>
      <c r="I13" s="67">
        <f t="shared" si="1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0"/>
        <v>-2.1310799670239078E-2</v>
      </c>
      <c r="I14" s="67">
        <f t="shared" si="1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0"/>
        <v>-4.1681051541356817E-3</v>
      </c>
      <c r="I15" s="67">
        <f t="shared" si="1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0"/>
        <v>-3.4268545554568153E-2</v>
      </c>
      <c r="I16" s="67">
        <f t="shared" si="1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0"/>
        <v>-8.6976336546888633E-2</v>
      </c>
      <c r="I17" s="67">
        <f t="shared" si="1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0"/>
        <v>-5.8433509181584964E-2</v>
      </c>
      <c r="I18" s="67">
        <f t="shared" si="1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0"/>
        <v>6.1257788519390788E-2</v>
      </c>
      <c r="I19" s="67">
        <f t="shared" si="1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0"/>
        <v>-3.3515745007680509E-2</v>
      </c>
      <c r="I20" s="67">
        <f t="shared" si="1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0"/>
        <v>6.9175082670480004E-2</v>
      </c>
      <c r="I21" s="67">
        <f t="shared" si="1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0"/>
        <v>-1.9857088432339909E-2</v>
      </c>
      <c r="I22" s="67">
        <f t="shared" si="1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0"/>
        <v>2.3676260287341933E-4</v>
      </c>
      <c r="I23" s="67">
        <f t="shared" si="1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0"/>
        <v>-2.1982493494203892E-2</v>
      </c>
      <c r="I24" s="67">
        <f t="shared" si="1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0"/>
        <v>-6.7282130600803125E-3</v>
      </c>
      <c r="I25" s="67">
        <f t="shared" si="1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0"/>
        <v>3.4363692954129776E-2</v>
      </c>
      <c r="I26" s="67">
        <f t="shared" si="1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0"/>
        <v>2.7833432100158984E-2</v>
      </c>
      <c r="I27" s="67">
        <f t="shared" si="1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0"/>
        <v>3.6879432624112862E-3</v>
      </c>
      <c r="I28" s="67">
        <f t="shared" si="1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0"/>
        <v>-2.7027274056741657E-2</v>
      </c>
      <c r="I29" s="67">
        <f t="shared" si="1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0"/>
        <v>-3.5565659317432496E-2</v>
      </c>
      <c r="I30" s="67">
        <f t="shared" si="1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0"/>
        <v>-2.2895111163071524E-3</v>
      </c>
      <c r="I31" s="67">
        <f t="shared" si="1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0"/>
        <v>-5.146908046987142E-2</v>
      </c>
      <c r="I32" s="67">
        <f t="shared" si="1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0"/>
        <v>-8.1183308219811012E-3</v>
      </c>
      <c r="I33" s="67">
        <f t="shared" si="1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0"/>
        <v>1.9207906462251012E-2</v>
      </c>
      <c r="I34" s="67">
        <f t="shared" si="1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0"/>
        <v>5.2046150890356246E-2</v>
      </c>
      <c r="I35" s="67">
        <f t="shared" si="1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0"/>
        <v>1.9229845181006455E-2</v>
      </c>
      <c r="I36" s="67">
        <f t="shared" si="1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0"/>
        <v>-5.1937524154248571E-3</v>
      </c>
      <c r="I37" s="67">
        <f t="shared" si="1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0"/>
        <v>4.5468323734465521E-4</v>
      </c>
      <c r="I38" s="67">
        <f t="shared" si="1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0"/>
        <v>-2.1396770549538147E-2</v>
      </c>
      <c r="I39" s="67">
        <f t="shared" si="1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0"/>
        <v>6.7676317167291167E-3</v>
      </c>
      <c r="I40" s="67">
        <f t="shared" si="1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0"/>
        <v>-1.4015896901647507E-2</v>
      </c>
      <c r="I41" s="67">
        <f t="shared" si="1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0"/>
        <v>1.7301579539341638E-2</v>
      </c>
      <c r="I42" s="67">
        <f t="shared" si="1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0"/>
        <v>1.3315259190893602E-2</v>
      </c>
      <c r="I43" s="67">
        <f t="shared" si="1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0"/>
        <v>-5.69108775657301E-4</v>
      </c>
      <c r="I44" s="67">
        <f t="shared" si="1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0"/>
        <v>3.5603406533937232E-3</v>
      </c>
      <c r="I45" s="67">
        <f t="shared" si="1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0"/>
        <v>-1.1636707663197687E-2</v>
      </c>
      <c r="I46" s="67">
        <f t="shared" si="1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0"/>
        <v>-5.1658114421383239E-2</v>
      </c>
      <c r="I47" s="67">
        <f t="shared" si="1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0"/>
        <v>-1.9017656371318248E-2</v>
      </c>
      <c r="I48" s="67">
        <f t="shared" si="1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0"/>
        <v>1.120848187225798E-2</v>
      </c>
      <c r="I49" s="67">
        <f t="shared" si="1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0"/>
        <v>-2.9827379379053665E-2</v>
      </c>
      <c r="I50" s="67">
        <f t="shared" si="1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0"/>
        <v>6.8375351315070887E-3</v>
      </c>
      <c r="I51" s="67">
        <f t="shared" si="1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0"/>
        <v>1.4511185705647911E-2</v>
      </c>
      <c r="I52" s="67">
        <f t="shared" si="1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0"/>
        <v>4.6203603881100896E-4</v>
      </c>
      <c r="I53" s="67">
        <f t="shared" si="1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0"/>
        <v>-5.0341980405446907E-2</v>
      </c>
      <c r="I54" s="67">
        <f t="shared" si="1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0"/>
        <v>2.638522427440626E-2</v>
      </c>
      <c r="I55" s="67">
        <f t="shared" si="1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0"/>
        <v>-5.1069972289245369E-2</v>
      </c>
      <c r="I56" s="67">
        <f t="shared" si="1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0"/>
        <v>2.8982942100490572E-3</v>
      </c>
      <c r="I57" s="67">
        <f t="shared" si="1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0"/>
        <v>8.6443574618224606E-3</v>
      </c>
      <c r="I58" s="67">
        <f t="shared" si="1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0"/>
        <v>7.2212025869604624E-3</v>
      </c>
      <c r="I59" s="67">
        <f t="shared" si="1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0"/>
        <v>5.6467683243805133E-2</v>
      </c>
      <c r="I60" s="67">
        <f t="shared" si="1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0"/>
        <v>-1.0217885912230606E-2</v>
      </c>
      <c r="I61" s="67">
        <f t="shared" si="1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0"/>
        <v>3.0028164347251085E-4</v>
      </c>
      <c r="I62" s="67">
        <f t="shared" si="1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0"/>
        <v>2.3188405797101463E-2</v>
      </c>
      <c r="I63" s="67">
        <f t="shared" si="1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0"/>
        <v>-4.2016126584583535E-2</v>
      </c>
      <c r="I64" s="67">
        <f t="shared" si="1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0"/>
        <v>8.2354059104883248E-4</v>
      </c>
      <c r="I65" s="67">
        <f t="shared" si="1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0"/>
        <v>2.6996245834562949E-3</v>
      </c>
      <c r="I66" s="67">
        <f t="shared" si="1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0"/>
        <v>3.7232587980395859E-3</v>
      </c>
      <c r="I67" s="67">
        <f t="shared" si="1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ref="H68:H131" si="2">(E68/B68)-1</f>
        <v>-2.5111712505506922E-2</v>
      </c>
      <c r="I68" s="67">
        <f t="shared" ref="I68:I131" si="3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si="2"/>
        <v>2.8037181383397725E-2</v>
      </c>
      <c r="I69" s="67">
        <f t="shared" si="3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2"/>
        <v>-1.071282282881536E-2</v>
      </c>
      <c r="I70" s="67">
        <f t="shared" si="3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2"/>
        <v>8.4978914606812506E-3</v>
      </c>
      <c r="I71" s="67">
        <f t="shared" si="3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2"/>
        <v>-3.0647386546746036E-3</v>
      </c>
      <c r="I72" s="67">
        <f t="shared" si="3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2"/>
        <v>9.1776062183825946E-3</v>
      </c>
      <c r="I73" s="67">
        <f t="shared" si="3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2"/>
        <v>2.0857958765259088E-2</v>
      </c>
      <c r="I74" s="67">
        <f t="shared" si="3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2"/>
        <v>1.1573955527333091E-3</v>
      </c>
      <c r="I75" s="67">
        <f t="shared" si="3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2"/>
        <v>1.3863329652803236E-2</v>
      </c>
      <c r="I76" s="67">
        <f t="shared" si="3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2"/>
        <v>1.636433342077126E-2</v>
      </c>
      <c r="I77" s="67">
        <f t="shared" si="3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2"/>
        <v>2.4319790353479753E-3</v>
      </c>
      <c r="I78" s="67">
        <f t="shared" si="3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2"/>
        <v>-4.2721064160893274E-3</v>
      </c>
      <c r="I79" s="67">
        <f t="shared" si="3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2"/>
        <v>-4.5889824603315699E-3</v>
      </c>
      <c r="I80" s="67">
        <f t="shared" si="3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2"/>
        <v>2.2513827350649551E-2</v>
      </c>
      <c r="I81" s="67">
        <f t="shared" si="3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2"/>
        <v>-4.4694376528118251E-3</v>
      </c>
      <c r="I82" s="67">
        <f t="shared" si="3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2"/>
        <v>2.0245856570575871E-2</v>
      </c>
      <c r="I83" s="67">
        <f t="shared" si="3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2"/>
        <v>-6.2423653659335887E-3</v>
      </c>
      <c r="I84" s="67">
        <f t="shared" si="3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2"/>
        <v>-7.0461322241848201E-3</v>
      </c>
      <c r="I85" s="67">
        <f t="shared" si="3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2"/>
        <v>-6.6956812855708536E-3</v>
      </c>
      <c r="I86" s="67">
        <f t="shared" si="3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2"/>
        <v>-9.18659181295578E-3</v>
      </c>
      <c r="I87" s="67">
        <f t="shared" si="3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2"/>
        <v>-4.1111563596873957E-3</v>
      </c>
      <c r="I88" s="67">
        <f t="shared" si="3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2"/>
        <v>-1.0533899295143923E-2</v>
      </c>
      <c r="I89" s="67">
        <f t="shared" si="3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2"/>
        <v>-1.7403393908319131E-2</v>
      </c>
      <c r="I90" s="67">
        <f t="shared" si="3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2"/>
        <v>6.3541457538645041E-3</v>
      </c>
      <c r="I91" s="67">
        <f t="shared" si="3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2"/>
        <v>-1.0142554805734227E-2</v>
      </c>
      <c r="I92" s="67">
        <f t="shared" si="3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2"/>
        <v>1.0749326906593915E-2</v>
      </c>
      <c r="I93" s="67">
        <f t="shared" si="3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2"/>
        <v>2.0824602366840361E-2</v>
      </c>
      <c r="I94" s="67">
        <f t="shared" si="3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2"/>
        <v>8.2198743072727787E-3</v>
      </c>
      <c r="I95" s="67">
        <f t="shared" si="3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2"/>
        <v>-1.0093077370564307E-2</v>
      </c>
      <c r="I96" s="67">
        <f t="shared" si="3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2"/>
        <v>2.3405213780676171E-3</v>
      </c>
      <c r="I97" s="67">
        <f t="shared" si="3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2"/>
        <v>-1.7891342583545078E-2</v>
      </c>
      <c r="I98" s="67">
        <f t="shared" si="3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2"/>
        <v>-1.5915488754712492E-2</v>
      </c>
      <c r="I99" s="67">
        <f t="shared" si="3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2"/>
        <v>-1.5857154392764916E-2</v>
      </c>
      <c r="I100" s="67">
        <f t="shared" si="3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2"/>
        <v>-3.5574054519543763E-3</v>
      </c>
      <c r="I101" s="67">
        <f t="shared" si="3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2"/>
        <v>1.1444259362082931E-2</v>
      </c>
      <c r="I102" s="67">
        <f t="shared" si="3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2"/>
        <v>-1.8472281428252413E-2</v>
      </c>
      <c r="I103" s="67">
        <f t="shared" si="3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2"/>
        <v>5.3777314437299939E-3</v>
      </c>
      <c r="I104" s="67">
        <f t="shared" si="3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2"/>
        <v>-2.6626277147404509E-2</v>
      </c>
      <c r="I105" s="67">
        <f t="shared" si="3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2"/>
        <v>-4.9374380182728439E-3</v>
      </c>
      <c r="I106" s="67">
        <f t="shared" si="3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2"/>
        <v>-2.8206921397842533E-2</v>
      </c>
      <c r="I107" s="67">
        <f t="shared" si="3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2"/>
        <v>1.9620880977555988E-2</v>
      </c>
      <c r="I108" s="67">
        <f t="shared" si="3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2"/>
        <v>-1.127004305049617E-2</v>
      </c>
      <c r="I109" s="67">
        <f t="shared" si="3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2"/>
        <v>-2.712663056987541E-2</v>
      </c>
      <c r="I110" s="67">
        <f t="shared" si="3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2"/>
        <v>-1.5966386554621792E-2</v>
      </c>
      <c r="I111" s="67">
        <f t="shared" si="3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2"/>
        <v>1.2070296331927688E-2</v>
      </c>
      <c r="I112" s="67">
        <f t="shared" si="3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2"/>
        <v>3.3043055432766533E-3</v>
      </c>
      <c r="I113" s="67">
        <f t="shared" si="3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2"/>
        <v>-4.9344641480338902E-3</v>
      </c>
      <c r="I114" s="67">
        <f t="shared" si="3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2"/>
        <v>7.9800718647355939E-3</v>
      </c>
      <c r="I115" s="67">
        <f t="shared" si="3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2"/>
        <v>1.7605248769819504E-2</v>
      </c>
      <c r="I116" s="67">
        <f t="shared" si="3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2"/>
        <v>-1.5130674002751143E-2</v>
      </c>
      <c r="I117" s="67">
        <f t="shared" si="3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2"/>
        <v>-1.7086556611493608E-2</v>
      </c>
      <c r="I118" s="67">
        <f t="shared" si="3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2"/>
        <v>-3.4778651036809993E-2</v>
      </c>
      <c r="I119" s="67">
        <f t="shared" si="3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2"/>
        <v>-1.9477609367638427E-2</v>
      </c>
      <c r="I120" s="67">
        <f t="shared" si="3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2"/>
        <v>-1.8719050350616273E-2</v>
      </c>
      <c r="I121" s="67">
        <f t="shared" si="3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2"/>
        <v>1.5049169371777582E-2</v>
      </c>
      <c r="I122" s="67">
        <f t="shared" si="3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2"/>
        <v>1.4873254009311943E-2</v>
      </c>
      <c r="I123" s="67">
        <f t="shared" si="3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2"/>
        <v>-4.1399207471091382E-2</v>
      </c>
      <c r="I124" s="67">
        <f t="shared" si="3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2"/>
        <v>-2.3136899365367114E-2</v>
      </c>
      <c r="I125" s="67">
        <f t="shared" si="3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2"/>
        <v>-3.539823008849563E-2</v>
      </c>
      <c r="I126" s="67">
        <f t="shared" si="3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2"/>
        <v>5.084332400585323E-2</v>
      </c>
      <c r="I127" s="67">
        <f t="shared" si="3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2"/>
        <v>-4.1237239290773164E-2</v>
      </c>
      <c r="I128" s="67">
        <f t="shared" si="3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2"/>
        <v>2.2754765512587039E-2</v>
      </c>
      <c r="I129" s="67">
        <f t="shared" si="3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2"/>
        <v>6.9965017491253612E-3</v>
      </c>
      <c r="I130" s="67">
        <f t="shared" si="3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2"/>
        <v>-9.9659939930993868E-3</v>
      </c>
      <c r="I131" s="67">
        <f t="shared" si="3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ref="H132:H195" si="4">(E132/B132)-1</f>
        <v>4.1644741787566719E-2</v>
      </c>
      <c r="I132" s="67">
        <f t="shared" ref="I132:I195" si="5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si="4"/>
        <v>1.576167386570182E-3</v>
      </c>
      <c r="I133" s="67">
        <f t="shared" si="5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4"/>
        <v>-2.8084493518963027E-2</v>
      </c>
      <c r="I134" s="67">
        <f t="shared" si="5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4"/>
        <v>-1.9147858528208994E-3</v>
      </c>
      <c r="I135" s="67">
        <f t="shared" si="5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4"/>
        <v>-4.4116554848612433E-2</v>
      </c>
      <c r="I136" s="67">
        <f t="shared" si="5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4"/>
        <v>-1.1614507127966855E-2</v>
      </c>
      <c r="I137" s="67">
        <f t="shared" si="5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4"/>
        <v>3.2447065901154648E-2</v>
      </c>
      <c r="I138" s="67">
        <f t="shared" si="5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4"/>
        <v>3.2627209528255596E-2</v>
      </c>
      <c r="I139" s="67">
        <f t="shared" si="5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4"/>
        <v>1.6445921509212758E-2</v>
      </c>
      <c r="I140" s="67">
        <f t="shared" si="5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4"/>
        <v>1.9634719667183775E-2</v>
      </c>
      <c r="I141" s="67">
        <f t="shared" si="5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4"/>
        <v>5.4183248169166642E-2</v>
      </c>
      <c r="I142" s="67">
        <f t="shared" si="5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4"/>
        <v>-9.5281712166569443E-3</v>
      </c>
      <c r="I143" s="67">
        <f t="shared" si="5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4"/>
        <v>-2.9048492968688389E-2</v>
      </c>
      <c r="I144" s="67">
        <f t="shared" si="5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4"/>
        <v>1.1641076536867301E-2</v>
      </c>
      <c r="I145" s="67">
        <f t="shared" si="5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4"/>
        <v>-3.2858593786067036E-2</v>
      </c>
      <c r="I146" s="67">
        <f t="shared" si="5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4"/>
        <v>2.9192116816186386E-2</v>
      </c>
      <c r="I147" s="67">
        <f t="shared" si="5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4"/>
        <v>4.311194038499222E-3</v>
      </c>
      <c r="I148" s="67">
        <f t="shared" si="5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4"/>
        <v>1.8919106103979955E-2</v>
      </c>
      <c r="I149" s="67">
        <f t="shared" si="5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4"/>
        <v>-6.9474254987460515E-3</v>
      </c>
      <c r="I150" s="67">
        <f t="shared" si="5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4"/>
        <v>2.4352791300787047E-2</v>
      </c>
      <c r="I151" s="67">
        <f t="shared" si="5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4"/>
        <v>2.5076282940361683E-3</v>
      </c>
      <c r="I152" s="67">
        <f t="shared" si="5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4"/>
        <v>1.9046564420575063E-3</v>
      </c>
      <c r="I153" s="67">
        <f t="shared" si="5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4"/>
        <v>2.4677149844523072E-3</v>
      </c>
      <c r="I154" s="67">
        <f t="shared" si="5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4"/>
        <v>2.0102222173159268E-2</v>
      </c>
      <c r="I155" s="67">
        <f t="shared" si="5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4"/>
        <v>-1.4867072788062985E-2</v>
      </c>
      <c r="I156" s="67">
        <f t="shared" si="5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4"/>
        <v>-4.1776145820736632E-3</v>
      </c>
      <c r="I157" s="67">
        <f t="shared" si="5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4"/>
        <v>-2.0666637195526305E-2</v>
      </c>
      <c r="I158" s="67">
        <f t="shared" si="5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4"/>
        <v>-8.4975286072177525E-3</v>
      </c>
      <c r="I159" s="67">
        <f t="shared" si="5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4"/>
        <v>-5.6565978466232014E-3</v>
      </c>
      <c r="I160" s="67">
        <f t="shared" si="5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4"/>
        <v>1.1522294379731735E-2</v>
      </c>
      <c r="I161" s="67">
        <f t="shared" si="5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4"/>
        <v>-2.9969204293283647E-2</v>
      </c>
      <c r="I162" s="67">
        <f t="shared" si="5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4"/>
        <v>1.0177760659219937E-2</v>
      </c>
      <c r="I163" s="67">
        <f t="shared" si="5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4"/>
        <v>4.0296900149376924E-3</v>
      </c>
      <c r="I164" s="67">
        <f t="shared" si="5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4"/>
        <v>5.3054069016433836E-4</v>
      </c>
      <c r="I165" s="67">
        <f t="shared" si="5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4"/>
        <v>-1.0318549177398384E-2</v>
      </c>
      <c r="I166" s="67">
        <f t="shared" si="5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4"/>
        <v>-1.7887315737341924E-2</v>
      </c>
      <c r="I167" s="67">
        <f t="shared" si="5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4"/>
        <v>3.0586678012574975E-2</v>
      </c>
      <c r="I168" s="67">
        <f t="shared" si="5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4"/>
        <v>-1.710245402998245E-3</v>
      </c>
      <c r="I169" s="67">
        <f t="shared" si="5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4"/>
        <v>3.3300067678401435E-2</v>
      </c>
      <c r="I170" s="67">
        <f t="shared" si="5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4"/>
        <v>-1.4447312733356199E-2</v>
      </c>
      <c r="I171" s="67">
        <f t="shared" si="5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4"/>
        <v>-2.0788804643732894E-2</v>
      </c>
      <c r="I172" s="67">
        <f t="shared" si="5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4"/>
        <v>2.8451460431819786E-2</v>
      </c>
      <c r="I173" s="67">
        <f t="shared" si="5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4"/>
        <v>-3.6676588296935542E-3</v>
      </c>
      <c r="I174" s="67">
        <f t="shared" si="5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4"/>
        <v>-1.5053161723559083E-2</v>
      </c>
      <c r="I175" s="67">
        <f t="shared" si="5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4"/>
        <v>-2.4322019443970611E-2</v>
      </c>
      <c r="I176" s="67">
        <f t="shared" si="5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4"/>
        <v>-1.4714791686084583E-2</v>
      </c>
      <c r="I177" s="67">
        <f t="shared" si="5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4"/>
        <v>-3.7583147248904103E-2</v>
      </c>
      <c r="I178" s="67">
        <f t="shared" si="5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4"/>
        <v>5.7703404500863975E-4</v>
      </c>
      <c r="I179" s="67">
        <f t="shared" si="5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4"/>
        <v>-1.633208991852364E-2</v>
      </c>
      <c r="I180" s="67">
        <f t="shared" si="5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4"/>
        <v>8.2142188377754E-3</v>
      </c>
      <c r="I181" s="67">
        <f t="shared" si="5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4"/>
        <v>5.0596416551177859E-2</v>
      </c>
      <c r="I182" s="67">
        <f t="shared" si="5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4"/>
        <v>-6.0956236246600959E-3</v>
      </c>
      <c r="I183" s="67">
        <f t="shared" si="5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4"/>
        <v>-2.2964558820047776E-2</v>
      </c>
      <c r="I184" s="67">
        <f t="shared" si="5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4"/>
        <v>8.6044961522147023E-3</v>
      </c>
      <c r="I185" s="67">
        <f t="shared" si="5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4"/>
        <v>-1.2397438823684714E-2</v>
      </c>
      <c r="I186" s="67">
        <f t="shared" si="5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4"/>
        <v>-3.0057803468208077E-2</v>
      </c>
      <c r="I187" s="67">
        <f t="shared" si="5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4"/>
        <v>-3.5123552704125038E-2</v>
      </c>
      <c r="I188" s="67">
        <f t="shared" si="5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4"/>
        <v>1.8837529555434385E-2</v>
      </c>
      <c r="I189" s="67">
        <f t="shared" si="5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4"/>
        <v>7.368971276310976E-3</v>
      </c>
      <c r="I190" s="67">
        <f t="shared" si="5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4"/>
        <v>-3.4209760847845661E-2</v>
      </c>
      <c r="I191" s="67">
        <f t="shared" si="5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4"/>
        <v>-5.6309433369135298E-2</v>
      </c>
      <c r="I192" s="67">
        <f t="shared" si="5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4"/>
        <v>-9.70348909743457E-5</v>
      </c>
      <c r="I193" s="67">
        <f t="shared" si="5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4"/>
        <v>-2.5177560759072293E-2</v>
      </c>
      <c r="I194" s="67">
        <f t="shared" si="5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4"/>
        <v>-6.3419996858982697E-2</v>
      </c>
      <c r="I195" s="67">
        <f t="shared" si="5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ref="H196:H259" si="6">(E196/B196)-1</f>
        <v>6.6546487824253653E-2</v>
      </c>
      <c r="I196" s="67">
        <f t="shared" ref="I196:I259" si="7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si="6"/>
        <v>7.02612976159811E-3</v>
      </c>
      <c r="I197" s="67">
        <f t="shared" si="7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6"/>
        <v>-5.1024759089229321E-2</v>
      </c>
      <c r="I198" s="67">
        <f t="shared" si="7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6"/>
        <v>-1.9361998890171983E-2</v>
      </c>
      <c r="I199" s="67">
        <f t="shared" si="7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6"/>
        <v>-5.9558587357183335E-2</v>
      </c>
      <c r="I200" s="67">
        <f t="shared" si="7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6"/>
        <v>4.6972524290587181E-3</v>
      </c>
      <c r="I201" s="67">
        <f t="shared" si="7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6"/>
        <v>3.5035515454021837E-2</v>
      </c>
      <c r="I202" s="67">
        <f t="shared" si="7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6"/>
        <v>-5.2415989118001605E-2</v>
      </c>
      <c r="I203" s="67">
        <f t="shared" si="7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6"/>
        <v>-3.9692638997650742E-2</v>
      </c>
      <c r="I204" s="67">
        <f t="shared" si="7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6"/>
        <v>-0.11996594295444873</v>
      </c>
      <c r="I205" s="67">
        <f t="shared" si="7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6"/>
        <v>-2.3047895500725724E-2</v>
      </c>
      <c r="I206" s="67">
        <f t="shared" si="7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6"/>
        <v>6.270287388171969E-2</v>
      </c>
      <c r="I207" s="67">
        <f t="shared" si="7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6"/>
        <v>4.3756749711392207E-3</v>
      </c>
      <c r="I208" s="67">
        <f t="shared" si="7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6"/>
        <v>7.020732114378947E-2</v>
      </c>
      <c r="I209" s="67">
        <f t="shared" si="7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6"/>
        <v>5.4914396617453232E-2</v>
      </c>
      <c r="I210" s="67">
        <f t="shared" si="7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6"/>
        <v>3.0112285878206579E-2</v>
      </c>
      <c r="I211" s="67">
        <f t="shared" si="7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6"/>
        <v>-5.0954606670363667E-2</v>
      </c>
      <c r="I212" s="67">
        <f t="shared" si="7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6"/>
        <v>-3.528489719688499E-2</v>
      </c>
      <c r="I213" s="67">
        <f t="shared" si="7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6"/>
        <v>2.7564157953858137E-2</v>
      </c>
      <c r="I214" s="67">
        <f t="shared" si="7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6"/>
        <v>5.8840345743786271E-2</v>
      </c>
      <c r="I215" s="67">
        <f t="shared" si="7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6"/>
        <v>-6.6265251652262269E-2</v>
      </c>
      <c r="I216" s="67">
        <f t="shared" si="7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6"/>
        <v>-3.0446917866503331E-2</v>
      </c>
      <c r="I217" s="67">
        <f t="shared" si="7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6"/>
        <v>-1.3219803370786543E-2</v>
      </c>
      <c r="I218" s="67">
        <f t="shared" si="7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6"/>
        <v>-4.9228691263240032E-3</v>
      </c>
      <c r="I219" s="67">
        <f t="shared" si="7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6"/>
        <v>-4.2569894199718017E-2</v>
      </c>
      <c r="I220" s="67">
        <f t="shared" si="7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6"/>
        <v>-1.7798900382070659E-2</v>
      </c>
      <c r="I221" s="67">
        <f t="shared" si="7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6"/>
        <v>-3.0768354718700097E-2</v>
      </c>
      <c r="I222" s="67">
        <f t="shared" si="7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6"/>
        <v>5.4765820802004983E-2</v>
      </c>
      <c r="I223" s="67">
        <f t="shared" si="7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6"/>
        <v>6.4663582139472542E-3</v>
      </c>
      <c r="I224" s="67">
        <f t="shared" si="7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6"/>
        <v>-2.0049477532031235E-2</v>
      </c>
      <c r="I225" s="67">
        <f t="shared" si="7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6"/>
        <v>3.7625591434334416E-2</v>
      </c>
      <c r="I226" s="67">
        <f t="shared" si="7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6"/>
        <v>3.4235349819717875E-3</v>
      </c>
      <c r="I227" s="67">
        <f t="shared" si="7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6"/>
        <v>-2.6223617588879033E-2</v>
      </c>
      <c r="I228" s="67">
        <f t="shared" si="7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6"/>
        <v>-5.6492947734669841E-3</v>
      </c>
      <c r="I229" s="67">
        <f t="shared" si="7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6"/>
        <v>-3.9510818438392992E-4</v>
      </c>
      <c r="I230" s="67">
        <f t="shared" si="7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6"/>
        <v>4.9501223414266882E-2</v>
      </c>
      <c r="I231" s="67">
        <f t="shared" si="7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6"/>
        <v>-2.5927188559740189E-2</v>
      </c>
      <c r="I232" s="67">
        <f t="shared" si="7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6"/>
        <v>2.5527682616863778E-2</v>
      </c>
      <c r="I233" s="67">
        <f t="shared" si="7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6"/>
        <v>5.1172057292601547E-2</v>
      </c>
      <c r="I234" s="67">
        <f t="shared" si="7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6"/>
        <v>-4.7374789114023041E-3</v>
      </c>
      <c r="I235" s="67">
        <f t="shared" si="7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6"/>
        <v>2.058071929613936E-3</v>
      </c>
      <c r="I236" s="67">
        <f t="shared" si="7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6"/>
        <v>2.1693683813701625E-2</v>
      </c>
      <c r="I237" s="67">
        <f t="shared" si="7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6"/>
        <v>1.9489877999731897E-2</v>
      </c>
      <c r="I238" s="67">
        <f t="shared" si="7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6"/>
        <v>-2.8318176585702792E-2</v>
      </c>
      <c r="I239" s="67">
        <f t="shared" si="7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6"/>
        <v>3.566413453567252E-2</v>
      </c>
      <c r="I240" s="67">
        <f t="shared" si="7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6"/>
        <v>4.7339209924910364E-3</v>
      </c>
      <c r="I241" s="67">
        <f t="shared" si="7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6"/>
        <v>-1.2332439678284124E-2</v>
      </c>
      <c r="I242" s="67">
        <f t="shared" si="7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6"/>
        <v>-2.3229415151764354E-2</v>
      </c>
      <c r="I243" s="67">
        <f t="shared" si="7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6"/>
        <v>-1.7035114915414207E-2</v>
      </c>
      <c r="I244" s="67">
        <f t="shared" si="7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6"/>
        <v>-2.1439457506378767E-2</v>
      </c>
      <c r="I245" s="67">
        <f t="shared" si="7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6"/>
        <v>2.2767443081392225E-2</v>
      </c>
      <c r="I246" s="67">
        <f t="shared" si="7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6"/>
        <v>1.9486407418179308E-2</v>
      </c>
      <c r="I247" s="67">
        <f t="shared" si="7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6"/>
        <v>-6.929995301698133E-3</v>
      </c>
      <c r="I248" s="67">
        <f t="shared" si="7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6"/>
        <v>2.3672932203961716E-2</v>
      </c>
      <c r="I249" s="67">
        <f t="shared" si="7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6"/>
        <v>4.0038225795822058E-3</v>
      </c>
      <c r="I250" s="67">
        <f t="shared" si="7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6"/>
        <v>2.0498569677155576E-2</v>
      </c>
      <c r="I251" s="67">
        <f t="shared" si="7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6"/>
        <v>-2.7871215761652302E-3</v>
      </c>
      <c r="I252" s="67">
        <f t="shared" si="7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6"/>
        <v>-6.1809303520945824E-2</v>
      </c>
      <c r="I253" s="67">
        <f t="shared" si="7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6"/>
        <v>-1.6079042449356984E-2</v>
      </c>
      <c r="I254" s="67">
        <f t="shared" si="7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6"/>
        <v>-3.3375742893493876E-2</v>
      </c>
      <c r="I255" s="67">
        <f t="shared" si="7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6"/>
        <v>-1.0828828828828851E-2</v>
      </c>
      <c r="I256" s="67">
        <f t="shared" si="7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6"/>
        <v>3.1618396157764517E-2</v>
      </c>
      <c r="I257" s="67">
        <f t="shared" si="7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6"/>
        <v>-3.3753486565688773E-2</v>
      </c>
      <c r="I258" s="67">
        <f t="shared" si="7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6"/>
        <v>3.3412495432955769E-2</v>
      </c>
      <c r="I259" s="67">
        <f t="shared" si="7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ref="H260:H323" si="8">(E260/B260)-1</f>
        <v>6.1865874783468833E-3</v>
      </c>
      <c r="I260" s="67">
        <f t="shared" ref="I260:I323" si="9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si="8"/>
        <v>-1.6286186640402489E-2</v>
      </c>
      <c r="I261" s="67">
        <f t="shared" si="9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8"/>
        <v>-2.5653488874486929E-2</v>
      </c>
      <c r="I262" s="67">
        <f t="shared" si="9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8"/>
        <v>-3.3152834567340417E-4</v>
      </c>
      <c r="I263" s="67">
        <f t="shared" si="9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8"/>
        <v>-9.9428930492153622E-3</v>
      </c>
      <c r="I264" s="67">
        <f t="shared" si="9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8"/>
        <v>3.1756668714282954E-2</v>
      </c>
      <c r="I265" s="67">
        <f t="shared" si="9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8"/>
        <v>2.8292014001660037E-2</v>
      </c>
      <c r="I266" s="67">
        <f t="shared" si="9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8"/>
        <v>-8.9143137908646031E-3</v>
      </c>
      <c r="I267" s="67">
        <f t="shared" si="9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8"/>
        <v>1.7970644995662255E-2</v>
      </c>
      <c r="I268" s="67">
        <f t="shared" si="9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8"/>
        <v>-3.6799136595470516E-2</v>
      </c>
      <c r="I269" s="67">
        <f t="shared" si="9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8"/>
        <v>3.749774652965554E-3</v>
      </c>
      <c r="I270" s="67">
        <f t="shared" si="9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8"/>
        <v>8.0375445031828363E-3</v>
      </c>
      <c r="I271" s="67">
        <f t="shared" si="9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8"/>
        <v>-8.0991882972080154E-3</v>
      </c>
      <c r="I272" s="67">
        <f t="shared" si="9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8"/>
        <v>2.293701764801126E-2</v>
      </c>
      <c r="I273" s="67">
        <f t="shared" si="9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8"/>
        <v>2.7030829566838444E-2</v>
      </c>
      <c r="I274" s="67">
        <f t="shared" si="9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8"/>
        <v>5.0690139397884248E-3</v>
      </c>
      <c r="I275" s="67">
        <f t="shared" si="9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8"/>
        <v>-2.4889191953632039E-3</v>
      </c>
      <c r="I276" s="67">
        <f t="shared" si="9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8"/>
        <v>-1.1733961877433918E-2</v>
      </c>
      <c r="I277" s="67">
        <f t="shared" si="9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8"/>
        <v>1.7742798460449904E-2</v>
      </c>
      <c r="I278" s="67">
        <f t="shared" si="9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8"/>
        <v>-3.3833630119562419E-2</v>
      </c>
      <c r="I279" s="67">
        <f t="shared" si="9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8"/>
        <v>-2.9206160099514711E-2</v>
      </c>
      <c r="I280" s="67">
        <f t="shared" si="9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8"/>
        <v>7.6220895414043088E-3</v>
      </c>
      <c r="I281" s="67">
        <f t="shared" si="9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8"/>
        <v>4.5557676378435996E-3</v>
      </c>
      <c r="I282" s="67">
        <f t="shared" si="9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8"/>
        <v>-1.8947406159251501E-2</v>
      </c>
      <c r="I283" s="67">
        <f t="shared" si="9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8"/>
        <v>-1.2238560599141524E-3</v>
      </c>
      <c r="I284" s="67">
        <f t="shared" si="9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8"/>
        <v>1.0627595163621217E-2</v>
      </c>
      <c r="I285" s="67">
        <f t="shared" si="9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8"/>
        <v>8.4896097313735819E-3</v>
      </c>
      <c r="I286" s="67">
        <f t="shared" si="9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8"/>
        <v>-7.9154252073087017E-3</v>
      </c>
      <c r="I287" s="67">
        <f t="shared" si="9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8"/>
        <v>-3.2554438255082085E-2</v>
      </c>
      <c r="I288" s="67">
        <f t="shared" si="9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8"/>
        <v>-1.861796680575567E-2</v>
      </c>
      <c r="I289" s="67">
        <f t="shared" si="9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8"/>
        <v>1.2729952717318582E-2</v>
      </c>
      <c r="I290" s="67">
        <f t="shared" si="9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8"/>
        <v>-2.615367171850802E-2</v>
      </c>
      <c r="I291" s="67">
        <f t="shared" si="9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8"/>
        <v>1.684292228582529E-2</v>
      </c>
      <c r="I292" s="67">
        <f t="shared" si="9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8"/>
        <v>-1.7919163390710202E-2</v>
      </c>
      <c r="I293" s="67">
        <f t="shared" si="9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8"/>
        <v>1.6682851039036661E-2</v>
      </c>
      <c r="I294" s="67">
        <f t="shared" si="9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8"/>
        <v>3.9230298861117507E-2</v>
      </c>
      <c r="I295" s="67">
        <f t="shared" si="9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8"/>
        <v>2.2532722151654028E-2</v>
      </c>
      <c r="I296" s="67">
        <f t="shared" si="9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8"/>
        <v>-6.8074990545140546E-3</v>
      </c>
      <c r="I297" s="67">
        <f t="shared" si="9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8"/>
        <v>1.3435352564683534E-2</v>
      </c>
      <c r="I298" s="67">
        <f t="shared" si="9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8"/>
        <v>3.6109472479934901E-3</v>
      </c>
      <c r="I299" s="67">
        <f t="shared" si="9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8"/>
        <v>-1.0686234349110979E-4</v>
      </c>
      <c r="I300" s="67">
        <f t="shared" si="9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8"/>
        <v>4.7252649389972534E-2</v>
      </c>
      <c r="I301" s="67">
        <f t="shared" si="9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8"/>
        <v>5.0961078049112096E-3</v>
      </c>
      <c r="I302" s="67">
        <f t="shared" si="9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8"/>
        <v>1.5499523615081001E-2</v>
      </c>
      <c r="I303" s="67">
        <f t="shared" si="9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8"/>
        <v>3.3531729398943666E-2</v>
      </c>
      <c r="I304" s="67">
        <f t="shared" si="9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8"/>
        <v>9.4986036240825023E-3</v>
      </c>
      <c r="I305" s="67">
        <f t="shared" si="9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8"/>
        <v>-4.2010454362685912E-2</v>
      </c>
      <c r="I306" s="67">
        <f t="shared" si="9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8"/>
        <v>1.3163631485394234E-2</v>
      </c>
      <c r="I307" s="67">
        <f t="shared" si="9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8"/>
        <v>1.207070456537207E-2</v>
      </c>
      <c r="I308" s="67">
        <f t="shared" si="9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8"/>
        <v>4.9002793159210078E-2</v>
      </c>
      <c r="I309" s="67">
        <f t="shared" si="9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8"/>
        <v>1.4090647235586173E-2</v>
      </c>
      <c r="I310" s="67">
        <f t="shared" si="9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8"/>
        <v>2.6909548896431934E-2</v>
      </c>
      <c r="I311" s="67">
        <f t="shared" si="9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8"/>
        <v>-1.1805140466227826E-3</v>
      </c>
      <c r="I312" s="67">
        <f t="shared" si="9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8"/>
        <v>1.2087846328765472E-2</v>
      </c>
      <c r="I313" s="67">
        <f t="shared" si="9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8"/>
        <v>3.0371586153868924E-2</v>
      </c>
      <c r="I314" s="67">
        <f t="shared" si="9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8"/>
        <v>-3.2961671473876075E-2</v>
      </c>
      <c r="I315" s="67">
        <f t="shared" si="9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8"/>
        <v>4.4220210713756813E-3</v>
      </c>
      <c r="I316" s="67">
        <f t="shared" si="9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8"/>
        <v>-2.2601373808996961E-3</v>
      </c>
      <c r="I317" s="67">
        <f t="shared" si="9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8"/>
        <v>-3.4203473651479577E-3</v>
      </c>
      <c r="I318" s="67">
        <f t="shared" si="9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8"/>
        <v>-1.0194376746121336E-2</v>
      </c>
      <c r="I319" s="67">
        <f t="shared" si="9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8"/>
        <v>2.7983786218285456E-2</v>
      </c>
      <c r="I320" s="67">
        <f t="shared" si="9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8"/>
        <v>1.6692954784437442E-2</v>
      </c>
      <c r="I321" s="67">
        <f t="shared" si="9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8"/>
        <v>-3.2459138827449774E-3</v>
      </c>
      <c r="I322" s="67">
        <f t="shared" si="9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8"/>
        <v>-3.0883412595474891E-2</v>
      </c>
      <c r="I323" s="67">
        <f t="shared" si="9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ref="H324:H387" si="10">(E324/B324)-1</f>
        <v>3.0341227588865927E-2</v>
      </c>
      <c r="I324" s="67">
        <f t="shared" ref="I324:I387" si="11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si="10"/>
        <v>5.0392387961019969E-2</v>
      </c>
      <c r="I325" s="67">
        <f t="shared" si="11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0"/>
        <v>-7.0951016509757103E-4</v>
      </c>
      <c r="I326" s="67">
        <f t="shared" si="11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0"/>
        <v>-1.00901146914254E-2</v>
      </c>
      <c r="I327" s="67">
        <f t="shared" si="11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0"/>
        <v>1.8453755028129848E-2</v>
      </c>
      <c r="I328" s="67">
        <f t="shared" si="11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0"/>
        <v>-1.6595143679721924E-2</v>
      </c>
      <c r="I329" s="67">
        <f t="shared" si="11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0"/>
        <v>-1.6912120583558066E-2</v>
      </c>
      <c r="I330" s="67">
        <f t="shared" si="11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0"/>
        <v>3.5573122529644285E-2</v>
      </c>
      <c r="I331" s="67">
        <f t="shared" si="11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0"/>
        <v>-9.1311754684838542E-3</v>
      </c>
      <c r="I332" s="67">
        <f t="shared" si="11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0"/>
        <v>-1.0586745229769656E-2</v>
      </c>
      <c r="I333" s="67">
        <f t="shared" si="11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0"/>
        <v>2.0512250371749863E-2</v>
      </c>
      <c r="I334" s="67">
        <f t="shared" si="11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0"/>
        <v>0.17695983011856287</v>
      </c>
      <c r="I335" s="67">
        <f t="shared" si="11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0"/>
        <v>-1.5029075480641474E-3</v>
      </c>
      <c r="I336" s="67">
        <f t="shared" si="11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0"/>
        <v>-1.1218523878437026E-2</v>
      </c>
      <c r="I337" s="67">
        <f t="shared" si="11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0"/>
        <v>-1.3921575514887707E-2</v>
      </c>
      <c r="I338" s="67">
        <f t="shared" si="11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0"/>
        <v>6.3273858280801232E-3</v>
      </c>
      <c r="I339" s="67">
        <f t="shared" si="11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0"/>
        <v>-1.2977513508416472E-4</v>
      </c>
      <c r="I340" s="67">
        <f t="shared" si="11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0"/>
        <v>-2.8977132006934747E-2</v>
      </c>
      <c r="I341" s="67">
        <f t="shared" si="11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0"/>
        <v>3.8556821217788251E-2</v>
      </c>
      <c r="I342" s="67">
        <f t="shared" si="11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0"/>
        <v>1.4253475673210891E-2</v>
      </c>
      <c r="I343" s="67">
        <f t="shared" si="11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0"/>
        <v>2.4926567989402626E-2</v>
      </c>
      <c r="I344" s="67">
        <f t="shared" si="11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0"/>
        <v>1.7863562825813473E-2</v>
      </c>
      <c r="I345" s="67">
        <f t="shared" si="11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0"/>
        <v>-1.147788850997089E-3</v>
      </c>
      <c r="I346" s="67">
        <f t="shared" si="11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0"/>
        <v>1.1490443044968046E-3</v>
      </c>
      <c r="I347" s="67">
        <f t="shared" si="11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0"/>
        <v>9.348166788071266E-3</v>
      </c>
      <c r="I348" s="67">
        <f t="shared" si="11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0"/>
        <v>2.9737826077449458E-3</v>
      </c>
      <c r="I349" s="67">
        <f t="shared" si="11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0"/>
        <v>-3.3268955885080942E-2</v>
      </c>
      <c r="I350" s="67">
        <f t="shared" si="11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0"/>
        <v>2.7824515837614916E-2</v>
      </c>
      <c r="I351" s="67">
        <f t="shared" si="11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0"/>
        <v>2.2749741854691585E-2</v>
      </c>
      <c r="I352" s="67">
        <f t="shared" si="11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0"/>
        <v>-4.2298278009189616E-3</v>
      </c>
      <c r="I353" s="67">
        <f t="shared" si="11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0"/>
        <v>-1.1676423973865591E-2</v>
      </c>
      <c r="I354" s="67">
        <f t="shared" si="11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0"/>
        <v>-2.1953693302651178E-2</v>
      </c>
      <c r="I355" s="67">
        <f t="shared" si="11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0"/>
        <v>8.8653670083294056E-3</v>
      </c>
      <c r="I356" s="67">
        <f t="shared" si="11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0"/>
        <v>-3.5257510491988553E-2</v>
      </c>
      <c r="I357" s="67">
        <f t="shared" si="11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0"/>
        <v>-2.332900676552685E-2</v>
      </c>
      <c r="I358" s="67">
        <f t="shared" si="11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0"/>
        <v>1.4702077109453926E-2</v>
      </c>
      <c r="I359" s="67">
        <f t="shared" si="11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0"/>
        <v>-1.8300032450975778E-2</v>
      </c>
      <c r="I360" s="67">
        <f t="shared" si="11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0"/>
        <v>5.6117254279828277E-3</v>
      </c>
      <c r="I361" s="67">
        <f t="shared" si="11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0"/>
        <v>1.0748004614696383E-2</v>
      </c>
      <c r="I362" s="67">
        <f t="shared" si="11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0"/>
        <v>-1.2110343863898421E-2</v>
      </c>
      <c r="I363" s="67">
        <f t="shared" si="11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0"/>
        <v>3.0997066412186802E-2</v>
      </c>
      <c r="I364" s="67">
        <f t="shared" si="11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0"/>
        <v>3.5539607807286711E-3</v>
      </c>
      <c r="I365" s="67">
        <f t="shared" si="11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0"/>
        <v>-2.2862347717180875E-2</v>
      </c>
      <c r="I366" s="67">
        <f t="shared" si="11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0"/>
        <v>1.1322600936560789E-2</v>
      </c>
      <c r="I367" s="67">
        <f t="shared" si="11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0"/>
        <v>-5.6362181319308258E-3</v>
      </c>
      <c r="I368" s="67">
        <f t="shared" si="11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0"/>
        <v>1.7700641777655068E-2</v>
      </c>
      <c r="I369" s="67">
        <f t="shared" si="11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0"/>
        <v>-5.9576485461441342E-2</v>
      </c>
      <c r="I370" s="67">
        <f t="shared" si="11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0"/>
        <v>8.6773883821411602E-3</v>
      </c>
      <c r="I371" s="67">
        <f t="shared" si="11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0"/>
        <v>-2.9260920784892397E-2</v>
      </c>
      <c r="I372" s="67">
        <f t="shared" si="11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0"/>
        <v>5.3938093778715945E-4</v>
      </c>
      <c r="I373" s="67">
        <f t="shared" si="11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0"/>
        <v>-1.8988582349193872E-2</v>
      </c>
      <c r="I374" s="67">
        <f t="shared" si="11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0"/>
        <v>-7.331268421841397E-3</v>
      </c>
      <c r="I375" s="67">
        <f t="shared" si="11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0"/>
        <v>3.45487028509599E-2</v>
      </c>
      <c r="I376" s="67">
        <f t="shared" si="11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0"/>
        <v>2.7349058435255147E-2</v>
      </c>
      <c r="I377" s="67">
        <f t="shared" si="11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0"/>
        <v>1.8704865632768186E-3</v>
      </c>
      <c r="I378" s="67">
        <f t="shared" si="11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0"/>
        <v>3.3912724952439577E-2</v>
      </c>
      <c r="I379" s="67">
        <f t="shared" si="11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0"/>
        <v>2.8404029329130553E-2</v>
      </c>
      <c r="I380" s="67">
        <f t="shared" si="11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0"/>
        <v>-7.1976007997333058E-3</v>
      </c>
      <c r="I381" s="67">
        <f t="shared" si="11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0"/>
        <v>-1.5751907457543846E-2</v>
      </c>
      <c r="I382" s="67">
        <f t="shared" si="11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0"/>
        <v>2.5863437422046998E-2</v>
      </c>
      <c r="I383" s="67">
        <f t="shared" si="11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0"/>
        <v>9.6689356435644136E-3</v>
      </c>
      <c r="I384" s="67">
        <f t="shared" si="11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0"/>
        <v>7.9892309544415951E-4</v>
      </c>
      <c r="I385" s="67">
        <f t="shared" si="11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0"/>
        <v>-1.9025542337298695E-3</v>
      </c>
      <c r="I386" s="67">
        <f t="shared" si="11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0"/>
        <v>-1.1454728634631484E-2</v>
      </c>
      <c r="I387" s="67">
        <f t="shared" si="11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ref="H388:H451" si="12">(E388/B388)-1</f>
        <v>1.2929028827191935E-2</v>
      </c>
      <c r="I388" s="67">
        <f t="shared" ref="I388:I451" si="13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si="12"/>
        <v>1.4185405547291863E-2</v>
      </c>
      <c r="I389" s="67">
        <f t="shared" si="13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2"/>
        <v>1.6746514739522489E-2</v>
      </c>
      <c r="I390" s="67">
        <f t="shared" si="13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2"/>
        <v>-5.4714475431606457E-3</v>
      </c>
      <c r="I391" s="67">
        <f t="shared" si="13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2"/>
        <v>2.8199403967144043E-3</v>
      </c>
      <c r="I392" s="67">
        <f t="shared" si="13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2"/>
        <v>-2.3187448741572414E-2</v>
      </c>
      <c r="I393" s="67">
        <f t="shared" si="13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2"/>
        <v>-2.4064112894444545E-2</v>
      </c>
      <c r="I394" s="67">
        <f t="shared" si="13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2"/>
        <v>-1.0888220216204281E-2</v>
      </c>
      <c r="I395" s="67">
        <f t="shared" si="13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2"/>
        <v>8.1961668545660338E-3</v>
      </c>
      <c r="I396" s="67">
        <f t="shared" si="13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2"/>
        <v>-3.643435111091331E-3</v>
      </c>
      <c r="I397" s="67">
        <f t="shared" si="13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2"/>
        <v>3.284700182794853E-2</v>
      </c>
      <c r="I398" s="67">
        <f t="shared" si="13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2"/>
        <v>-5.4504196388824866E-3</v>
      </c>
      <c r="I399" s="67">
        <f t="shared" si="13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2"/>
        <v>-4.1692146413907727E-2</v>
      </c>
      <c r="I400" s="67">
        <f t="shared" si="13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2"/>
        <v>1.5810456771841785E-2</v>
      </c>
      <c r="I401" s="67">
        <f t="shared" si="13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2"/>
        <v>-1.4278503729459824E-2</v>
      </c>
      <c r="I402" s="67">
        <f t="shared" si="13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2"/>
        <v>1.3449088033497425E-2</v>
      </c>
      <c r="I403" s="67">
        <f t="shared" si="13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2"/>
        <v>1.6919466930132909E-2</v>
      </c>
      <c r="I404" s="67">
        <f t="shared" si="13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2"/>
        <v>2.3330651649235756E-2</v>
      </c>
      <c r="I405" s="67">
        <f t="shared" si="13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2"/>
        <v>3.8132991500867686E-3</v>
      </c>
      <c r="I406" s="67">
        <f t="shared" si="13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2"/>
        <v>4.5928167487581106E-3</v>
      </c>
      <c r="I407" s="67">
        <f t="shared" si="13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2"/>
        <v>1.9662321008762085E-3</v>
      </c>
      <c r="I408" s="67">
        <f t="shared" si="13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2"/>
        <v>9.3742001535705999E-3</v>
      </c>
      <c r="I409" s="67">
        <f t="shared" si="13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2"/>
        <v>-1.4532272213238606E-2</v>
      </c>
      <c r="I410" s="67">
        <f t="shared" si="13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2"/>
        <v>-7.903993822658717E-3</v>
      </c>
      <c r="I411" s="67">
        <f t="shared" si="13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2"/>
        <v>-3.3845155709342212E-3</v>
      </c>
      <c r="I412" s="67">
        <f t="shared" si="13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2"/>
        <v>-3.2980743151613812E-3</v>
      </c>
      <c r="I413" s="67">
        <f t="shared" si="13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2"/>
        <v>1.5557532492893822E-2</v>
      </c>
      <c r="I414" s="67">
        <f t="shared" si="13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2"/>
        <v>2.1463352127114366E-2</v>
      </c>
      <c r="I415" s="67">
        <f t="shared" si="13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2"/>
        <v>4.6834000648148244E-3</v>
      </c>
      <c r="I416" s="67">
        <f t="shared" si="13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2"/>
        <v>1.9459301962581055E-3</v>
      </c>
      <c r="I417" s="67">
        <f t="shared" si="13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2"/>
        <v>1.0489474176158531E-3</v>
      </c>
      <c r="I418" s="67">
        <f t="shared" si="13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2"/>
        <v>2.1060712951821436E-3</v>
      </c>
      <c r="I419" s="67">
        <f t="shared" si="13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2"/>
        <v>-4.5027793017069495E-3</v>
      </c>
      <c r="I420" s="67">
        <f t="shared" si="13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2"/>
        <v>1.7417617269957386E-2</v>
      </c>
      <c r="I421" s="67">
        <f t="shared" si="13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2"/>
        <v>1.3024424626888464E-2</v>
      </c>
      <c r="I422" s="67">
        <f t="shared" si="13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2"/>
        <v>1.4117030180194057E-3</v>
      </c>
      <c r="I423" s="67">
        <f t="shared" si="13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2"/>
        <v>2.4375749151381854E-3</v>
      </c>
      <c r="I424" s="67">
        <f t="shared" si="13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2"/>
        <v>8.6596612485181357E-3</v>
      </c>
      <c r="I425" s="67">
        <f t="shared" si="13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2"/>
        <v>-9.9602585683123968E-3</v>
      </c>
      <c r="I426" s="67">
        <f t="shared" si="13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2"/>
        <v>1.8886310438706033E-3</v>
      </c>
      <c r="I427" s="67">
        <f t="shared" si="13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2"/>
        <v>-5.2456319833104059E-3</v>
      </c>
      <c r="I428" s="67">
        <f t="shared" si="13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2"/>
        <v>9.618583829890337E-3</v>
      </c>
      <c r="I429" s="67">
        <f t="shared" si="13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2"/>
        <v>1.5236687867562715E-2</v>
      </c>
      <c r="I430" s="67">
        <f t="shared" si="13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2"/>
        <v>-7.4697279446456211E-4</v>
      </c>
      <c r="I431" s="67">
        <f t="shared" si="13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2"/>
        <v>-1.4351710483545332E-2</v>
      </c>
      <c r="I432" s="67">
        <f t="shared" si="13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2"/>
        <v>4.7465350294284558E-3</v>
      </c>
      <c r="I433" s="67">
        <f t="shared" si="13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2"/>
        <v>-9.1321024703380216E-3</v>
      </c>
      <c r="I434" s="67">
        <f t="shared" si="13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2"/>
        <v>-1.795959092042887E-3</v>
      </c>
      <c r="I435" s="67">
        <f t="shared" si="13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2"/>
        <v>-9.5734027638694208E-3</v>
      </c>
      <c r="I436" s="67">
        <f t="shared" si="13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2"/>
        <v>2.2000020220606764E-2</v>
      </c>
      <c r="I437" s="67">
        <f t="shared" si="13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2"/>
        <v>1.263268273863094E-2</v>
      </c>
      <c r="I438" s="67">
        <f t="shared" si="13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2"/>
        <v>-1.895067939162387E-3</v>
      </c>
      <c r="I439" s="67">
        <f t="shared" si="13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2"/>
        <v>6.5575054074951122E-3</v>
      </c>
      <c r="I440" s="67">
        <f t="shared" si="13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2"/>
        <v>-3.4015912857240371E-3</v>
      </c>
      <c r="I441" s="67">
        <f t="shared" si="13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2"/>
        <v>-6.0537157960199872E-3</v>
      </c>
      <c r="I442" s="67">
        <f t="shared" si="13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2"/>
        <v>-1.0019844179203652E-2</v>
      </c>
      <c r="I443" s="67">
        <f t="shared" si="13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2"/>
        <v>-1.476295338066691E-2</v>
      </c>
      <c r="I444" s="67">
        <f t="shared" si="13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2"/>
        <v>2.1056642367969225E-3</v>
      </c>
      <c r="I445" s="67">
        <f t="shared" si="13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2"/>
        <v>-5.2529942066977808E-3</v>
      </c>
      <c r="I446" s="67">
        <f t="shared" si="13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2"/>
        <v>-2.4916759714719738E-2</v>
      </c>
      <c r="I447" s="67">
        <f t="shared" si="13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2"/>
        <v>-4.2091797257843844E-3</v>
      </c>
      <c r="I448" s="67">
        <f t="shared" si="13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2"/>
        <v>-1.5654462195147212E-2</v>
      </c>
      <c r="I449" s="67">
        <f t="shared" si="13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2"/>
        <v>-8.2928164004126836E-3</v>
      </c>
      <c r="I450" s="67">
        <f t="shared" si="13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2"/>
        <v>-3.1481776221550239E-2</v>
      </c>
      <c r="I451" s="67">
        <f t="shared" si="13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ref="H452:H515" si="14">(E452/B452)-1</f>
        <v>3.1419000284631959E-2</v>
      </c>
      <c r="I452" s="67">
        <f t="shared" ref="I452:I515" si="15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si="14"/>
        <v>1.1439729181921487E-2</v>
      </c>
      <c r="I453" s="67">
        <f t="shared" si="15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4"/>
        <v>6.009438909281517E-3</v>
      </c>
      <c r="I454" s="67">
        <f t="shared" si="15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4"/>
        <v>2.1319183094773875E-2</v>
      </c>
      <c r="I455" s="67">
        <f t="shared" si="15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4"/>
        <v>-3.5109922635693236E-3</v>
      </c>
      <c r="I456" s="67">
        <f t="shared" si="15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4"/>
        <v>2.4916535239538629E-2</v>
      </c>
      <c r="I457" s="67">
        <f t="shared" si="15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4"/>
        <v>-1.0340900007992926E-2</v>
      </c>
      <c r="I458" s="67">
        <f t="shared" si="15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4"/>
        <v>9.4096741950790985E-3</v>
      </c>
      <c r="I459" s="67">
        <f t="shared" si="15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4"/>
        <v>1.2318623036125409E-2</v>
      </c>
      <c r="I460" s="67">
        <f t="shared" si="15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4"/>
        <v>6.5230927366344282E-4</v>
      </c>
      <c r="I461" s="67">
        <f t="shared" si="15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4"/>
        <v>-1.3434752543712847E-3</v>
      </c>
      <c r="I462" s="67">
        <f t="shared" si="15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4"/>
        <v>-1.0894239633620462E-2</v>
      </c>
      <c r="I463" s="67">
        <f t="shared" si="15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4"/>
        <v>1.2768729641693843E-2</v>
      </c>
      <c r="I464" s="67">
        <f t="shared" si="15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4"/>
        <v>1.0013952245717883E-2</v>
      </c>
      <c r="I465" s="67">
        <f t="shared" si="15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4"/>
        <v>-2.8305582761998238E-3</v>
      </c>
      <c r="I466" s="67">
        <f t="shared" si="15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4"/>
        <v>3.2603038367489123E-3</v>
      </c>
      <c r="I467" s="67">
        <f t="shared" si="15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4"/>
        <v>-2.1675184942684833E-2</v>
      </c>
      <c r="I468" s="67">
        <f t="shared" si="15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4"/>
        <v>-1.2647226301435555E-2</v>
      </c>
      <c r="I469" s="67">
        <f t="shared" si="15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4"/>
        <v>1.8301380949972135E-2</v>
      </c>
      <c r="I470" s="67">
        <f t="shared" si="15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4"/>
        <v>1.6330337123241501E-2</v>
      </c>
      <c r="I471" s="67">
        <f t="shared" si="15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4"/>
        <v>9.7603826070047361E-5</v>
      </c>
      <c r="I472" s="67">
        <f t="shared" si="15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4"/>
        <v>1.39524446048922E-3</v>
      </c>
      <c r="I473" s="67">
        <f t="shared" si="15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4"/>
        <v>-4.4429721145039514E-3</v>
      </c>
      <c r="I474" s="67">
        <f t="shared" si="15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4"/>
        <v>-8.2503890307995542E-3</v>
      </c>
      <c r="I475" s="67">
        <f t="shared" si="15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4"/>
        <v>1.5665229700801975E-2</v>
      </c>
      <c r="I476" s="67">
        <f t="shared" si="15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4"/>
        <v>-6.925490272260082E-3</v>
      </c>
      <c r="I477" s="67">
        <f t="shared" si="15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4"/>
        <v>4.3521633674985516E-3</v>
      </c>
      <c r="I478" s="67">
        <f t="shared" si="15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4"/>
        <v>-3.6506653946125622E-3</v>
      </c>
      <c r="I479" s="67">
        <f t="shared" si="15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4"/>
        <v>-2.2960654232088151E-3</v>
      </c>
      <c r="I480" s="67">
        <f t="shared" si="15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4"/>
        <v>-1.4238848357244205E-2</v>
      </c>
      <c r="I481" s="67">
        <f t="shared" si="15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4"/>
        <v>1.8080847216841445E-3</v>
      </c>
      <c r="I482" s="67">
        <f t="shared" si="15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4"/>
        <v>-9.7094111935636107E-4</v>
      </c>
      <c r="I483" s="67">
        <f t="shared" si="15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4"/>
        <v>-1.0769535898452975E-2</v>
      </c>
      <c r="I484" s="67">
        <f t="shared" si="15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4"/>
        <v>-6.2303733207587086E-3</v>
      </c>
      <c r="I485" s="67">
        <f t="shared" si="15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4"/>
        <v>6.5612161466481744E-3</v>
      </c>
      <c r="I486" s="67">
        <f t="shared" si="15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4"/>
        <v>3.0971633550766153E-2</v>
      </c>
      <c r="I487" s="67">
        <f t="shared" si="15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4"/>
        <v>6.5308661172445159E-3</v>
      </c>
      <c r="I488" s="67">
        <f t="shared" si="15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4"/>
        <v>1.3897601698595885E-3</v>
      </c>
      <c r="I489" s="67">
        <f t="shared" si="15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4"/>
        <v>-3.7195856420140228E-3</v>
      </c>
      <c r="I490" s="67">
        <f t="shared" si="15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4"/>
        <v>5.7723545792078834E-3</v>
      </c>
      <c r="I491" s="67">
        <f t="shared" si="15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4"/>
        <v>6.0181891595685322E-3</v>
      </c>
      <c r="I492" s="67">
        <f t="shared" si="15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4"/>
        <v>1.4212216821585244E-4</v>
      </c>
      <c r="I493" s="67">
        <f t="shared" si="15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4"/>
        <v>6.9153017629286495E-4</v>
      </c>
      <c r="I494" s="67">
        <f t="shared" si="15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4"/>
        <v>-3.5404596917717468E-3</v>
      </c>
      <c r="I495" s="67">
        <f t="shared" si="15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4"/>
        <v>-3.7042313719902742E-3</v>
      </c>
      <c r="I496" s="67">
        <f t="shared" si="15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4"/>
        <v>-2.7356662487177941E-3</v>
      </c>
      <c r="I497" s="67">
        <f t="shared" si="15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4"/>
        <v>-7.7507569842510948E-3</v>
      </c>
      <c r="I498" s="67">
        <f t="shared" si="15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4"/>
        <v>4.0958446840346774E-3</v>
      </c>
      <c r="I499" s="67">
        <f t="shared" si="15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4"/>
        <v>4.8524214347118733E-3</v>
      </c>
      <c r="I500" s="67">
        <f t="shared" si="15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4"/>
        <v>-1.4639061579116985E-3</v>
      </c>
      <c r="I501" s="67">
        <f t="shared" si="15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4"/>
        <v>4.0352897509352559E-3</v>
      </c>
      <c r="I502" s="67">
        <f t="shared" si="15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4"/>
        <v>-9.2051875165902741E-3</v>
      </c>
      <c r="I503" s="67">
        <f t="shared" si="15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4"/>
        <v>-8.4192801515481364E-4</v>
      </c>
      <c r="I504" s="67">
        <f t="shared" si="15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4"/>
        <v>-2.4146584422052864E-2</v>
      </c>
      <c r="I505" s="67">
        <f t="shared" si="15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4"/>
        <v>-1.1415054523325696E-2</v>
      </c>
      <c r="I506" s="67">
        <f t="shared" si="15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4"/>
        <v>-5.2934224508646155E-3</v>
      </c>
      <c r="I507" s="67">
        <f t="shared" si="15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4"/>
        <v>-3.1027253668763022E-2</v>
      </c>
      <c r="I508" s="67">
        <f t="shared" si="15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4"/>
        <v>8.7394612379187997E-4</v>
      </c>
      <c r="I509" s="67">
        <f t="shared" si="15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4"/>
        <v>3.2674701766284286E-3</v>
      </c>
      <c r="I510" s="67">
        <f t="shared" si="15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4"/>
        <v>3.6152845628372177E-3</v>
      </c>
      <c r="I511" s="67">
        <f t="shared" si="15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4"/>
        <v>-1.5841967460293205E-2</v>
      </c>
      <c r="I512" s="67">
        <f t="shared" si="15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4"/>
        <v>2.0875595114883128E-2</v>
      </c>
      <c r="I513" s="67">
        <f t="shared" si="15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4"/>
        <v>-1.7429481069900388E-2</v>
      </c>
      <c r="I514" s="67">
        <f t="shared" si="15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4"/>
        <v>-2.0955878538898021E-2</v>
      </c>
      <c r="I515" s="67">
        <f t="shared" si="15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ref="H516:H579" si="16">(E516/B516)-1</f>
        <v>9.4424698954962416E-3</v>
      </c>
      <c r="I516" s="67">
        <f t="shared" ref="I516:I579" si="17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si="16"/>
        <v>1.0619617904044087E-3</v>
      </c>
      <c r="I517" s="67">
        <f t="shared" si="17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6"/>
        <v>6.7429183602734089E-3</v>
      </c>
      <c r="I518" s="67">
        <f t="shared" si="17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6"/>
        <v>-7.4692259545170447E-3</v>
      </c>
      <c r="I519" s="67">
        <f t="shared" si="17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6"/>
        <v>1.4630301119344269E-2</v>
      </c>
      <c r="I520" s="67">
        <f t="shared" si="17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6"/>
        <v>-5.3750077673522245E-3</v>
      </c>
      <c r="I521" s="67">
        <f t="shared" si="17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6"/>
        <v>1.1235370069557105E-2</v>
      </c>
      <c r="I522" s="67">
        <f t="shared" si="17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6"/>
        <v>1.1392053348152409E-2</v>
      </c>
      <c r="I523" s="67">
        <f t="shared" si="17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6"/>
        <v>-5.5644849545279929E-3</v>
      </c>
      <c r="I524" s="67">
        <f t="shared" si="17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6"/>
        <v>-8.6755468254456902E-3</v>
      </c>
      <c r="I525" s="67">
        <f t="shared" si="17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6"/>
        <v>1.4538030870114849E-3</v>
      </c>
      <c r="I526" s="67">
        <f t="shared" si="17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6"/>
        <v>2.7694271712721541E-3</v>
      </c>
      <c r="I527" s="67">
        <f t="shared" si="17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6"/>
        <v>-2.2486677413723344E-3</v>
      </c>
      <c r="I528" s="67">
        <f t="shared" si="17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6"/>
        <v>1.5435274747899186E-4</v>
      </c>
      <c r="I529" s="67">
        <f t="shared" si="17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6"/>
        <v>1.3131624987136048E-2</v>
      </c>
      <c r="I530" s="67">
        <f t="shared" si="17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6"/>
        <v>1.6492422400518514E-2</v>
      </c>
      <c r="I531" s="67">
        <f t="shared" si="17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6"/>
        <v>1.4414450336935225E-2</v>
      </c>
      <c r="I532" s="67">
        <f t="shared" si="17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6"/>
        <v>-3.2764692610286472E-3</v>
      </c>
      <c r="I533" s="67">
        <f t="shared" si="17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6"/>
        <v>1.6041570302427477E-3</v>
      </c>
      <c r="I534" s="67">
        <f t="shared" si="17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6"/>
        <v>6.2547254106812833E-3</v>
      </c>
      <c r="I535" s="67">
        <f t="shared" si="17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6"/>
        <v>-3.8175764735748352E-3</v>
      </c>
      <c r="I536" s="67">
        <f t="shared" si="17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6"/>
        <v>2.8716481103967517E-3</v>
      </c>
      <c r="I537" s="67">
        <f t="shared" si="17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6"/>
        <v>3.3324538000720771E-3</v>
      </c>
      <c r="I538" s="67">
        <f t="shared" si="17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6"/>
        <v>1.0132896839314398E-3</v>
      </c>
      <c r="I539" s="67">
        <f t="shared" si="17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6"/>
        <v>-1.080933692995445E-3</v>
      </c>
      <c r="I540" s="67">
        <f t="shared" si="17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6"/>
        <v>1.348229169713111E-2</v>
      </c>
      <c r="I541" s="67">
        <f t="shared" si="17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6"/>
        <v>6.434610316536693E-3</v>
      </c>
      <c r="I542" s="67">
        <f t="shared" si="17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6"/>
        <v>2.5513373020802366E-3</v>
      </c>
      <c r="I543" s="67">
        <f t="shared" si="17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6"/>
        <v>3.0494777769307646E-3</v>
      </c>
      <c r="I544" s="67">
        <f t="shared" si="17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6"/>
        <v>-1.0596945418603121E-2</v>
      </c>
      <c r="I545" s="67">
        <f t="shared" si="17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6"/>
        <v>3.736181411296835E-3</v>
      </c>
      <c r="I546" s="67">
        <f t="shared" si="17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6"/>
        <v>6.7173176659711675E-3</v>
      </c>
      <c r="I547" s="67">
        <f t="shared" si="17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6"/>
        <v>4.0775204113638885E-3</v>
      </c>
      <c r="I548" s="67">
        <f t="shared" si="17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6"/>
        <v>3.5863661310775452E-3</v>
      </c>
      <c r="I549" s="67">
        <f t="shared" si="17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6"/>
        <v>-7.6372585070574317E-3</v>
      </c>
      <c r="I550" s="67">
        <f t="shared" si="17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6"/>
        <v>-2.1481256178236263E-3</v>
      </c>
      <c r="I551" s="67">
        <f t="shared" si="17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6"/>
        <v>7.8678655795170194E-3</v>
      </c>
      <c r="I552" s="67">
        <f t="shared" si="17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6"/>
        <v>1.4551914427183732E-2</v>
      </c>
      <c r="I553" s="67">
        <f t="shared" si="17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6"/>
        <v>-6.7974635218304158E-4</v>
      </c>
      <c r="I554" s="67">
        <f t="shared" si="17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6"/>
        <v>1.6680023109751918E-3</v>
      </c>
      <c r="I555" s="67">
        <f t="shared" si="17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6"/>
        <v>-1.3364209586518627E-2</v>
      </c>
      <c r="I556" s="67">
        <f t="shared" si="17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6"/>
        <v>1.1193044659022489E-2</v>
      </c>
      <c r="I557" s="67">
        <f t="shared" si="17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6"/>
        <v>-2.698841085886583E-3</v>
      </c>
      <c r="I558" s="67">
        <f t="shared" si="17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6"/>
        <v>-3.3515264424203162E-3</v>
      </c>
      <c r="I559" s="67">
        <f t="shared" si="17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6"/>
        <v>-9.3363139406007489E-3</v>
      </c>
      <c r="I560" s="67">
        <f t="shared" si="17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6"/>
        <v>-2.0480145636589953E-3</v>
      </c>
      <c r="I561" s="67">
        <f t="shared" si="17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6"/>
        <v>-1.4282872865383101E-2</v>
      </c>
      <c r="I562" s="67">
        <f t="shared" si="17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6"/>
        <v>4.1856267880113762E-3</v>
      </c>
      <c r="I563" s="67">
        <f t="shared" si="17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6"/>
        <v>2.7914268779991591E-3</v>
      </c>
      <c r="I564" s="67">
        <f t="shared" si="17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6"/>
        <v>3.9534352017680519E-3</v>
      </c>
      <c r="I565" s="67">
        <f t="shared" si="17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6"/>
        <v>6.5374360726044856E-3</v>
      </c>
      <c r="I566" s="67">
        <f t="shared" si="17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6"/>
        <v>4.3590251634633148E-3</v>
      </c>
      <c r="I567" s="67">
        <f t="shared" si="17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6"/>
        <v>-2.583566637229695E-3</v>
      </c>
      <c r="I568" s="67">
        <f t="shared" si="17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6"/>
        <v>-1.7472966353942909E-2</v>
      </c>
      <c r="I569" s="67">
        <f t="shared" si="17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6"/>
        <v>7.4588945879869861E-3</v>
      </c>
      <c r="I570" s="67">
        <f t="shared" si="17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6"/>
        <v>4.5297095656808839E-3</v>
      </c>
      <c r="I571" s="67">
        <f t="shared" si="17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6"/>
        <v>-1.0542967565928985E-2</v>
      </c>
      <c r="I572" s="67">
        <f t="shared" si="17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6"/>
        <v>-1.4433660674974536E-2</v>
      </c>
      <c r="I573" s="67">
        <f t="shared" si="17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6"/>
        <v>-4.5548573814913063E-3</v>
      </c>
      <c r="I574" s="67">
        <f t="shared" si="17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6"/>
        <v>-6.5471079541018495E-3</v>
      </c>
      <c r="I575" s="67">
        <f t="shared" si="17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6"/>
        <v>-1.069534530686278E-2</v>
      </c>
      <c r="I576" s="67">
        <f t="shared" si="17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6"/>
        <v>3.3223252297775785E-2</v>
      </c>
      <c r="I577" s="67">
        <f t="shared" si="17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6"/>
        <v>-1.0328050484127438E-2</v>
      </c>
      <c r="I578" s="67">
        <f t="shared" si="17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6"/>
        <v>4.46067689310925E-3</v>
      </c>
      <c r="I579" s="67">
        <f t="shared" si="17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ref="H580:H643" si="18">(E580/B580)-1</f>
        <v>4.1395623891187228E-3</v>
      </c>
      <c r="I580" s="67">
        <f t="shared" ref="I580:I643" si="19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si="18"/>
        <v>-1.6803235177732079E-2</v>
      </c>
      <c r="I581" s="67">
        <f t="shared" si="19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8"/>
        <v>-6.6746500716543533E-3</v>
      </c>
      <c r="I582" s="67">
        <f t="shared" si="19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8"/>
        <v>1.3143461375022536E-3</v>
      </c>
      <c r="I583" s="67">
        <f t="shared" si="19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8"/>
        <v>-2.871611616749925E-2</v>
      </c>
      <c r="I584" s="67">
        <f t="shared" si="19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8"/>
        <v>4.7316369839367489E-3</v>
      </c>
      <c r="I585" s="67">
        <f t="shared" si="19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8"/>
        <v>-3.1435098146239682E-3</v>
      </c>
      <c r="I586" s="67">
        <f t="shared" si="19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8"/>
        <v>-7.0788584835113078E-5</v>
      </c>
      <c r="I587" s="67">
        <f t="shared" si="19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8"/>
        <v>-2.8016500515641196E-2</v>
      </c>
      <c r="I588" s="67">
        <f t="shared" si="19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8"/>
        <v>2.2902668857778696E-2</v>
      </c>
      <c r="I589" s="67">
        <f t="shared" si="19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8"/>
        <v>1.789365533096654E-2</v>
      </c>
      <c r="I590" s="67">
        <f t="shared" si="19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8"/>
        <v>1.2176362474028979E-2</v>
      </c>
      <c r="I591" s="67">
        <f t="shared" si="19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8"/>
        <v>2.0094166781583489E-3</v>
      </c>
      <c r="I592" s="67">
        <f t="shared" si="19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8"/>
        <v>-2.2816416810027107E-2</v>
      </c>
      <c r="I593" s="67">
        <f t="shared" si="19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8"/>
        <v>9.877785042498699E-3</v>
      </c>
      <c r="I594" s="67">
        <f t="shared" si="19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8"/>
        <v>1.7997470195113774E-2</v>
      </c>
      <c r="I595" s="67">
        <f t="shared" si="19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8"/>
        <v>4.4791299925672767E-3</v>
      </c>
      <c r="I596" s="67">
        <f t="shared" si="19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8"/>
        <v>-1.9277413573091429E-2</v>
      </c>
      <c r="I597" s="67">
        <f t="shared" si="19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8"/>
        <v>-9.8477177517023451E-3</v>
      </c>
      <c r="I598" s="67">
        <f t="shared" si="19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8"/>
        <v>3.0591468490788198E-3</v>
      </c>
      <c r="I599" s="67">
        <f t="shared" si="19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8"/>
        <v>1.5801264101128032E-2</v>
      </c>
      <c r="I600" s="67">
        <f t="shared" si="19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8"/>
        <v>7.9940930347035533E-3</v>
      </c>
      <c r="I601" s="67">
        <f t="shared" si="19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8"/>
        <v>1.5146040643340575E-2</v>
      </c>
      <c r="I602" s="67">
        <f t="shared" si="19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8"/>
        <v>4.0470651567876548E-3</v>
      </c>
      <c r="I603" s="67">
        <f t="shared" si="19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8"/>
        <v>1.5885015454397688E-3</v>
      </c>
      <c r="I604" s="67">
        <f t="shared" si="19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8"/>
        <v>7.872135125581714E-3</v>
      </c>
      <c r="I605" s="67">
        <f t="shared" si="19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8"/>
        <v>-2.3412544194730822E-3</v>
      </c>
      <c r="I606" s="67">
        <f t="shared" si="19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8"/>
        <v>1.6481534225766703E-2</v>
      </c>
      <c r="I607" s="67">
        <f t="shared" si="19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8"/>
        <v>-6.9854966893601045E-3</v>
      </c>
      <c r="I608" s="67">
        <f t="shared" si="19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8"/>
        <v>1.3167423793534194E-3</v>
      </c>
      <c r="I609" s="67">
        <f t="shared" si="19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8"/>
        <v>-4.978161837222439E-4</v>
      </c>
      <c r="I610" s="67">
        <f t="shared" si="19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8"/>
        <v>-9.6701437834789683E-3</v>
      </c>
      <c r="I611" s="67">
        <f t="shared" si="19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8"/>
        <v>1.1838136252395159E-2</v>
      </c>
      <c r="I612" s="67">
        <f t="shared" si="19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8"/>
        <v>-1.4511910453637977E-2</v>
      </c>
      <c r="I613" s="67">
        <f t="shared" si="19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8"/>
        <v>1.1086263500975413E-2</v>
      </c>
      <c r="I614" s="67">
        <f t="shared" si="19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8"/>
        <v>-1.1417437712371026E-2</v>
      </c>
      <c r="I615" s="67">
        <f t="shared" si="19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8"/>
        <v>-2.694596524636883E-3</v>
      </c>
      <c r="I616" s="67">
        <f t="shared" si="19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8"/>
        <v>-2.1004391827383895E-4</v>
      </c>
      <c r="I617" s="67">
        <f t="shared" si="19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8"/>
        <v>1.0112488302362443E-2</v>
      </c>
      <c r="I618" s="67">
        <f t="shared" si="19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8"/>
        <v>-9.8241106345997586E-3</v>
      </c>
      <c r="I619" s="67">
        <f t="shared" si="19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8"/>
        <v>1.0463563525372033E-2</v>
      </c>
      <c r="I620" s="67">
        <f t="shared" si="19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8"/>
        <v>1.043003851091151E-2</v>
      </c>
      <c r="I621" s="67">
        <f t="shared" si="19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8"/>
        <v>5.7452473258909897E-3</v>
      </c>
      <c r="I622" s="67">
        <f t="shared" si="19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8"/>
        <v>5.6701798815685933E-3</v>
      </c>
      <c r="I623" s="67">
        <f t="shared" si="19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8"/>
        <v>-2.9340984820437344E-3</v>
      </c>
      <c r="I624" s="67">
        <f t="shared" si="19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8"/>
        <v>-1.5499990718569334E-3</v>
      </c>
      <c r="I625" s="67">
        <f t="shared" si="19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8"/>
        <v>3.2083174467372189E-3</v>
      </c>
      <c r="I626" s="67">
        <f t="shared" si="19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8"/>
        <v>-1.158974168783744E-3</v>
      </c>
      <c r="I627" s="67">
        <f t="shared" si="19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8"/>
        <v>-3.527009467235942E-3</v>
      </c>
      <c r="I628" s="67">
        <f t="shared" si="19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8"/>
        <v>5.6809186324817684E-3</v>
      </c>
      <c r="I629" s="67">
        <f t="shared" si="19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8"/>
        <v>7.9271737217896376E-3</v>
      </c>
      <c r="I630" s="67">
        <f t="shared" si="19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8"/>
        <v>1.3230673110495861E-3</v>
      </c>
      <c r="I631" s="67">
        <f t="shared" si="19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8"/>
        <v>-5.1316888672645611E-3</v>
      </c>
      <c r="I632" s="67">
        <f t="shared" si="19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8"/>
        <v>1.9187483856686338E-3</v>
      </c>
      <c r="I633" s="67">
        <f t="shared" si="19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8"/>
        <v>-7.0914810249995686E-3</v>
      </c>
      <c r="I634" s="67">
        <f t="shared" si="19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8"/>
        <v>2.0471113498892191E-3</v>
      </c>
      <c r="I635" s="67">
        <f t="shared" si="19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8"/>
        <v>-7.5438207233191612E-3</v>
      </c>
      <c r="I636" s="67">
        <f t="shared" si="19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8"/>
        <v>1.1565214962147463E-2</v>
      </c>
      <c r="I637" s="67">
        <f t="shared" si="19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8"/>
        <v>1.29774505292235E-3</v>
      </c>
      <c r="I638" s="67">
        <f t="shared" si="19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8"/>
        <v>4.8701149530907539E-3</v>
      </c>
      <c r="I639" s="67">
        <f t="shared" si="19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8"/>
        <v>-4.2137784155825697E-3</v>
      </c>
      <c r="I640" s="67">
        <f t="shared" si="19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8"/>
        <v>-1.651906575505846E-3</v>
      </c>
      <c r="I641" s="67">
        <f t="shared" si="19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8"/>
        <v>8.5205338431559863E-3</v>
      </c>
      <c r="I642" s="67">
        <f t="shared" si="19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8"/>
        <v>-4.7568710359409128E-3</v>
      </c>
      <c r="I643" s="67">
        <f t="shared" si="19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ref="H644:H668" si="20">(E644/B644)-1</f>
        <v>-7.3433808852343407E-3</v>
      </c>
      <c r="I644" s="67">
        <f t="shared" ref="I644:I668" si="21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si="20"/>
        <v>-4.1522874490196315E-4</v>
      </c>
      <c r="I645" s="67">
        <f t="shared" si="21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0"/>
        <v>5.8018872275467093E-3</v>
      </c>
      <c r="I646" s="67">
        <f t="shared" si="21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0"/>
        <v>-6.1994460849947863E-3</v>
      </c>
      <c r="I647" s="67">
        <f t="shared" si="21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0"/>
        <v>-1.4754294883025931E-3</v>
      </c>
      <c r="I648" s="67">
        <f t="shared" si="21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0"/>
        <v>1.1613201015462593E-2</v>
      </c>
      <c r="I649" s="67">
        <f t="shared" si="21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0"/>
        <v>1.1308355770547118E-2</v>
      </c>
      <c r="I650" s="67">
        <f t="shared" si="21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0"/>
        <v>-1.8318654345943486E-3</v>
      </c>
      <c r="I651" s="67">
        <f t="shared" si="21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0"/>
        <v>2.2328087287455389E-3</v>
      </c>
      <c r="I652" s="67">
        <f t="shared" si="21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0"/>
        <v>-6.4969049466712114E-3</v>
      </c>
      <c r="I653" s="67">
        <f t="shared" si="21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0"/>
        <v>-7.8015730296259189E-3</v>
      </c>
      <c r="I654" s="67">
        <f t="shared" si="21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0"/>
        <v>2.8926603321066668E-3</v>
      </c>
      <c r="I655" s="67">
        <f t="shared" si="21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0"/>
        <v>-1.4736957155348396E-2</v>
      </c>
      <c r="I656" s="67">
        <f t="shared" si="21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0"/>
        <v>1.2109671097635388E-3</v>
      </c>
      <c r="I657" s="67">
        <f t="shared" si="21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0"/>
        <v>-2.0596466274441783E-3</v>
      </c>
      <c r="I658" s="67">
        <f t="shared" si="21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0"/>
        <v>1.2733548643821591E-2</v>
      </c>
      <c r="I659" s="67">
        <f t="shared" si="21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0"/>
        <v>2.6042142583015959E-3</v>
      </c>
      <c r="I660" s="67">
        <f t="shared" si="21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0"/>
        <v>-1.2576782166487943E-3</v>
      </c>
      <c r="I661" s="67">
        <f t="shared" si="21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0"/>
        <v>1.7775182268616962E-2</v>
      </c>
      <c r="I662" s="67">
        <f t="shared" si="21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0"/>
        <v>5.039545185530736E-3</v>
      </c>
      <c r="I663" s="67">
        <f t="shared" si="21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0"/>
        <v>6.4236963019137505E-4</v>
      </c>
      <c r="I664" s="67">
        <f t="shared" si="21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0"/>
        <v>5.6612520728205329E-3</v>
      </c>
      <c r="I665" s="67">
        <f t="shared" si="21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0"/>
        <v>2.1421478223861534E-2</v>
      </c>
      <c r="I666" s="67">
        <f t="shared" si="21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0"/>
        <v>6.1194729441174101E-3</v>
      </c>
      <c r="I667" s="67">
        <f t="shared" si="21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0"/>
        <v>1.1336870713083869E-2</v>
      </c>
      <c r="I668" s="67">
        <f t="shared" si="21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15" sqref="O15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1" t="s">
        <v>31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SUMIF($B$4:$B$40,M6,$D$4:$D$40)</f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>SUMIF($B$4:$B$40,M7,$D$4:$D$40)</f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>SUMIF($B$4:$B$40,M8,$D$4:$D$40)</f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70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70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4" sqref="J14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1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2" t="s">
        <v>41</v>
      </c>
      <c r="B3" s="102" t="s">
        <v>42</v>
      </c>
      <c r="C3" s="102" t="s">
        <v>43</v>
      </c>
      <c r="D3" s="102" t="s">
        <v>695</v>
      </c>
      <c r="E3" s="102" t="s">
        <v>696</v>
      </c>
      <c r="F3" s="102" t="s">
        <v>697</v>
      </c>
      <c r="G3" s="27"/>
      <c r="H3" s="103" t="s">
        <v>42</v>
      </c>
      <c r="I3" s="103" t="s">
        <v>44</v>
      </c>
      <c r="J3" s="103" t="s">
        <v>43</v>
      </c>
      <c r="K3" s="27"/>
      <c r="M3"/>
    </row>
    <row r="4" spans="1:17" ht="17.25" customHeight="1" x14ac:dyDescent="0.25">
      <c r="A4" s="102"/>
      <c r="B4" s="102"/>
      <c r="C4" s="102"/>
      <c r="D4" s="102"/>
      <c r="E4" s="102"/>
      <c r="F4" s="102"/>
      <c r="G4" s="27"/>
      <c r="H4" s="103"/>
      <c r="I4" s="103"/>
      <c r="J4" s="103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">
        <v>699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21" sqref="C21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5" customWidth="1"/>
    <col min="7" max="7" width="9.5703125" bestFit="1" customWidth="1"/>
    <col min="10" max="10" width="13" customWidth="1"/>
    <col min="11" max="11" width="12.710937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4" ht="16.5" x14ac:dyDescent="0.25">
      <c r="A1" s="101" t="s">
        <v>148</v>
      </c>
      <c r="B1" s="101"/>
      <c r="C1" s="101"/>
      <c r="D1" s="101"/>
      <c r="E1" s="101"/>
      <c r="F1" s="101"/>
      <c r="G1" s="101"/>
      <c r="H1" s="101"/>
      <c r="I1" s="101"/>
      <c r="J1" s="35"/>
      <c r="K1" s="35"/>
    </row>
    <row r="3" spans="1:14" ht="15.75" customHeight="1" x14ac:dyDescent="0.25">
      <c r="A3" s="43" t="s">
        <v>149</v>
      </c>
      <c r="B3" s="43" t="s">
        <v>61</v>
      </c>
      <c r="C3" s="43" t="s">
        <v>150</v>
      </c>
    </row>
    <row r="4" spans="1:14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4" ht="15.75" x14ac:dyDescent="0.25">
      <c r="A5" s="44" t="s">
        <v>153</v>
      </c>
      <c r="B5" s="45">
        <v>100</v>
      </c>
      <c r="C5" s="47" t="s">
        <v>154</v>
      </c>
    </row>
    <row r="6" spans="1:14" ht="15.75" x14ac:dyDescent="0.25">
      <c r="A6" s="44" t="s">
        <v>155</v>
      </c>
      <c r="B6" s="45">
        <v>6000</v>
      </c>
      <c r="C6" s="46" t="s">
        <v>154</v>
      </c>
    </row>
    <row r="7" spans="1:14" ht="19.5" customHeight="1" x14ac:dyDescent="0.25">
      <c r="A7" s="44" t="s">
        <v>156</v>
      </c>
      <c r="B7" s="48">
        <v>0.75</v>
      </c>
      <c r="C7" s="46" t="s">
        <v>694</v>
      </c>
    </row>
    <row r="8" spans="1:14" ht="18" customHeight="1" x14ac:dyDescent="0.25">
      <c r="A8" s="49"/>
      <c r="B8" s="45"/>
      <c r="C8" s="46"/>
    </row>
    <row r="9" spans="1:14" ht="15.75" x14ac:dyDescent="0.25">
      <c r="A9" s="44" t="s">
        <v>157</v>
      </c>
      <c r="B9" s="45">
        <f>B4*B5</f>
        <v>150000</v>
      </c>
      <c r="C9" s="46" t="s">
        <v>700</v>
      </c>
    </row>
    <row r="10" spans="1:14" ht="15.75" x14ac:dyDescent="0.25">
      <c r="A10" s="44" t="s">
        <v>158</v>
      </c>
      <c r="B10" s="45">
        <f>B6+(B7*B9)</f>
        <v>118500</v>
      </c>
      <c r="C10" s="46" t="s">
        <v>700</v>
      </c>
    </row>
    <row r="11" spans="1:14" ht="6" customHeight="1" x14ac:dyDescent="0.25">
      <c r="A11" s="49"/>
      <c r="B11" s="45"/>
      <c r="C11" s="46"/>
    </row>
    <row r="12" spans="1:14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4" ht="15.75" thickTop="1" x14ac:dyDescent="0.25">
      <c r="F13" s="85"/>
      <c r="G13" s="87"/>
      <c r="H13" s="87"/>
      <c r="I13" s="95"/>
      <c r="J13" s="95"/>
      <c r="K13" s="95"/>
      <c r="L13" s="95"/>
      <c r="M13" s="95"/>
      <c r="N13" s="95"/>
    </row>
    <row r="14" spans="1:14" x14ac:dyDescent="0.25">
      <c r="F14" s="86"/>
      <c r="G14" s="107" t="s">
        <v>703</v>
      </c>
      <c r="H14" s="107"/>
      <c r="I14" s="107"/>
      <c r="J14" s="107"/>
      <c r="K14" s="107"/>
      <c r="L14" s="107"/>
      <c r="M14" s="95"/>
      <c r="N14" s="95"/>
    </row>
    <row r="15" spans="1:14" x14ac:dyDescent="0.25">
      <c r="F15" s="86"/>
      <c r="G15" s="88"/>
      <c r="H15" s="95"/>
      <c r="I15" s="87"/>
      <c r="J15" s="87"/>
      <c r="K15" s="87"/>
      <c r="L15" s="87"/>
    </row>
    <row r="16" spans="1:14" x14ac:dyDescent="0.25">
      <c r="D16" s="53"/>
      <c r="F16" s="86"/>
      <c r="G16" s="110">
        <f>B12</f>
        <v>31500</v>
      </c>
      <c r="H16" s="65">
        <v>80</v>
      </c>
      <c r="I16" s="65">
        <v>90</v>
      </c>
      <c r="J16" s="65">
        <v>100</v>
      </c>
      <c r="K16" s="65">
        <v>110</v>
      </c>
      <c r="L16" s="65">
        <v>120</v>
      </c>
      <c r="M16" s="95"/>
      <c r="N16" s="91"/>
    </row>
    <row r="17" spans="4:13" x14ac:dyDescent="0.25">
      <c r="D17" s="53"/>
      <c r="E17" s="108" t="s">
        <v>704</v>
      </c>
      <c r="F17" s="86"/>
      <c r="G17" s="109">
        <v>0.65</v>
      </c>
      <c r="H17" s="65">
        <f t="dataTable" ref="H17:L22" dt2D="1" dtr="1" r1="B5" r2="B7"/>
        <v>42720</v>
      </c>
      <c r="I17" s="65">
        <v>45030</v>
      </c>
      <c r="J17" s="65">
        <v>46500</v>
      </c>
      <c r="K17" s="65">
        <v>47130</v>
      </c>
      <c r="L17" s="65">
        <v>46920</v>
      </c>
      <c r="M17" s="91"/>
    </row>
    <row r="18" spans="4:13" x14ac:dyDescent="0.25">
      <c r="D18" s="53"/>
      <c r="E18" s="108"/>
      <c r="F18" s="86"/>
      <c r="G18" s="109">
        <v>0.7</v>
      </c>
      <c r="H18" s="65">
        <v>35760.000000000015</v>
      </c>
      <c r="I18" s="65">
        <v>37740</v>
      </c>
      <c r="J18" s="65">
        <v>39000</v>
      </c>
      <c r="K18" s="65">
        <v>39540</v>
      </c>
      <c r="L18" s="65">
        <v>39360</v>
      </c>
      <c r="M18" s="91"/>
    </row>
    <row r="19" spans="4:13" x14ac:dyDescent="0.25">
      <c r="D19" s="53"/>
      <c r="E19" s="108"/>
      <c r="F19" s="86"/>
      <c r="G19" s="109">
        <v>0.75</v>
      </c>
      <c r="H19" s="65">
        <v>28800</v>
      </c>
      <c r="I19" s="65">
        <v>30450</v>
      </c>
      <c r="J19" s="65">
        <v>31500</v>
      </c>
      <c r="K19" s="65">
        <v>31950</v>
      </c>
      <c r="L19" s="65">
        <v>31800</v>
      </c>
    </row>
    <row r="20" spans="4:13" x14ac:dyDescent="0.25">
      <c r="E20" s="108"/>
      <c r="F20" s="85"/>
      <c r="G20" s="111">
        <v>0.8</v>
      </c>
      <c r="H20" s="65">
        <v>21840</v>
      </c>
      <c r="I20" s="112">
        <v>23160</v>
      </c>
      <c r="J20" s="25">
        <v>24000</v>
      </c>
      <c r="K20" s="25">
        <v>24360</v>
      </c>
      <c r="L20" s="25">
        <v>24240</v>
      </c>
    </row>
    <row r="21" spans="4:13" x14ac:dyDescent="0.25">
      <c r="E21" s="108"/>
      <c r="G21" s="111">
        <v>0.85</v>
      </c>
      <c r="H21" s="65">
        <v>14880.000000000015</v>
      </c>
      <c r="I21" s="112">
        <v>15870</v>
      </c>
      <c r="J21" s="25">
        <v>16500</v>
      </c>
      <c r="K21" s="25">
        <v>16770</v>
      </c>
      <c r="L21" s="25">
        <v>16680</v>
      </c>
    </row>
    <row r="22" spans="4:13" x14ac:dyDescent="0.25">
      <c r="E22" s="108"/>
      <c r="G22" s="111">
        <v>0.9</v>
      </c>
      <c r="H22" s="65">
        <v>7920</v>
      </c>
      <c r="I22" s="112">
        <v>8580</v>
      </c>
      <c r="J22" s="25">
        <v>9000</v>
      </c>
      <c r="K22" s="25">
        <v>9180</v>
      </c>
      <c r="L22" s="25">
        <v>9120</v>
      </c>
    </row>
    <row r="23" spans="4:13" x14ac:dyDescent="0.25">
      <c r="G23" s="93"/>
      <c r="H23" s="91"/>
    </row>
    <row r="24" spans="4:13" x14ac:dyDescent="0.25">
      <c r="G24" s="92"/>
      <c r="H24" s="91"/>
    </row>
    <row r="25" spans="4:13" x14ac:dyDescent="0.25">
      <c r="D25" t="s">
        <v>698</v>
      </c>
    </row>
  </sheetData>
  <mergeCells count="3">
    <mergeCell ref="G14:L14"/>
    <mergeCell ref="E17:E22"/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P4" sqref="P4:Q515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16.5" x14ac:dyDescent="0.25">
      <c r="A1" s="101" t="s">
        <v>160</v>
      </c>
      <c r="B1" s="101"/>
      <c r="C1" s="101"/>
      <c r="D1" s="101"/>
      <c r="E1" s="101"/>
      <c r="F1" s="101"/>
      <c r="G1" s="101"/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</v>
      </c>
      <c r="E3" s="22">
        <v>-0.2</v>
      </c>
      <c r="F3" s="22">
        <v>-2.0049999999999999</v>
      </c>
      <c r="G3" s="22">
        <v>4.97</v>
      </c>
      <c r="I3" s="104" t="s">
        <v>168</v>
      </c>
      <c r="J3" s="104"/>
      <c r="K3" s="25">
        <f>CORREL(data1,abc)</f>
        <v>-0.1673233626416778</v>
      </c>
      <c r="P3" s="94" t="s">
        <v>701</v>
      </c>
      <c r="Q3" s="94" t="s">
        <v>702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22">
        <v>2.9730352615810141</v>
      </c>
      <c r="Q4" s="22">
        <v>3.64741641337387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4" t="s">
        <v>171</v>
      </c>
      <c r="J5" s="104"/>
      <c r="K5" s="25">
        <f>SLOPE(data1,abc)</f>
        <v>-0.96838184936839866</v>
      </c>
      <c r="P5" s="22">
        <v>0</v>
      </c>
      <c r="Q5" s="22">
        <v>3.6363636363636376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5" t="s">
        <v>173</v>
      </c>
      <c r="J6" s="106"/>
      <c r="K6" s="25">
        <f>INTERCEPT(data1,abc)</f>
        <v>11.807696961179321</v>
      </c>
      <c r="P6" s="22">
        <v>3.6698223593234713</v>
      </c>
      <c r="Q6" s="22">
        <v>3.9393939393939315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22">
        <v>10.776829815895827</v>
      </c>
      <c r="Q7" s="22">
        <v>3.92749244712991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22">
        <v>9.8631950573698113</v>
      </c>
      <c r="Q8" s="22">
        <v>4.229607250755274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22">
        <v>3.1556728232190023</v>
      </c>
      <c r="Q9" s="22">
        <v>4.2042042042042205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22">
        <v>5.5745407945322567</v>
      </c>
      <c r="Q10" s="22">
        <v>4.4910179640718528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22">
        <v>6.1627546272360778</v>
      </c>
      <c r="Q11" s="22">
        <v>4.4776119402984982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22">
        <v>10.836012861736343</v>
      </c>
      <c r="Q12" s="22">
        <v>4.4642857142857206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22">
        <v>15.287234042553187</v>
      </c>
      <c r="Q13" s="22">
        <v>4.7477744807121525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22">
        <v>7.6604125634912368</v>
      </c>
      <c r="Q14" s="22">
        <v>4.4247787610619538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22">
        <v>11.676062445793601</v>
      </c>
      <c r="Q15" s="22">
        <v>4.705882352941182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22">
        <v>9.8142345568486888</v>
      </c>
      <c r="Q16" s="22">
        <v>4.692082111436946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22">
        <v>12.538802660753889</v>
      </c>
      <c r="Q17" s="22">
        <v>4.6783625730993927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22">
        <v>6.3923660989123832</v>
      </c>
      <c r="Q18" s="22">
        <v>5.2478134110787389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22">
        <v>4.843940008106995</v>
      </c>
      <c r="Q19" s="22">
        <v>5.523255813953476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22">
        <v>-1.8778871259289009</v>
      </c>
      <c r="Q20" s="22">
        <v>5.507246376811592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22">
        <v>-6.0466543891958269</v>
      </c>
      <c r="Q21" s="22">
        <v>5.4755043227665556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22">
        <v>-3.3886303864050116</v>
      </c>
      <c r="Q22" s="22">
        <v>5.4441260744985565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22">
        <v>-9.3016460504529057</v>
      </c>
      <c r="Q23" s="22">
        <v>5.428571428571427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22">
        <v>-6.0825838893723949</v>
      </c>
      <c r="Q24" s="22">
        <v>5.6980056980056926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22">
        <v>-13.435452616037647</v>
      </c>
      <c r="Q25" s="22">
        <v>5.6657223796034106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22">
        <v>-11.361448103215865</v>
      </c>
      <c r="Q26" s="22">
        <v>5.9322033898305149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22">
        <v>-17.464323852053209</v>
      </c>
      <c r="Q27" s="22">
        <v>5.8988764044943798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22">
        <v>-8.7944563334352299</v>
      </c>
      <c r="Q28" s="22">
        <v>6.1624649859943759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22">
        <v>-11.703280464978826</v>
      </c>
      <c r="Q29" s="22">
        <v>6.4245810055866048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22">
        <v>-21.38103963738066</v>
      </c>
      <c r="Q30" s="22">
        <v>6.0941828254847508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22">
        <v>-26.010052194084665</v>
      </c>
      <c r="Q31" s="22">
        <v>6.0606060606060774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22">
        <v>-25.575683143997541</v>
      </c>
      <c r="Q32" s="22">
        <v>6.0439560439560447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22">
        <v>-15.005989328106285</v>
      </c>
      <c r="Q33" s="22">
        <v>6.0109289617486183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22">
        <v>-14.647680871112978</v>
      </c>
      <c r="Q34" s="22">
        <v>5.7065217391304435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22">
        <v>-9.4716494845360941</v>
      </c>
      <c r="Q35" s="22">
        <v>5.6910569105691033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22">
        <v>-14.281301482701814</v>
      </c>
      <c r="Q36" s="22">
        <v>5.6603773584905648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22">
        <v>-7.0461571261059568</v>
      </c>
      <c r="Q37" s="22">
        <v>5.6300268096514783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22">
        <v>9.7762328915917962E-2</v>
      </c>
      <c r="Q38" s="22">
        <v>5.6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22">
        <v>12.773465067043045</v>
      </c>
      <c r="Q39" s="22">
        <v>5.5702917771883076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22">
        <v>8.1005586592178815</v>
      </c>
      <c r="Q40" s="22">
        <v>5.2770448548812743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22">
        <v>11.915653241102309</v>
      </c>
      <c r="Q41" s="22">
        <v>4.7244094488188892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22">
        <v>27.514720314033369</v>
      </c>
      <c r="Q42" s="22">
        <v>4.4386422976501416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22">
        <v>30.15022860875245</v>
      </c>
      <c r="Q43" s="22">
        <v>4.1558441558441572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22">
        <v>35.726072607260726</v>
      </c>
      <c r="Q44" s="22">
        <v>4.4041450777202007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22">
        <v>22.45996156310057</v>
      </c>
      <c r="Q45" s="22">
        <v>4.3814432989690788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22">
        <v>21.479391560353299</v>
      </c>
      <c r="Q46" s="22">
        <v>4.3701799485861281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22">
        <v>16.654804270462641</v>
      </c>
      <c r="Q47" s="22">
        <v>4.3589743589743657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22">
        <v>13.189189189189188</v>
      </c>
      <c r="Q48" s="22">
        <v>4.0816326530612068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22">
        <v>7.78669724770642</v>
      </c>
      <c r="Q49" s="22">
        <v>3.8071065989847774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22">
        <v>10.786760716223554</v>
      </c>
      <c r="Q50" s="22">
        <v>3.5353535353535248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22">
        <v>8.4063412599082241</v>
      </c>
      <c r="Q51" s="22">
        <v>3.2663316582914659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22">
        <v>10.149870801033579</v>
      </c>
      <c r="Q52" s="22">
        <v>3.2581453634085378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22">
        <v>6.8687070082743551</v>
      </c>
      <c r="Q53" s="22">
        <v>3.7593984962406068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22">
        <v>3.57864357864357</v>
      </c>
      <c r="Q54" s="22">
        <v>3.499999999999992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22">
        <v>9.936766034327027</v>
      </c>
      <c r="Q55" s="22">
        <v>3.4912718204488824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22">
        <v>8.5511651469098346</v>
      </c>
      <c r="Q56" s="22">
        <v>3.2258064516129226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22">
        <v>12.356141452186641</v>
      </c>
      <c r="Q57" s="22">
        <v>2.9629629629629672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22">
        <v>12.17812784004848</v>
      </c>
      <c r="Q58" s="22">
        <v>2.9556650246305383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22">
        <v>12.416107382550322</v>
      </c>
      <c r="Q59" s="22">
        <v>2.9484029484029284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22">
        <v>18.412395203226151</v>
      </c>
      <c r="Q60" s="22">
        <v>3.1862745098039325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22">
        <v>24.130226619853179</v>
      </c>
      <c r="Q61" s="22">
        <v>3.1784841075794823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22">
        <v>15.633264766382604</v>
      </c>
      <c r="Q62" s="22">
        <v>3.4146341463414664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22">
        <v>11.631710602270552</v>
      </c>
      <c r="Q63" s="22">
        <v>3.4063260340632562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22">
        <v>4.7949704419630423</v>
      </c>
      <c r="Q64" s="22">
        <v>3.6407766990291357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22">
        <v>4.0298507462686484</v>
      </c>
      <c r="Q65" s="22">
        <v>3.8647342995169032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22">
        <v>-0.65013467075323295</v>
      </c>
      <c r="Q66" s="22">
        <v>4.8309178743961345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22">
        <v>-4.1815027846252129</v>
      </c>
      <c r="Q67" s="22">
        <v>5.3012048192771166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22">
        <v>-2.688071681911508</v>
      </c>
      <c r="Q68" s="22">
        <v>5.5288461538461453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22">
        <v>0.77288388118075257</v>
      </c>
      <c r="Q69" s="22">
        <v>5.9952038369304628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22">
        <v>-6.1571698622738369</v>
      </c>
      <c r="Q70" s="22">
        <v>5.741626794258381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22">
        <v>-1.9176843057439941</v>
      </c>
      <c r="Q71" s="22">
        <v>7.398568019093088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22">
        <v>-2.9485570890840584</v>
      </c>
      <c r="Q72" s="22">
        <v>7.3634204275534465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22">
        <v>-17.750921402245655</v>
      </c>
      <c r="Q73" s="22">
        <v>8.0568720379146974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22">
        <v>-17.365523083439214</v>
      </c>
      <c r="Q74" s="22">
        <v>8.25471698113207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22">
        <v>-16.771524605705423</v>
      </c>
      <c r="Q75" s="22">
        <v>8.9411764705882302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22">
        <v>-13.843123209169061</v>
      </c>
      <c r="Q76" s="22">
        <v>9.6018735362997543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22">
        <v>-15.728120516499278</v>
      </c>
      <c r="Q77" s="22">
        <v>9.9999999999999858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22">
        <v>-15.574460129008127</v>
      </c>
      <c r="Q78" s="22">
        <v>10.138248847926267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22">
        <v>-16.836588851834211</v>
      </c>
      <c r="Q79" s="22">
        <v>10.068649885583515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22">
        <v>-17.513907538845196</v>
      </c>
      <c r="Q80" s="22">
        <v>10.70615034168565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22">
        <v>-26.714100905562745</v>
      </c>
      <c r="Q81" s="22">
        <v>10.859728506787313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22">
        <v>-30.791366906474813</v>
      </c>
      <c r="Q82" s="22">
        <v>11.538461538461519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22">
        <v>-41.399981554920231</v>
      </c>
      <c r="Q83" s="22">
        <v>10.888888888888882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22">
        <v>-31.757318311940164</v>
      </c>
      <c r="Q84" s="22">
        <v>11.946902654867241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22">
        <v>-27.084201750729463</v>
      </c>
      <c r="Q85" s="22">
        <v>11.842105263157897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22">
        <v>-29.718093285494618</v>
      </c>
      <c r="Q86" s="22">
        <v>12.200435729847502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22">
        <v>-20.285803044423723</v>
      </c>
      <c r="Q87" s="22">
        <v>12.095032397408211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22">
        <v>-15.204739139472034</v>
      </c>
      <c r="Q88" s="22">
        <v>11.752136752136755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22">
        <v>-11.300276654607366</v>
      </c>
      <c r="Q89" s="22">
        <v>11.205073995771686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22">
        <v>-3.33296423430407</v>
      </c>
      <c r="Q90" s="22">
        <v>10.460251046025103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22">
        <v>4.4340054995417155</v>
      </c>
      <c r="Q91" s="22">
        <v>10.187110187110182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22">
        <v>10.6860465116279</v>
      </c>
      <c r="Q92" s="22">
        <v>9.259259259259256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22">
        <v>11.902660446349756</v>
      </c>
      <c r="Q93" s="22">
        <v>9.1836734693877542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22">
        <v>20.415800415800401</v>
      </c>
      <c r="Q94" s="22">
        <v>9.5334685598377433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22">
        <v>31.995593327038097</v>
      </c>
      <c r="Q95" s="22">
        <v>8.6172344689378946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22">
        <v>20.487144790257105</v>
      </c>
      <c r="Q96" s="22">
        <v>7.9051383399209474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22">
        <v>30.398742318136328</v>
      </c>
      <c r="Q97" s="22">
        <v>7.6470588235294068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22">
        <v>31.549008168027992</v>
      </c>
      <c r="Q98" s="22">
        <v>7.3786407766990303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22">
        <v>31.021044427123922</v>
      </c>
      <c r="Q99" s="22">
        <v>7.1290944123314048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22">
        <v>22.208603995587683</v>
      </c>
      <c r="Q100" s="22">
        <v>6.6921606118546917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22">
        <v>23.2845489443378</v>
      </c>
      <c r="Q101" s="22">
        <v>6.2737642585551257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22">
        <v>16.426116838487982</v>
      </c>
      <c r="Q102" s="22">
        <v>6.0606060606060552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22">
        <v>9.9067471201316426</v>
      </c>
      <c r="Q103" s="22">
        <v>5.8490566037735947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22">
        <v>9.5493224078159411</v>
      </c>
      <c r="Q104" s="22">
        <v>6.2146892655367214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22">
        <v>16.552112676056339</v>
      </c>
      <c r="Q105" s="22">
        <v>5.9813084112149584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22">
        <v>18.450736648250455</v>
      </c>
      <c r="Q106" s="22">
        <v>5.555555555555558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22">
        <v>25.479909383569787</v>
      </c>
      <c r="Q107" s="22">
        <v>5.719557195571956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22">
        <v>15.566037735849058</v>
      </c>
      <c r="Q108" s="22">
        <v>5.4945054945054972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22">
        <v>11.902674265672953</v>
      </c>
      <c r="Q109" s="22">
        <v>5.464480874316946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22">
        <v>19.14846435303248</v>
      </c>
      <c r="Q110" s="22">
        <v>5.0632911392405111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22">
        <v>1.1600237953599102</v>
      </c>
      <c r="Q111" s="22">
        <v>5.0359712230215736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22">
        <v>0.11031992779060307</v>
      </c>
      <c r="Q112" s="22">
        <v>5.1971326164874654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22">
        <v>-4.2327527488566608</v>
      </c>
      <c r="Q113" s="22">
        <v>6.0822898032200312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22">
        <v>-3.1483667847304275</v>
      </c>
      <c r="Q114" s="22">
        <v>6.4285714285714279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22">
        <v>-4.0527051307646218</v>
      </c>
      <c r="Q115" s="22">
        <v>6.9518716577540163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22">
        <v>-3.6440352896049077</v>
      </c>
      <c r="Q116" s="22">
        <v>6.7375886524822848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22">
        <v>-4.4373549883990782</v>
      </c>
      <c r="Q117" s="22">
        <v>6.7019400352733571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22">
        <v>-5.966378388883486</v>
      </c>
      <c r="Q118" s="22">
        <v>6.6666666666666652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22">
        <v>-8.2763207905739211</v>
      </c>
      <c r="Q119" s="22">
        <v>6.6317626527050644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22">
        <v>-10.262390670553934</v>
      </c>
      <c r="Q120" s="22">
        <v>6.4236111111110938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22">
        <v>-7.1204701273261506</v>
      </c>
      <c r="Q121" s="22">
        <v>6.390328151986191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22">
        <v>-11.501954215522058</v>
      </c>
      <c r="Q122" s="22">
        <v>6.7125645438898429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22">
        <v>-12.525727727139079</v>
      </c>
      <c r="Q123" s="22">
        <v>6.6780821917808098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22">
        <v>-12.803045481867347</v>
      </c>
      <c r="Q124" s="22">
        <v>6.8143100511073307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22">
        <v>-9.3578540946962043</v>
      </c>
      <c r="Q125" s="22">
        <v>6.2394603709949426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22">
        <v>-1.6355140186915862</v>
      </c>
      <c r="Q126" s="22">
        <v>6.3758389261744819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22">
        <v>1.1652101539741944</v>
      </c>
      <c r="Q127" s="22">
        <v>6.4999999999999947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22">
        <v>-4.9263535031847105</v>
      </c>
      <c r="Q128" s="22">
        <v>7.1428571428571397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22">
        <v>1.8512898330804273</v>
      </c>
      <c r="Q129" s="22">
        <v>7.4380165289256173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22">
        <v>6.737625297096228</v>
      </c>
      <c r="Q130" s="22">
        <v>7.7302631578947345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22">
        <v>6.2260437169791905</v>
      </c>
      <c r="Q131" s="22">
        <v>7.8559738134206247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22">
        <v>0.87719298245614308</v>
      </c>
      <c r="Q132" s="22">
        <v>8.4828711256117462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22">
        <v>-0.13708741959295168</v>
      </c>
      <c r="Q133" s="22">
        <v>8.9285714285714199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22">
        <v>1.0620399579390094</v>
      </c>
      <c r="Q134" s="22">
        <v>8.8709677419354769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22">
        <v>11.966386554621856</v>
      </c>
      <c r="Q135" s="22">
        <v>8.9887640449438422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22">
        <v>10.615808823529417</v>
      </c>
      <c r="Q136" s="22">
        <v>9.2503987240829311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22">
        <v>13.877368008070846</v>
      </c>
      <c r="Q137" s="22">
        <v>9.8412698412698507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22">
        <v>5.0913972942270069</v>
      </c>
      <c r="Q138" s="22">
        <v>10.252365930599371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22">
        <v>1.8922254216371837</v>
      </c>
      <c r="Q139" s="22">
        <v>10.485133020344284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22">
        <v>7.7253218884120178</v>
      </c>
      <c r="Q140" s="22">
        <v>10.697674418604652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22">
        <v>3.1088597536750084</v>
      </c>
      <c r="Q141" s="22">
        <v>11.076923076923073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22">
        <v>5.837932036015081</v>
      </c>
      <c r="Q142" s="22">
        <v>11.45038167938932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22">
        <v>6.6120538326506662</v>
      </c>
      <c r="Q143" s="22">
        <v>11.836115326251884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22">
        <v>9.3075684380031998</v>
      </c>
      <c r="Q144" s="22">
        <v>11.879699248120312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22">
        <v>12.101372756071793</v>
      </c>
      <c r="Q145" s="22">
        <v>12.071535022354718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22">
        <v>12.308812818645309</v>
      </c>
      <c r="Q146" s="22">
        <v>12.592592592592599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22">
        <v>14.239967977584289</v>
      </c>
      <c r="Q147" s="22">
        <v>13.254786450662737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22">
        <v>18.051516410469446</v>
      </c>
      <c r="Q148" s="22">
        <v>13.868613138686126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22">
        <v>0.49217442661679822</v>
      </c>
      <c r="Q149" s="22">
        <v>14.161849710982644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22">
        <v>4.4516509433962348</v>
      </c>
      <c r="Q150" s="22">
        <v>14.592274678111572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22">
        <v>12.272910779168345</v>
      </c>
      <c r="Q151" s="22">
        <v>14.589235127478762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22">
        <v>11.009620056359925</v>
      </c>
      <c r="Q152" s="22">
        <v>14.425770308123242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22">
        <v>17.204508236200745</v>
      </c>
      <c r="Q153" s="22">
        <v>14.265927977839322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22">
        <v>11.946578851079392</v>
      </c>
      <c r="Q154" s="22">
        <v>13.15068493150684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22">
        <v>14.763995609220636</v>
      </c>
      <c r="Q155" s="22">
        <v>12.890094979647216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22">
        <v>25.191514437242191</v>
      </c>
      <c r="Q156" s="22">
        <v>12.768817204301076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22">
        <v>32.366239638281847</v>
      </c>
      <c r="Q157" s="22">
        <v>12.632978723404253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22">
        <v>25.773577913655732</v>
      </c>
      <c r="Q158" s="22">
        <v>12.631578947368416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22">
        <v>13.481079187105838</v>
      </c>
      <c r="Q159" s="22">
        <v>12.353706111833551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22">
        <v>15.493577335914143</v>
      </c>
      <c r="Q160" s="22">
        <v>11.794871794871797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22">
        <v>33.215789989225186</v>
      </c>
      <c r="Q161" s="22">
        <v>11.392405063291132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22">
        <v>24.950606830369736</v>
      </c>
      <c r="Q162" s="22">
        <v>10.611735330836458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22">
        <v>19.192736425746148</v>
      </c>
      <c r="Q163" s="22">
        <v>10.135970333745359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22">
        <v>14.854691876750703</v>
      </c>
      <c r="Q164" s="22">
        <v>9.7919216646266793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22">
        <v>7.6025314374948527</v>
      </c>
      <c r="Q165" s="22">
        <v>9.6969696969696919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22">
        <v>0.33502206242850274</v>
      </c>
      <c r="Q166" s="22">
        <v>10.774818401937058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22">
        <v>-7.3967798501514359</v>
      </c>
      <c r="Q167" s="22">
        <v>10.817307692307686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22">
        <v>-4.3775005883737279</v>
      </c>
      <c r="Q168" s="22">
        <v>10.96543504171632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22">
        <v>-10.08397381155709</v>
      </c>
      <c r="Q169" s="22">
        <v>10.271546635182993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22">
        <v>-9.7304065998821461</v>
      </c>
      <c r="Q170" s="22">
        <v>9.5794392523364635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22">
        <v>-7.0629100733307641</v>
      </c>
      <c r="Q171" s="22">
        <v>8.9120370370370239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22">
        <v>-13.834082425535165</v>
      </c>
      <c r="Q172" s="22">
        <v>8.2568807339449499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22">
        <v>-17.676470588235293</v>
      </c>
      <c r="Q173" s="22">
        <v>7.6136363636363669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22">
        <v>-12.325879075370839</v>
      </c>
      <c r="Q174" s="22">
        <v>6.8848758465011484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22">
        <v>-15.619579153782336</v>
      </c>
      <c r="Q175" s="22">
        <v>6.6217732884399583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22">
        <v>-16.46215989634937</v>
      </c>
      <c r="Q176" s="22">
        <v>6.911928651059096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22">
        <v>-18.201955392606163</v>
      </c>
      <c r="Q177" s="22">
        <v>7.182320441988943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22">
        <v>-2.6712272986399554</v>
      </c>
      <c r="Q178" s="22">
        <v>6.5573770491803351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22">
        <v>3.6495093819934432</v>
      </c>
      <c r="Q179" s="22">
        <v>5.9652928416485951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22">
        <v>9.7054721470178009</v>
      </c>
      <c r="Q180" s="22">
        <v>4.9409237379162363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22">
        <v>9.6398891966759095</v>
      </c>
      <c r="Q181" s="22">
        <v>5.0321199143468887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22">
        <v>14.761321909424719</v>
      </c>
      <c r="Q182" s="22">
        <v>4.4776119402985204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22">
        <v>20.681063122923593</v>
      </c>
      <c r="Q183" s="22">
        <v>3.8257173219978791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22">
        <v>30.899124745822661</v>
      </c>
      <c r="Q184" s="22">
        <v>3.7076271186440746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22">
        <v>36.620221507681336</v>
      </c>
      <c r="Q185" s="22">
        <v>3.4846884899683239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22">
        <v>41.214359326691863</v>
      </c>
      <c r="Q186" s="22">
        <v>3.5902851108764455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22">
        <v>45.146585627457995</v>
      </c>
      <c r="Q187" s="22">
        <v>4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22">
        <v>52.942249794726749</v>
      </c>
      <c r="Q188" s="22">
        <v>3.4410844629822801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22">
        <v>51.797553459706776</v>
      </c>
      <c r="Q189" s="22">
        <v>2.4742268041237248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22">
        <v>37.561710317128274</v>
      </c>
      <c r="Q190" s="22">
        <v>2.3589743589743639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22">
        <v>37.90898521840225</v>
      </c>
      <c r="Q191" s="22">
        <v>2.4564994882292579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22">
        <v>22.307807358659893</v>
      </c>
      <c r="Q192" s="22">
        <v>2.763561924257929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22">
        <v>20.11838590918935</v>
      </c>
      <c r="Q193" s="22">
        <v>2.7522935779816571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22">
        <v>17.271046643913547</v>
      </c>
      <c r="Q194" s="22">
        <v>3.1632653061224536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22">
        <v>12.463867859600807</v>
      </c>
      <c r="Q195" s="22">
        <v>3.7871033776867957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22">
        <v>6.0786167769823152</v>
      </c>
      <c r="Q196" s="22">
        <v>4.290091930541351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22">
        <v>4.0664225941422494</v>
      </c>
      <c r="Q197" s="22">
        <v>4.6938775510203978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22">
        <v>-2.66374749133369</v>
      </c>
      <c r="Q198" s="22">
        <v>4.8929663608562768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22">
        <v>-7.2910893527926461</v>
      </c>
      <c r="Q199" s="22">
        <v>4.5546558704453455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22">
        <v>-8.6256263421617625</v>
      </c>
      <c r="Q200" s="22">
        <v>4.3346774193548265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22">
        <v>-7.3203740157480324</v>
      </c>
      <c r="Q201" s="22">
        <v>4.3259557344064392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22">
        <v>1.3868613138686037</v>
      </c>
      <c r="Q202" s="22">
        <v>4.3086172344689366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22">
        <v>1.8064671524053999E-2</v>
      </c>
      <c r="Q203" s="22">
        <v>4.2957042957043168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22">
        <v>1.5530418832161441</v>
      </c>
      <c r="Q204" s="22">
        <v>4.2828685258964105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22">
        <v>-1.6947115384615352</v>
      </c>
      <c r="Q205" s="22">
        <v>4.2658730158730229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22">
        <v>1.4005941914751796</v>
      </c>
      <c r="Q206" s="22">
        <v>4.1543026706231556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22">
        <v>9.9259531240438079</v>
      </c>
      <c r="Q207" s="22">
        <v>4.0433925049309538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22">
        <v>15.357188335667903</v>
      </c>
      <c r="Q208" s="22">
        <v>3.52595494613126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22">
        <v>13.49415755748209</v>
      </c>
      <c r="Q209" s="22">
        <v>3.6062378167641462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22">
        <v>12.358637925648242</v>
      </c>
      <c r="Q210" s="22">
        <v>3.790087463556846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22">
        <v>25.905014945200922</v>
      </c>
      <c r="Q211" s="22">
        <v>3.5818005808325282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22">
        <v>25.244810027418719</v>
      </c>
      <c r="Q212" s="22">
        <v>3.5748792270531515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22">
        <v>26.722421346077251</v>
      </c>
      <c r="Q213" s="22">
        <v>3.6644165863066513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22">
        <v>13.168946484281241</v>
      </c>
      <c r="Q214" s="22">
        <v>3.4582132564841661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22">
        <v>9.6207104154124146</v>
      </c>
      <c r="Q215" s="22">
        <v>3.3524904214559337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22">
        <v>14.287434523451136</v>
      </c>
      <c r="Q216" s="22">
        <v>3.2473734479465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22">
        <v>23.590903533439288</v>
      </c>
      <c r="Q217" s="22">
        <v>3.2350142721217834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22">
        <v>26.333413059076772</v>
      </c>
      <c r="Q218" s="22">
        <v>3.5137701804368593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22">
        <v>17.897901241440749</v>
      </c>
      <c r="Q219" s="22">
        <v>3.7914691943127909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22">
        <v>25.245612098465607</v>
      </c>
      <c r="Q220" s="22">
        <v>3.9735099337748325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22">
        <v>32.237351931805613</v>
      </c>
      <c r="Q221" s="22">
        <v>3.1984948259642598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22">
        <v>30.968136573430449</v>
      </c>
      <c r="Q222" s="22">
        <v>2.1535580524344455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22">
        <v>30.493273542600896</v>
      </c>
      <c r="Q223" s="22">
        <v>1.5887850467289688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22">
        <v>30.747980192859004</v>
      </c>
      <c r="Q224" s="22">
        <v>1.6791044776119479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22">
        <v>23.674837628326006</v>
      </c>
      <c r="Q225" s="22">
        <v>1.7674418604651132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22">
        <v>34.087896941101633</v>
      </c>
      <c r="Q226" s="22">
        <v>1.6713091922005541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22">
        <v>27.043057996485054</v>
      </c>
      <c r="Q227" s="22">
        <v>1.5755329008340979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22">
        <v>28.532293751975544</v>
      </c>
      <c r="Q228" s="22">
        <v>1.7576318223866849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22">
        <v>23.27249344610971</v>
      </c>
      <c r="Q229" s="22">
        <v>1.5668202764977046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22">
        <v>14.620408936009088</v>
      </c>
      <c r="Q230" s="22">
        <v>1.2844036697247763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22">
        <v>29.417319860232304</v>
      </c>
      <c r="Q231" s="22">
        <v>1.1872146118721449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22">
        <v>25.242376167812441</v>
      </c>
      <c r="Q232" s="22">
        <v>1.364877161055511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22">
        <v>22.101297614064453</v>
      </c>
      <c r="Q233" s="22">
        <v>1.9143117593436676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22">
        <v>22.435461956521728</v>
      </c>
      <c r="Q234" s="22">
        <v>2.8414298808432603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22">
        <v>17.283201940570049</v>
      </c>
      <c r="Q235" s="22">
        <v>3.6798528058877622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22">
        <v>21.192792218147027</v>
      </c>
      <c r="Q236" s="22">
        <v>3.669724770642202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22">
        <v>34.956801626291735</v>
      </c>
      <c r="Q237" s="22">
        <v>3.7477148080438782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22">
        <v>30.39180801012138</v>
      </c>
      <c r="Q238" s="22">
        <v>3.926940639269394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22">
        <v>39.127615424520144</v>
      </c>
      <c r="Q239" s="22">
        <v>4.2883211678832245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22">
        <v>3.2010820559062125</v>
      </c>
      <c r="Q240" s="22">
        <v>4.2727272727272725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22">
        <v>-7.5916860605087848</v>
      </c>
      <c r="Q241" s="22">
        <v>4.3557168784029043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22">
        <v>2.0275013420324672</v>
      </c>
      <c r="Q242" s="22">
        <v>4.5289855072463858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22">
        <v>-6.2062171628721519</v>
      </c>
      <c r="Q243" s="22">
        <v>4.3321299638989119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22">
        <v>-5.7635467980295507</v>
      </c>
      <c r="Q244" s="22">
        <v>4.1292639138240439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22">
        <v>-11.247857387727123</v>
      </c>
      <c r="Q245" s="22">
        <v>3.9355992844364973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22">
        <v>-9.373699542238878</v>
      </c>
      <c r="Q246" s="22">
        <v>3.8324420677361859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22">
        <v>-9.6311616683902095</v>
      </c>
      <c r="Q247" s="22">
        <v>3.9929015084294583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22">
        <v>-10.032894736842103</v>
      </c>
      <c r="Q248" s="22">
        <v>3.9823008849557473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22">
        <v>-14.636289462122654</v>
      </c>
      <c r="Q249" s="22">
        <v>3.9647577092511099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22">
        <v>-20.703456640388119</v>
      </c>
      <c r="Q250" s="22">
        <v>4.1300527240773377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22">
        <v>-15.51129478295994</v>
      </c>
      <c r="Q251" s="22">
        <v>4.1119860017497789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22">
        <v>10.794709877278708</v>
      </c>
      <c r="Q252" s="22">
        <v>4.1848299912816023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22">
        <v>18.844984802431597</v>
      </c>
      <c r="Q253" s="22">
        <v>4.2608695652174067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22">
        <v>12.400841832604836</v>
      </c>
      <c r="Q254" s="22">
        <v>4.2461005199306623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22">
        <v>15.71556385420314</v>
      </c>
      <c r="Q255" s="22">
        <v>4.4117647058823595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22">
        <v>7.8560227018146689</v>
      </c>
      <c r="Q256" s="22">
        <v>4.482758620689653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22">
        <v>13.897794430066824</v>
      </c>
      <c r="Q257" s="22">
        <v>4.6471600688468007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22">
        <v>18.486205181188531</v>
      </c>
      <c r="Q258" s="22">
        <v>4.8927038626609409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22">
        <v>22.2612145254806</v>
      </c>
      <c r="Q259" s="22">
        <v>5.0341296928327672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22">
        <v>16.263254113345525</v>
      </c>
      <c r="Q260" s="22">
        <v>5.2765957446808454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22">
        <v>27.225939269171384</v>
      </c>
      <c r="Q261" s="22">
        <v>5.1694915254237195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22">
        <v>34.387427347812796</v>
      </c>
      <c r="Q262" s="22">
        <v>5.0632911392405111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22">
        <v>28.406458019197501</v>
      </c>
      <c r="Q263" s="22">
        <v>4.6218487394958041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22">
        <v>22.005950460622991</v>
      </c>
      <c r="Q264" s="22">
        <v>4.435146443514637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22">
        <v>26.412130069419071</v>
      </c>
      <c r="Q265" s="22">
        <v>4.587155963302747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22">
        <v>27.250468097364223</v>
      </c>
      <c r="Q266" s="22">
        <v>4.6550290939318506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22">
        <v>10.626281641846225</v>
      </c>
      <c r="Q267" s="22">
        <v>4.6396023198011616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22">
        <v>14.896489648964884</v>
      </c>
      <c r="Q268" s="22">
        <v>5.1980198019802026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22">
        <v>15.284701732967076</v>
      </c>
      <c r="Q269" s="22">
        <v>5.2631578947368363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22">
        <v>6.8337424105412881</v>
      </c>
      <c r="Q270" s="22">
        <v>5.237315875613735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22">
        <v>12.70123549232498</v>
      </c>
      <c r="Q271" s="22">
        <v>4.7116165718927849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22">
        <v>12.591986917416186</v>
      </c>
      <c r="Q272" s="22">
        <v>4.3654001616814764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22">
        <v>2.9097318539066164</v>
      </c>
      <c r="Q273" s="22">
        <v>4.6736502820306391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22">
        <v>-8.2202304737515988</v>
      </c>
      <c r="Q274" s="22">
        <v>4.8192771084337283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22">
        <v>-12.344264642703696</v>
      </c>
      <c r="Q275" s="22">
        <v>5.7028112449799107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22">
        <v>-10.682806440239744</v>
      </c>
      <c r="Q276" s="22">
        <v>6.1698717948718063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22">
        <v>-6.8701407555131544</v>
      </c>
      <c r="Q277" s="22">
        <v>6.3795853269537517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22">
        <v>-6.5591397849462219</v>
      </c>
      <c r="Q278" s="22">
        <v>6.1953931691818731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22">
        <v>4.5125805275312958</v>
      </c>
      <c r="Q279" s="22">
        <v>6.2549485352335621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22">
        <v>10.599897556419302</v>
      </c>
      <c r="Q280" s="22">
        <v>5.647058823529405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22">
        <v>10.378302053303523</v>
      </c>
      <c r="Q281" s="22">
        <v>5.3125000000000089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22">
        <v>13.464328899637223</v>
      </c>
      <c r="Q282" s="22">
        <v>4.8211508553654969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22">
        <v>7.9173933504969041</v>
      </c>
      <c r="Q283" s="22">
        <v>4.8099301784328752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22">
        <v>3.6701860231272088</v>
      </c>
      <c r="Q284" s="22">
        <v>5.0348567002323819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22">
        <v>8.8895128457110886</v>
      </c>
      <c r="Q285" s="22">
        <v>4.6959199384141614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22">
        <v>22.591145833333325</v>
      </c>
      <c r="Q286" s="22">
        <v>4.3678160919540243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22">
        <v>26.730926319228885</v>
      </c>
      <c r="Q287" s="22">
        <v>3.7993920972644313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22">
        <v>29.095394736842106</v>
      </c>
      <c r="Q288" s="22">
        <v>3.3962264150943389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22">
        <v>16.448389299236553</v>
      </c>
      <c r="Q289" s="22">
        <v>2.8485757121439192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22">
        <v>26.306704621161625</v>
      </c>
      <c r="Q290" s="22">
        <v>3.0665669409125185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22">
        <v>18.855581077544837</v>
      </c>
      <c r="Q291" s="22">
        <v>2.9806259314456129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22">
        <v>12.430871495899964</v>
      </c>
      <c r="Q292" s="22">
        <v>2.6726057906458989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22">
        <v>7.587548638132291</v>
      </c>
      <c r="Q293" s="22">
        <v>2.8189910979228294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22">
        <v>10.5530985240049</v>
      </c>
      <c r="Q294" s="22">
        <v>3.1899109792284719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22">
        <v>6.5464433214478257</v>
      </c>
      <c r="Q295" s="22">
        <v>3.1828275351591495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22">
        <v>9.9633581204871202</v>
      </c>
      <c r="Q296" s="22">
        <v>3.0235988200590036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22">
        <v>9.3860395554524079</v>
      </c>
      <c r="Q297" s="22">
        <v>3.0147058823529305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22">
        <v>4.7037402321523425</v>
      </c>
      <c r="Q298" s="22">
        <v>3.1571218795888534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22">
        <v>7.7192801526323906</v>
      </c>
      <c r="Q299" s="22">
        <v>3.0746705710102518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22">
        <v>6.6836539686584429</v>
      </c>
      <c r="Q300" s="22">
        <v>2.9927007299270114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22">
        <v>14.95922392196578</v>
      </c>
      <c r="Q301" s="22">
        <v>3.2798833819241979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22">
        <v>4.4642643074636279</v>
      </c>
      <c r="Q302" s="22">
        <v>3.1204644412191396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22">
        <v>7.3389109056215984</v>
      </c>
      <c r="Q303" s="22">
        <v>2.9667149059334541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22">
        <v>7.4339714078022867</v>
      </c>
      <c r="Q304" s="22">
        <v>3.2537960954446943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22">
        <v>11.885357576358091</v>
      </c>
      <c r="Q305" s="22">
        <v>3.2467532467532534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22">
        <v>6.082660561513431</v>
      </c>
      <c r="Q306" s="22">
        <v>3.0194104960460155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22">
        <v>8.3881064162754306</v>
      </c>
      <c r="Q307" s="22">
        <v>3.1563845050215145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22">
        <v>10.386142010094579</v>
      </c>
      <c r="Q308" s="22">
        <v>3.2211882605583497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22">
        <v>5.638716673345745</v>
      </c>
      <c r="Q309" s="22">
        <v>2.9978586723768963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22">
        <v>11.962901239040647</v>
      </c>
      <c r="Q310" s="22">
        <v>2.8469750889679624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22">
        <v>9.8444231689803772</v>
      </c>
      <c r="Q311" s="22">
        <v>2.8409090909090828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22">
        <v>11.739275819241414</v>
      </c>
      <c r="Q312" s="22">
        <v>2.7639971651311157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22">
        <v>7.0569143387040567</v>
      </c>
      <c r="Q313" s="22">
        <v>2.7522935779816571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22">
        <v>7.0551513621445405</v>
      </c>
      <c r="Q314" s="22">
        <v>2.7445460942997935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22">
        <v>9.7611559323579122</v>
      </c>
      <c r="Q315" s="22">
        <v>2.8109627547435068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22">
        <v>5.3588344084081418</v>
      </c>
      <c r="Q316" s="22">
        <v>2.450980392156854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22">
        <v>-1.3062634224101699</v>
      </c>
      <c r="Q317" s="22">
        <v>2.515723270440251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22">
        <v>2.4353120243531201</v>
      </c>
      <c r="Q318" s="22">
        <v>2.6517794836008246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22">
        <v>1.4016304227104204</v>
      </c>
      <c r="Q319" s="22">
        <v>2.3643949930458819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22">
        <v>-1.3894746187823159</v>
      </c>
      <c r="Q320" s="22">
        <v>2.2884882108183069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22">
        <v>2.2605047642425102</v>
      </c>
      <c r="Q321" s="22">
        <v>2.4948024948024949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22">
        <v>2.5735611355595767</v>
      </c>
      <c r="Q322" s="22">
        <v>2.6989619377162599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22">
        <v>0.82365502364194487</v>
      </c>
      <c r="Q323" s="22">
        <v>2.9005524861878351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22">
        <v>0.96616292242910351</v>
      </c>
      <c r="Q324" s="22">
        <v>2.9655172413793229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22">
        <v>-1.7540440459949402</v>
      </c>
      <c r="Q325" s="22">
        <v>2.6098901098901228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22">
        <v>-1.5392860971165212</v>
      </c>
      <c r="Q326" s="22">
        <v>2.6027397260274032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22">
        <v>-2.3234567388550897</v>
      </c>
      <c r="Q327" s="22">
        <v>2.5974025974025761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22">
        <v>4.3348888984030554</v>
      </c>
      <c r="Q328" s="22">
        <v>2.8708133971291794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22">
        <v>12.324741458599719</v>
      </c>
      <c r="Q329" s="22">
        <v>2.8629856850715951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22">
        <v>14.149165021844713</v>
      </c>
      <c r="Q330" s="22">
        <v>2.7872195785180187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22">
        <v>16.845564074479725</v>
      </c>
      <c r="Q331" s="22">
        <v>3.1250000000000222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22">
        <v>22.616877124271273</v>
      </c>
      <c r="Q332" s="22">
        <v>3.1186440677966054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22">
        <v>22.650896870772041</v>
      </c>
      <c r="Q333" s="22">
        <v>3.0425963488843744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22">
        <v>18.168626048917957</v>
      </c>
      <c r="Q334" s="22">
        <v>2.8301886792452713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22">
        <v>26.301571178491923</v>
      </c>
      <c r="Q335" s="22">
        <v>2.6174496644295386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22">
        <v>23.107864930665812</v>
      </c>
      <c r="Q336" s="22">
        <v>2.5452109845947701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22">
        <v>33.432520002644985</v>
      </c>
      <c r="Q337" s="22">
        <v>2.7443105756358666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22">
        <v>34.110653863740282</v>
      </c>
      <c r="Q338" s="22">
        <v>2.6034712950600669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22">
        <v>35.202584924110369</v>
      </c>
      <c r="Q339" s="22">
        <v>2.5316455696202667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22">
        <v>31.399905619729584</v>
      </c>
      <c r="Q340" s="22">
        <v>2.7906976744185963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22">
        <v>28.916937948113674</v>
      </c>
      <c r="Q341" s="22">
        <v>2.7170311464546071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22">
        <v>27.094868955334061</v>
      </c>
      <c r="Q342" s="22">
        <v>2.8439153439153486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22">
        <v>25.44431946006749</v>
      </c>
      <c r="Q343" s="22">
        <v>2.832674571805005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22">
        <v>23.107847636530508</v>
      </c>
      <c r="Q344" s="22">
        <v>2.8270874424720649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22">
        <v>13.857951108422606</v>
      </c>
      <c r="Q345" s="22">
        <v>2.8215223097112663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22">
        <v>16.037232149213352</v>
      </c>
      <c r="Q346" s="22">
        <v>2.8833551769331667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22">
        <v>17.610923837716676</v>
      </c>
      <c r="Q347" s="22">
        <v>2.8122956180510084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22">
        <v>21.284608770421332</v>
      </c>
      <c r="Q348" s="22">
        <v>3.0045721750489918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22">
        <v>25.050795381337032</v>
      </c>
      <c r="Q349" s="22">
        <v>3.0618892508143203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22">
        <v>20.26366632571883</v>
      </c>
      <c r="Q350" s="22">
        <v>3.2530904359141077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22">
        <v>23.606175906418024</v>
      </c>
      <c r="Q351" s="22">
        <v>3.378817413905133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22">
        <v>23.482660087753548</v>
      </c>
      <c r="Q352" s="22">
        <v>3.0381383322559907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22">
        <v>17.292021688613481</v>
      </c>
      <c r="Q353" s="22">
        <v>3.0322580645161246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22">
        <v>22.497210205298334</v>
      </c>
      <c r="Q354" s="22">
        <v>2.7652733118971096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22">
        <v>26.775466284074611</v>
      </c>
      <c r="Q355" s="22">
        <v>2.4343369634849621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22">
        <v>31.986341201556744</v>
      </c>
      <c r="Q356" s="22">
        <v>2.2378516624040889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22">
        <v>49.122587702164225</v>
      </c>
      <c r="Q357" s="22">
        <v>2.2335673261008271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22">
        <v>37.957637387076495</v>
      </c>
      <c r="Q358" s="22">
        <v>2.1656050955414008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22">
        <v>37.820261009995178</v>
      </c>
      <c r="Q359" s="22">
        <v>2.2900763358778775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22">
        <v>29.683667248004308</v>
      </c>
      <c r="Q360" s="22">
        <v>2.2194039315155401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22">
        <v>26.205384269900399</v>
      </c>
      <c r="Q361" s="22">
        <v>2.0859671302149163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22">
        <v>31.008181008180991</v>
      </c>
      <c r="Q362" s="22">
        <v>1.8903591682419618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22">
        <v>24.692174620942311</v>
      </c>
      <c r="Q363" s="22">
        <v>1.6970458830924073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22">
        <v>32.690119116866015</v>
      </c>
      <c r="Q364" s="22">
        <v>1.6311166875784044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22">
        <v>45.518543956043956</v>
      </c>
      <c r="Q365" s="22">
        <v>1.4402003757044479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22">
        <v>38.736366585968504</v>
      </c>
      <c r="Q366" s="22">
        <v>1.3767209011263937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22">
        <v>28.591974348092599</v>
      </c>
      <c r="Q367" s="22">
        <v>1.4383989993745905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22">
        <v>28.097250152518249</v>
      </c>
      <c r="Q368" s="22">
        <v>1.6885553470919357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22">
        <v>17.432490490511476</v>
      </c>
      <c r="Q369" s="22">
        <v>1.6229712858926382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22">
        <v>6.4271181918240661</v>
      </c>
      <c r="Q370" s="22">
        <v>1.7456359102244301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22">
        <v>7.36107592264168</v>
      </c>
      <c r="Q371" s="22">
        <v>1.6169154228855787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22">
        <v>20.123111237453806</v>
      </c>
      <c r="Q372" s="22">
        <v>1.4267990074441794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22">
        <v>21.795059660875047</v>
      </c>
      <c r="Q373" s="22">
        <v>1.4860681114551078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22">
        <v>26.668590212586185</v>
      </c>
      <c r="Q374" s="22">
        <v>1.4842300556586308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22">
        <v>30.5382135716326</v>
      </c>
      <c r="Q375" s="22">
        <v>1.606922126081578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22">
        <v>18.010368422055766</v>
      </c>
      <c r="Q376" s="22">
        <v>1.6666666666666607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22">
        <v>16.756977535738592</v>
      </c>
      <c r="Q377" s="22">
        <v>1.6666666666666607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22">
        <v>20.097144142118296</v>
      </c>
      <c r="Q378" s="22">
        <v>1.7283950617283939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22">
        <v>19.345079848187609</v>
      </c>
      <c r="Q379" s="22">
        <v>2.2811344019728841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22">
        <v>21.067346362802517</v>
      </c>
      <c r="Q380" s="22">
        <v>2.091020910209096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22">
        <v>18.564787136266702</v>
      </c>
      <c r="Q381" s="22">
        <v>1.9656019656019597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22">
        <v>37.933519973257582</v>
      </c>
      <c r="Q382" s="22">
        <v>2.1446078431372584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22">
        <v>26.125603484724834</v>
      </c>
      <c r="Q383" s="22">
        <v>2.2643818849449104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22">
        <v>24.052718286655672</v>
      </c>
      <c r="Q384" s="22">
        <v>2.629969418960254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22">
        <v>19.360105875578991</v>
      </c>
      <c r="Q385" s="22">
        <v>2.56253813300793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22">
        <v>19.526044759727633</v>
      </c>
      <c r="Q386" s="22">
        <v>2.6203534430225606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22">
        <v>8.9728361101559795</v>
      </c>
      <c r="Q387" s="22">
        <v>2.6763990267639981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22">
        <v>10.343769431411665</v>
      </c>
      <c r="Q388" s="22">
        <v>2.7929568913175551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22">
        <v>16.496808849708877</v>
      </c>
      <c r="Q389" s="22">
        <v>3.2179720704310855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22">
        <v>8.7815875013106837</v>
      </c>
      <c r="Q390" s="22">
        <v>3.762135922330101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22">
        <v>9.1224728077182959</v>
      </c>
      <c r="Q391" s="22">
        <v>3.0138637733574392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22">
        <v>5.9655717522273388</v>
      </c>
      <c r="Q392" s="22">
        <v>3.1325301204819134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22">
        <v>7.6848395448250839</v>
      </c>
      <c r="Q393" s="22">
        <v>3.7349397590361377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22">
        <v>14.940056497603017</v>
      </c>
      <c r="Q394" s="22">
        <v>3.5992801439711952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22">
        <v>11.990239414988579</v>
      </c>
      <c r="Q395" s="22">
        <v>3.3512866546977715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22">
        <v>4.8769929490142472</v>
      </c>
      <c r="Q396" s="22">
        <v>3.4564958283670899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22">
        <v>-5.3250390594063006</v>
      </c>
      <c r="Q397" s="22">
        <v>3.4503271861986873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22">
        <v>-10.139186659860478</v>
      </c>
      <c r="Q398" s="22">
        <v>3.444180522565321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22">
        <v>-2.0402162844398553</v>
      </c>
      <c r="Q399" s="22">
        <v>3.4360189573459543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22">
        <v>-9.256304796475467</v>
      </c>
      <c r="Q400" s="22">
        <v>3.7212049616065945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22">
        <v>-22.571367561291357</v>
      </c>
      <c r="Q401" s="22">
        <v>3.529411764705892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22">
        <v>-13.974511680425216</v>
      </c>
      <c r="Q402" s="22">
        <v>2.9824561403508643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22">
        <v>-11.599324229198926</v>
      </c>
      <c r="Q403" s="22">
        <v>3.2182562902282053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22">
        <v>-15.827031486319253</v>
      </c>
      <c r="Q404" s="22">
        <v>3.5630841121495394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22">
        <v>-15.347735230600412</v>
      </c>
      <c r="Q405" s="22">
        <v>3.1939605110336888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22">
        <v>-25.308365399820786</v>
      </c>
      <c r="Q406" s="22">
        <v>2.7214823393167498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22">
        <v>-27.536877571336081</v>
      </c>
      <c r="Q407" s="22">
        <v>2.7214823393167498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22">
        <v>-25.858402126766478</v>
      </c>
      <c r="Q408" s="22">
        <v>2.5921658986175045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22">
        <v>-13.346515076618882</v>
      </c>
      <c r="Q409" s="22">
        <v>2.1276595744680771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22">
        <v>-13.04268791468477</v>
      </c>
      <c r="Q410" s="22">
        <v>1.8943742824339971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22">
        <v>-17.2626847534059</v>
      </c>
      <c r="Q411" s="22">
        <v>1.6036655211913109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22">
        <v>-10.74326177073085</v>
      </c>
      <c r="Q412" s="22">
        <v>1.1958997722095743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22">
        <v>-1.115199986210802</v>
      </c>
      <c r="Q413" s="22">
        <v>1.1363636363636465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22">
        <v>-13.809165559521707</v>
      </c>
      <c r="Q414" s="22">
        <v>1.3628620102214661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22">
        <v>-15.024446178592466</v>
      </c>
      <c r="Q415" s="22">
        <v>1.6439909297052191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22">
        <v>-19.157451118116931</v>
      </c>
      <c r="Q416" s="22">
        <v>1.2408347433727984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22">
        <v>-24.736012152935448</v>
      </c>
      <c r="Q417" s="22">
        <v>1.0692177827799743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22">
        <v>-19.187882637308341</v>
      </c>
      <c r="Q418" s="22">
        <v>1.465614430665152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22">
        <v>-21.678482909677797</v>
      </c>
      <c r="Q419" s="22">
        <v>1.7474633596392231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22">
        <v>-16.420389137368129</v>
      </c>
      <c r="Q420" s="22">
        <v>1.516002245929271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22">
        <v>-17.827899425161277</v>
      </c>
      <c r="Q421" s="22">
        <v>2.0270270270270174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22">
        <v>-23.365967528395228</v>
      </c>
      <c r="Q422" s="22">
        <v>2.2535211267605604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22">
        <v>-24.287736683772788</v>
      </c>
      <c r="Q423" s="22">
        <v>2.4802705749718212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22">
        <v>-23.996819459127337</v>
      </c>
      <c r="Q424" s="22">
        <v>2.7574563871693991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22">
        <v>-26.077445332450178</v>
      </c>
      <c r="Q425" s="22">
        <v>3.1460674157303359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22">
        <v>-14.857185306243736</v>
      </c>
      <c r="Q426" s="22">
        <v>3.0252100840336249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22">
        <v>-9.7035065689600302</v>
      </c>
      <c r="Q427" s="22">
        <v>2.175125488008911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22">
        <v>-1.5477561576852428</v>
      </c>
      <c r="Q428" s="22">
        <v>1.8941504178273005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22">
        <v>8.6318860928895838</v>
      </c>
      <c r="Q429" s="22">
        <v>1.9487750556792971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22">
        <v>10.0363509338806</v>
      </c>
      <c r="Q430" s="22">
        <v>2.0555555555555438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22">
        <v>22.162937886370337</v>
      </c>
      <c r="Q431" s="22">
        <v>2.2160664819944609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22">
        <v>18.622425939306364</v>
      </c>
      <c r="Q432" s="22">
        <v>2.3783185840707821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22">
        <v>13.018124339161186</v>
      </c>
      <c r="Q433" s="22">
        <v>2.0419426048565281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22">
        <v>26.380395990088878</v>
      </c>
      <c r="Q434" s="22">
        <v>1.9283746556473913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22">
        <v>32.187682599041722</v>
      </c>
      <c r="Q435" s="22">
        <v>2.0352035203520247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22">
        <v>36.116031623372777</v>
      </c>
      <c r="Q436" s="22">
        <v>2.0262869660460092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22">
        <v>32.779598670093634</v>
      </c>
      <c r="Q437" s="22">
        <v>1.6884531590413809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22">
        <v>20.762989137547439</v>
      </c>
      <c r="Q438" s="22">
        <v>1.7400761283306032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22">
        <v>16.302576822092398</v>
      </c>
      <c r="Q439" s="22">
        <v>2.2925764192139875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22">
        <v>17.069266290405327</v>
      </c>
      <c r="Q440" s="22">
        <v>2.8977583378895444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22">
        <v>11.250012622310201</v>
      </c>
      <c r="Q441" s="22">
        <v>3.1676679410158393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22">
        <v>9.5465322764655127</v>
      </c>
      <c r="Q442" s="22">
        <v>2.9395753946652281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22">
        <v>11.90899324276835</v>
      </c>
      <c r="Q443" s="22">
        <v>2.5474254742547275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22">
        <v>7.5653605657127088</v>
      </c>
      <c r="Q444" s="22">
        <v>2.5391680172879516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22">
        <v>10.926100926100911</v>
      </c>
      <c r="Q445" s="22">
        <v>3.1909140075716547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22">
        <v>8.9934527663860777</v>
      </c>
      <c r="Q446" s="22">
        <v>3.6216216216216068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22">
        <v>4.4327354061867164</v>
      </c>
      <c r="Q447" s="22">
        <v>3.3423180592991875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22">
        <v>5.1234125805718955</v>
      </c>
      <c r="Q448" s="22">
        <v>2.8448738593666034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22">
        <v>4.828584367036326</v>
      </c>
      <c r="Q449" s="22">
        <v>3.0530262453133394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22">
        <v>4.4748487311478291</v>
      </c>
      <c r="Q450" s="22">
        <v>3.2068412613575736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22">
        <v>6.3193775207909475</v>
      </c>
      <c r="Q451" s="22">
        <v>3.3617929562433257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22">
        <v>4.4256863363837162</v>
      </c>
      <c r="Q452" s="22">
        <v>2.8692879914984148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22">
        <v>12.02301855280834</v>
      </c>
      <c r="Q453" s="22">
        <v>2.541026998411855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22">
        <v>10.51311309135694</v>
      </c>
      <c r="Q454" s="22">
        <v>3.0671602326811209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22">
        <v>10.248703547524629</v>
      </c>
      <c r="Q455" s="22">
        <v>3.6469344608879517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22">
        <v>6.7961422757034207</v>
      </c>
      <c r="Q456" s="22">
        <v>4.7418335089568053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22">
        <v>6.445621986335226</v>
      </c>
      <c r="Q457" s="22">
        <v>4.3501048218029359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22">
        <v>3.0010231698461842</v>
      </c>
      <c r="Q458" s="22">
        <v>3.3385498174230532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22">
        <v>8.3647260998755524</v>
      </c>
      <c r="Q459" s="22">
        <v>3.3385498174230532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22">
        <v>6.4024592888002774</v>
      </c>
      <c r="Q460" s="22">
        <v>3.9665970772442494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22">
        <v>9.6799058098069537</v>
      </c>
      <c r="Q461" s="22">
        <v>3.6382536382536301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22">
        <v>13.291265073259284</v>
      </c>
      <c r="Q462" s="22">
        <v>3.4179181771103018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22">
        <v>6.5958875367184255</v>
      </c>
      <c r="Q463" s="22">
        <v>3.5622096024780614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22">
        <v>6.6203318979627834</v>
      </c>
      <c r="Q464" s="22">
        <v>4.0289256198347223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22">
        <v>3.4419614642920759</v>
      </c>
      <c r="Q465" s="22">
        <v>4.233350542075387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22">
        <v>6.8415920283857679</v>
      </c>
      <c r="Q466" s="22">
        <v>4.1046690610569536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22">
        <v>8.710866610786038</v>
      </c>
      <c r="Q467" s="22">
        <v>3.8755736868944402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22">
        <v>14.16144025318764</v>
      </c>
      <c r="Q468" s="22">
        <v>2.0623742454728422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22">
        <v>12.097032365464045</v>
      </c>
      <c r="Q469" s="22">
        <v>1.3561024610748484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22">
        <v>13.619431382130752</v>
      </c>
      <c r="Q470" s="22">
        <v>1.9687026754164672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22">
        <v>12.355477782638591</v>
      </c>
      <c r="Q471" s="22">
        <v>2.5239777889954462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22">
        <v>9.8511704902159778</v>
      </c>
      <c r="Q472" s="22">
        <v>2.0943775100401796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22">
        <v>9.7299342791168151</v>
      </c>
      <c r="Q473" s="22">
        <v>2.4363089267803506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22">
        <v>13.105347891439866</v>
      </c>
      <c r="Q474" s="22">
        <v>2.8102153229844884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22">
        <v>20.512719571054028</v>
      </c>
      <c r="Q475" s="22">
        <v>2.6714855433698892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22">
        <v>18.355377105967552</v>
      </c>
      <c r="Q476" s="22">
        <v>2.7060575968222311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22">
        <v>13.990412482571713</v>
      </c>
      <c r="Q477" s="22">
        <v>2.6260525012382407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22">
        <v>13.05164823365188</v>
      </c>
      <c r="Q478" s="22">
        <v>2.3415475603745683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22">
        <v>14.290526630984024</v>
      </c>
      <c r="Q479" s="22">
        <v>1.9494354442808115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22">
        <v>12.441760889443664</v>
      </c>
      <c r="Q480" s="22">
        <v>2.7614588467225198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22">
        <v>5.748127628281563</v>
      </c>
      <c r="Q481" s="22">
        <v>3.6040634291377494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22">
        <v>3.5295776633998521</v>
      </c>
      <c r="Q482" s="22">
        <v>4.3267326732673306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22">
        <v>-4.1502113694515508</v>
      </c>
      <c r="Q483" s="22">
        <v>4.1033973412112346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22">
        <v>-5.4157603673533057</v>
      </c>
      <c r="Q484" s="22">
        <v>4.3531066223472248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22">
        <v>-6.9084920400320886</v>
      </c>
      <c r="Q485" s="22">
        <v>4.1344769849895657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22">
        <v>-6.5287343915486629</v>
      </c>
      <c r="Q486" s="22">
        <v>4.009020417705722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22">
        <v>-8.5089702212175276</v>
      </c>
      <c r="Q487" s="22">
        <v>3.9556416568346187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22">
        <v>-14.856819769182151</v>
      </c>
      <c r="Q488" s="22">
        <v>4.0788010635726346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22">
        <v>-12.911006205034104</v>
      </c>
      <c r="Q489" s="22">
        <v>4.8633700446906847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22">
        <v>-12.968880385891357</v>
      </c>
      <c r="Q490" s="22">
        <v>5.5145412254214987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22">
        <v>-23.605043392827906</v>
      </c>
      <c r="Q491" s="22">
        <v>5.3488450481771643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22">
        <v>-37.474989995998406</v>
      </c>
      <c r="Q492" s="22">
        <v>4.9606000872889133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22">
        <v>-39.489852410980731</v>
      </c>
      <c r="Q493" s="22">
        <v>3.7111439545039149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22">
        <v>-38.48579367457571</v>
      </c>
      <c r="Q494" s="22">
        <v>1.0358735883078563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22">
        <v>-40.090674984585249</v>
      </c>
      <c r="Q495" s="22">
        <v>-4.4931278791493501E-2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22">
        <v>-44.756243283256801</v>
      </c>
      <c r="Q496" s="22">
        <v>-0.12533867357756856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22">
        <v>-39.678687533076285</v>
      </c>
      <c r="Q497" s="22">
        <v>8.1804205864521862E-2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22">
        <v>-37.008061547788309</v>
      </c>
      <c r="Q498" s="22">
        <v>-0.42146078307413459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22">
        <v>-34.364958082806098</v>
      </c>
      <c r="Q499" s="22">
        <v>-0.60530765135026199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22">
        <v>-28.178125000000001</v>
      </c>
      <c r="Q500" s="22">
        <v>-1.0390780678814715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22">
        <v>-22.084931117738961</v>
      </c>
      <c r="Q501" s="22">
        <v>-1.2523069417661126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22">
        <v>-20.439964765401484</v>
      </c>
      <c r="Q502" s="22">
        <v>-1.9753356884008366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22">
        <v>-9.36931993552591</v>
      </c>
      <c r="Q503" s="22">
        <v>-1.4686053048967196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22">
        <v>6.961548387096772</v>
      </c>
      <c r="Q504" s="22">
        <v>-1.341125723111225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22">
        <v>22.247389092207449</v>
      </c>
      <c r="Q505" s="22">
        <v>-0.21906360684769144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22">
        <v>23.454193191253793</v>
      </c>
      <c r="Q506" s="22">
        <v>1.8485555811255772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22">
        <v>30.027364750326903</v>
      </c>
      <c r="Q507" s="22">
        <v>2.7846256488390564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22">
        <v>50.252350052374538</v>
      </c>
      <c r="Q508" s="22">
        <v>2.6552304926896086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22">
        <v>46.568989935703819</v>
      </c>
      <c r="Q509" s="22">
        <v>2.2144242919620138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22">
        <v>35.962007768013684</v>
      </c>
      <c r="Q510" s="22">
        <v>2.3918022225043911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22">
        <v>18.52492547381248</v>
      </c>
      <c r="Q511" s="22">
        <v>2.2409661200131659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22">
        <v>12.116564417177923</v>
      </c>
      <c r="Q512" s="22">
        <v>1.9591645153719695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22">
        <v>11.556689755741868</v>
      </c>
      <c r="Q513" s="22">
        <v>1.1050625005825987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P514" s="22">
        <v>2.8129960220258265</v>
      </c>
      <c r="Q514" s="22">
        <v>1.3144049093465782</v>
      </c>
    </row>
    <row r="515" spans="1:17" x14ac:dyDescent="0.25">
      <c r="A515" s="21"/>
      <c r="B515" s="22"/>
      <c r="C515" s="60"/>
      <c r="I515" s="60"/>
      <c r="J515" s="58"/>
      <c r="K515" s="57"/>
      <c r="L515" s="59"/>
      <c r="P515" s="22">
        <v>4.9636735157225553</v>
      </c>
      <c r="Q515" s="22">
        <v>1.1987048050249083</v>
      </c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L14" sqref="L14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1" t="s">
        <v>688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2015-09-21T15:24:51Z</dcterms:modified>
</cp:coreProperties>
</file>