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365" tabRatio="789" firstSheet="1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K6" i="6" l="1"/>
  <c r="K5" i="6"/>
  <c r="K3" i="6"/>
  <c r="L5" i="7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J11" i="4" s="1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M18" i="1"/>
  <c r="M17" i="1"/>
  <c r="L18" i="1"/>
  <c r="L17" i="1"/>
  <c r="C21" i="1"/>
  <c r="D21" i="1"/>
  <c r="B21" i="1"/>
  <c r="F18" i="1"/>
  <c r="E18" i="1"/>
  <c r="D18" i="1"/>
  <c r="C18" i="1"/>
  <c r="B18" i="1"/>
  <c r="E15" i="1"/>
  <c r="D15" i="1"/>
  <c r="C15" i="1"/>
  <c r="E14" i="1"/>
  <c r="D14" i="1"/>
  <c r="C14" i="1"/>
  <c r="B15" i="1"/>
  <c r="B14" i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2" i="5" s="1"/>
</calcChain>
</file>

<file path=xl/sharedStrings.xml><?xml version="1.0" encoding="utf-8"?>
<sst xmlns="http://schemas.openxmlformats.org/spreadsheetml/2006/main" count="740" uniqueCount="701">
  <si>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</si>
  <si>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</si>
  <si>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</si>
  <si>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</si>
  <si>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</si>
  <si>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</si>
  <si>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</si>
  <si>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</si>
  <si>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</si>
  <si>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</si>
  <si>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</si>
  <si>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</si>
  <si>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</si>
  <si>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</si>
  <si>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</si>
  <si>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</si>
  <si>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</si>
  <si>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</si>
  <si>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</si>
  <si>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</si>
  <si>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</si>
  <si>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</si>
  <si>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</si>
  <si>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</si>
  <si>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</si>
  <si>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</si>
  <si>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</si>
  <si>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</si>
  <si>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</si>
  <si>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</si>
  <si>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</si>
  <si>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</si>
  <si>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</si>
  <si>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</si>
  <si>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</si>
  <si>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</si>
  <si>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</si>
  <si>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</si>
  <si>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</si>
  <si>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</si>
  <si>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</si>
  <si>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</si>
  <si>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</si>
  <si>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</si>
  <si>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</si>
  <si>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</si>
  <si>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</si>
  <si>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</si>
  <si>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</si>
  <si>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</si>
  <si>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</si>
  <si>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</si>
  <si>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</si>
  <si>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</si>
  <si>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</si>
  <si>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</si>
  <si>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</si>
  <si>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</si>
  <si>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</si>
  <si>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</si>
  <si>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</si>
  <si>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</si>
  <si>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</si>
  <si>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</si>
  <si>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</si>
  <si>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</si>
  <si>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</si>
  <si>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</si>
  <si>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</si>
  <si>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</si>
  <si>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</si>
  <si>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</si>
  <si>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</si>
  <si>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</si>
  <si>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</si>
  <si>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</si>
  <si>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</si>
  <si>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</si>
  <si>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</si>
  <si>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</si>
  <si>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</si>
  <si>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</si>
  <si>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</si>
  <si>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</si>
  <si>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</si>
  <si>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</si>
  <si>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</si>
  <si>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</si>
  <si>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</si>
  <si>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</si>
  <si>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</si>
  <si>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</si>
  <si>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</si>
  <si>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</si>
  <si>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</si>
  <si>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</si>
  <si>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</si>
  <si>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</si>
  <si>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</si>
  <si>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</si>
  <si>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</si>
  <si>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</si>
  <si>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</si>
  <si>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</si>
  <si>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</si>
  <si>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</si>
  <si>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</si>
  <si>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</si>
  <si>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</si>
  <si>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</si>
  <si>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</si>
  <si>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</si>
  <si>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</si>
  <si>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</si>
  <si>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</si>
  <si>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</si>
  <si>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</si>
  <si>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</si>
  <si>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</si>
  <si>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</si>
  <si>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</si>
  <si>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</si>
  <si>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</si>
  <si>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</si>
  <si>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</si>
  <si>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</si>
  <si>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</si>
  <si>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</si>
  <si>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</si>
  <si>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</si>
  <si>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</si>
  <si>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</si>
  <si>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</si>
  <si>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</si>
  <si>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</si>
  <si>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</si>
  <si>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</si>
  <si>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</si>
  <si>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</si>
  <si>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</si>
  <si>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</si>
  <si>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</si>
  <si>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</si>
  <si>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</si>
  <si>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</si>
  <si>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</si>
  <si>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</si>
  <si>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</si>
  <si>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</si>
  <si>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</si>
  <si>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</si>
  <si>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</si>
  <si>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</si>
  <si>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</si>
  <si>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</si>
  <si>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</si>
  <si>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</si>
  <si>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</si>
  <si>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</si>
  <si>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</si>
  <si>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</si>
  <si>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</si>
  <si>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</si>
  <si>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</si>
  <si>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</si>
  <si>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</si>
  <si>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</si>
  <si>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</si>
  <si>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</si>
  <si>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</si>
  <si>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</si>
  <si>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</si>
  <si>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</si>
  <si>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</si>
  <si>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</si>
  <si>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</si>
  <si>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</si>
  <si>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</si>
  <si>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</si>
  <si>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</si>
  <si>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</si>
  <si>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</si>
  <si>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</si>
  <si>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</si>
  <si>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</si>
  <si>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</si>
  <si>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</si>
  <si>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</si>
  <si>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</si>
  <si>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</si>
  <si>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</si>
  <si>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</si>
  <si>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</si>
  <si>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</si>
  <si>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</si>
  <si>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</si>
  <si>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</si>
  <si>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</si>
  <si>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</si>
  <si>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</si>
  <si>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</si>
  <si>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</si>
  <si>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</si>
  <si>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</si>
  <si>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</si>
  <si>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</si>
  <si>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</si>
  <si>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</si>
  <si>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</si>
  <si>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</si>
  <si>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</si>
  <si>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</si>
  <si>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</si>
  <si>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</si>
  <si>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</si>
  <si>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</si>
  <si>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</si>
  <si>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</si>
  <si>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</si>
  <si>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</si>
  <si>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</si>
  <si>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</si>
  <si>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</si>
  <si>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</si>
  <si>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</si>
  <si>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</si>
  <si>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</si>
  <si>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</si>
  <si>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</si>
  <si>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</si>
  <si>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</si>
  <si>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</si>
  <si>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</si>
  <si>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</si>
  <si>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</si>
  <si>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</si>
  <si>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</si>
  <si>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</si>
  <si>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</si>
  <si>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</si>
  <si>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</si>
  <si>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</si>
  <si>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</si>
  <si>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</si>
  <si>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</si>
  <si>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</si>
  <si>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</si>
  <si>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</si>
  <si>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</si>
  <si>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</si>
  <si>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</si>
  <si>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</si>
  <si>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</si>
  <si>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</si>
  <si>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</si>
  <si>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</si>
  <si>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</si>
  <si>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</si>
  <si>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</si>
  <si>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</si>
  <si>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</si>
  <si>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</si>
  <si>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</si>
  <si>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</si>
  <si>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</si>
  <si>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</si>
  <si>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</si>
  <si>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</si>
  <si>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</si>
  <si>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</si>
  <si>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</si>
  <si>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</si>
  <si>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</si>
  <si>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</si>
  <si>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</si>
  <si>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</si>
  <si>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</si>
  <si>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</si>
  <si>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</si>
  <si>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</si>
  <si>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</si>
  <si>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</si>
  <si>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</si>
  <si>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</si>
  <si>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</si>
  <si>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</si>
  <si>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</si>
  <si>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</si>
  <si>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</si>
  <si>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</si>
  <si>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</si>
  <si>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</si>
  <si>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</si>
  <si>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</si>
  <si>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</si>
  <si>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</si>
  <si>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</si>
  <si>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</si>
  <si>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</si>
  <si>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</si>
  <si>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</si>
  <si>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</si>
  <si>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</si>
  <si>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</si>
  <si>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</si>
  <si>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</si>
  <si>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</si>
  <si>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</si>
  <si>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</si>
  <si>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</si>
  <si>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</si>
  <si>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</si>
  <si>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</si>
  <si>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</si>
  <si>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</si>
  <si>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</si>
  <si>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</si>
  <si>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</si>
  <si>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</si>
  <si>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</si>
  <si>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</si>
  <si>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</si>
  <si>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</si>
  <si>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</si>
  <si>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</si>
  <si>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</si>
  <si>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</si>
  <si>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</si>
  <si>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</si>
  <si>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</si>
  <si>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</si>
  <si>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</si>
  <si>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</si>
  <si>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</si>
  <si>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</si>
  <si>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</si>
  <si>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</si>
  <si>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</si>
  <si>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</si>
  <si>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</si>
  <si>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</si>
  <si>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</si>
  <si>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</si>
  <si>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</si>
  <si>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</si>
  <si>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</si>
  <si>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</si>
  <si>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</si>
  <si>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</si>
  <si>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</si>
  <si>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</si>
  <si>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</si>
  <si>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</si>
  <si>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</si>
  <si>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</si>
  <si>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</si>
  <si>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</si>
  <si>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</si>
  <si>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</si>
  <si>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</si>
  <si>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</si>
  <si>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</si>
  <si>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</si>
  <si>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</si>
  <si>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</si>
  <si>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</si>
  <si>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</si>
  <si>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</si>
  <si>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</si>
  <si>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</si>
  <si>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</si>
  <si>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</si>
  <si>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</si>
  <si>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</si>
  <si>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</si>
  <si>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</si>
  <si>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</si>
  <si>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</si>
  <si>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</si>
  <si>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</si>
  <si>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</si>
  <si>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</si>
  <si>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</si>
  <si>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</si>
  <si>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</si>
  <si>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</si>
  <si>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</si>
  <si>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</si>
  <si>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</si>
  <si>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</si>
  <si>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</si>
  <si>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</si>
  <si>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</si>
  <si>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</si>
  <si>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</si>
  <si>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</si>
  <si>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</si>
  <si>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</si>
  <si>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</si>
  <si>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</si>
  <si>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</si>
  <si>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</si>
  <si>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</si>
  <si>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</si>
  <si>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</si>
  <si>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</si>
  <si>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</si>
  <si>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</si>
  <si>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</si>
  <si>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</si>
  <si>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</si>
  <si>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</si>
  <si>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</si>
  <si>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</si>
  <si>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</si>
  <si>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</si>
  <si>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</si>
  <si>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</si>
  <si>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</si>
  <si>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</si>
  <si>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</si>
  <si>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</si>
  <si>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</si>
  <si>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</si>
  <si>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</si>
  <si>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</si>
  <si>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</si>
  <si>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</si>
  <si>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</si>
  <si>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</si>
  <si>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</si>
  <si>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</si>
  <si>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</si>
  <si>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</si>
  <si>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</si>
  <si>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</si>
  <si>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</si>
  <si>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</si>
  <si>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</si>
  <si>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</si>
  <si>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</si>
  <si>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</si>
  <si>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</si>
  <si>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</si>
  <si>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</si>
  <si>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</si>
  <si>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</si>
  <si>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</si>
  <si>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</si>
  <si>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</si>
  <si>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</si>
  <si>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</si>
  <si>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</si>
  <si>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</si>
  <si>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</si>
  <si>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</si>
  <si>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</si>
  <si>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</si>
  <si>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</si>
  <si>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</si>
  <si>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</si>
  <si>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</si>
  <si>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</si>
  <si>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</si>
  <si>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</si>
  <si>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</si>
  <si>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</si>
  <si>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</si>
  <si>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</si>
  <si>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</si>
  <si>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</si>
  <si>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</si>
  <si>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</si>
  <si>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</si>
  <si>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</si>
  <si>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</si>
  <si>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</si>
  <si>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</si>
  <si>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</si>
  <si>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</si>
  <si>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</si>
  <si>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</si>
  <si>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</si>
  <si>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</si>
  <si>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</si>
  <si>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</si>
  <si>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</si>
  <si>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</si>
  <si>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</si>
  <si>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</si>
  <si>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</si>
  <si>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</si>
  <si>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</si>
  <si>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</si>
  <si>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</si>
  <si>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</si>
  <si>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</si>
  <si>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</si>
  <si>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</si>
  <si>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</si>
  <si>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</si>
  <si>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</si>
  <si>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</si>
  <si>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</si>
  <si>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</si>
  <si>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</si>
  <si>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</si>
  <si>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</si>
  <si>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</si>
  <si>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</si>
  <si>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</si>
  <si>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</si>
  <si>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</si>
  <si>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</si>
  <si>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</si>
  <si>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</si>
  <si>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</si>
  <si>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</si>
  <si>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</si>
  <si>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</si>
  <si>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</si>
  <si>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</si>
  <si>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</si>
  <si>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</si>
  <si>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</si>
  <si>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</si>
  <si>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</si>
  <si>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</si>
  <si>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</si>
  <si>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</si>
  <si>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</si>
  <si>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</si>
  <si>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</si>
  <si>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</si>
  <si>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</si>
  <si>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</si>
  <si>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</si>
  <si>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</si>
  <si>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</si>
  <si>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</si>
  <si>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</si>
  <si>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</si>
  <si>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</si>
  <si>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</si>
  <si>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</si>
  <si>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</si>
  <si>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</si>
  <si>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</si>
  <si>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</si>
  <si>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</si>
  <si>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</si>
  <si>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</si>
  <si>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</si>
  <si>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</si>
  <si>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</si>
  <si>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</si>
  <si>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</si>
  <si>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</si>
  <si>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</si>
  <si>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</si>
  <si>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</si>
  <si>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</si>
  <si>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</si>
  <si>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</si>
  <si>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</si>
  <si>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</si>
  <si>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</si>
  <si>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</si>
  <si>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</si>
  <si>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</si>
  <si>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</si>
  <si>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</si>
  <si>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</si>
  <si>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</si>
  <si>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</si>
  <si>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</si>
  <si>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</si>
  <si>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</si>
  <si>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</si>
  <si>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</si>
  <si>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</si>
  <si>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</si>
  <si>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</si>
  <si>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</si>
  <si>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</si>
  <si>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</si>
  <si>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</si>
  <si>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</si>
  <si>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</si>
  <si>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</si>
  <si>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</si>
  <si>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</si>
  <si>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</si>
  <si>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</si>
  <si>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</si>
  <si>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</si>
  <si>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</si>
  <si>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</si>
  <si>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</si>
  <si>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</si>
  <si>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</si>
  <si>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</si>
  <si>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</si>
  <si>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</si>
  <si>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</si>
  <si>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</si>
  <si>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</si>
  <si>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</si>
  <si>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</si>
  <si>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</si>
  <si>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</si>
  <si>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</si>
  <si>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</si>
  <si>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</si>
  <si>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</si>
  <si>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</si>
  <si>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</si>
  <si>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</si>
  <si>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</si>
  <si>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</si>
  <si>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</si>
  <si>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</si>
  <si>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</si>
  <si>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</si>
  <si>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</si>
  <si>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</si>
  <si>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</si>
  <si>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</si>
  <si>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</si>
  <si>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</si>
  <si>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</si>
  <si>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</si>
  <si>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</si>
  <si>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</si>
  <si>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</si>
  <si>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</si>
  <si>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</si>
  <si>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</si>
  <si>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</si>
  <si>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</si>
  <si>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</si>
  <si>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</si>
  <si>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</si>
  <si>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</si>
  <si>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</si>
  <si>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</si>
  <si>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</si>
  <si>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</si>
  <si>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</si>
  <si>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</si>
  <si>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</si>
  <si>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</si>
  <si>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</si>
  <si>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</si>
  <si>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</si>
  <si>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</si>
  <si>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</si>
  <si>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</si>
  <si>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</si>
  <si>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</si>
  <si>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</si>
  <si>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</si>
  <si>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</si>
  <si>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</si>
  <si>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</si>
  <si>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</si>
  <si>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</si>
  <si>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</si>
  <si>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</si>
  <si>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</si>
  <si>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</si>
  <si>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</si>
  <si>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</si>
  <si>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</si>
  <si>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</si>
  <si>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</si>
  <si>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</si>
  <si>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</si>
  <si>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</si>
  <si>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</si>
  <si>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</si>
  <si>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</si>
  <si>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</si>
  <si>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</si>
  <si>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</si>
  <si>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</si>
  <si>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</si>
  <si>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</si>
  <si>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</si>
  <si>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</si>
  <si>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</si>
  <si>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</si>
  <si>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</si>
  <si>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</si>
  <si>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</si>
  <si>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</si>
  <si>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</si>
  <si>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</si>
  <si>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</si>
  <si>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selling price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</si>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</sst>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4" fillId="0" borderId="8" xfId="0" applyFont="1" applyBorder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" fontId="6" fillId="0" borderId="0" xfId="1" applyNumberFormat="1" applyFont="1"/>
    <xf numFmtId="1" fontId="16" fillId="0" borderId="8" xfId="0" applyNumberFormat="1" applyFont="1" applyBorder="1"/>
    <xf numFmtId="0" fontId="0" fillId="0" borderId="0" xfId="0" applyAlignment="1">
      <alignment horizontal="center"/>
    </xf>
    <xf numFmtId="1" fontId="0" fillId="0" borderId="0" xfId="0" applyNumberFormat="1" applyBorder="1"/>
    <xf numFmtId="1" fontId="18" fillId="0" borderId="0" xfId="0" applyNumberFormat="1" applyFont="1" applyBorder="1" applyAlignment="1"/>
    <xf numFmtId="1" fontId="0" fillId="0" borderId="0" xfId="0" applyNumberFormat="1" applyBorder="1" applyAlignment="1">
      <alignment horizontal="center"/>
    </xf>
    <xf numFmtId="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3" zoomScaleNormal="100" workbookViewId="0">
      <selection activeCell="M19" sqref="M19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.75" thickBot="1" x14ac:dyDescent="0.3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 x14ac:dyDescent="0.25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2" t="s">
        <v>683</v>
      </c>
      <c r="M12" s="62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3">
        <v>2</v>
      </c>
      <c r="M13" s="63">
        <v>1</v>
      </c>
    </row>
    <row r="14" spans="1:22" ht="15.75" thickBot="1" x14ac:dyDescent="0.3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7">
        <f>(T4/P4)-1</f>
        <v>0.10371143570906005</v>
      </c>
      <c r="L14" s="63">
        <v>4</v>
      </c>
      <c r="M14" s="63">
        <v>6</v>
      </c>
    </row>
    <row r="15" spans="1:22" ht="15.75" thickBot="1" x14ac:dyDescent="0.3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3">
        <v>5</v>
      </c>
      <c r="M15" s="63">
        <v>9</v>
      </c>
    </row>
    <row r="16" spans="1:22" ht="15.75" thickBot="1" x14ac:dyDescent="0.3">
      <c r="L16" s="64">
        <v>1</v>
      </c>
      <c r="M16" s="64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2" t="s">
        <v>686</v>
      </c>
      <c r="L17" s="75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(C5/C4)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2" t="s">
        <v>682</v>
      </c>
      <c r="L18" s="75">
        <f>PRODUCT(L13:L16)</f>
        <v>40</v>
      </c>
      <c r="M18" s="75">
        <f>PRODUCT(M13:M16)</f>
        <v>324</v>
      </c>
      <c r="P18" s="19"/>
    </row>
    <row r="19" spans="1:16" ht="15.75" thickBot="1" x14ac:dyDescent="0.3"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24" workbookViewId="0">
      <selection activeCell="J43" sqref="J43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1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2" t="s">
        <v>14</v>
      </c>
      <c r="B1" s="92"/>
      <c r="C1" s="92"/>
      <c r="D1" s="92"/>
      <c r="E1" s="92"/>
      <c r="F1" s="92"/>
      <c r="G1" s="92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1">
        <f>(E3/B3)-1</f>
        <v>1.2384405426326683E-3</v>
      </c>
      <c r="I3" s="65">
        <f>IF(B3=D3,1,0)</f>
        <v>0</v>
      </c>
      <c r="K3" s="24" t="s">
        <v>23</v>
      </c>
      <c r="L3" s="67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1">
        <f>(E4/E3)-1</f>
        <v>5.7044276449094156E-3</v>
      </c>
      <c r="I4" s="65">
        <f t="shared" ref="I4:I67" si="0">IF(B4=D4,1,0)</f>
        <v>0</v>
      </c>
      <c r="K4" s="24" t="s">
        <v>24</v>
      </c>
      <c r="L4" s="67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1">
        <f t="shared" ref="H5:H68" si="1">(E5/E4)-1</f>
        <v>-1.3755380781299564E-4</v>
      </c>
      <c r="I5" s="65">
        <f t="shared" si="0"/>
        <v>0</v>
      </c>
      <c r="K5" s="24" t="s">
        <v>25</v>
      </c>
      <c r="L5" s="67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1">
        <f t="shared" si="1"/>
        <v>1.549716357397779E-2</v>
      </c>
      <c r="I6" s="65">
        <f t="shared" si="0"/>
        <v>1</v>
      </c>
      <c r="K6" s="24" t="s">
        <v>26</v>
      </c>
      <c r="L6" s="67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1">
        <f t="shared" si="1"/>
        <v>7.650255805429218E-4</v>
      </c>
      <c r="I7" s="65">
        <f t="shared" si="0"/>
        <v>0</v>
      </c>
      <c r="K7" s="24" t="s">
        <v>27</v>
      </c>
      <c r="L7" s="83">
        <f>SUM(I3:I668)</f>
        <v>92</v>
      </c>
      <c r="M7" s="66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1">
        <f t="shared" si="1"/>
        <v>1.393511809017145E-3</v>
      </c>
      <c r="I8" s="65">
        <f t="shared" si="0"/>
        <v>0</v>
      </c>
      <c r="K8" s="24" t="s">
        <v>28</v>
      </c>
      <c r="L8" s="67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1">
        <f t="shared" si="1"/>
        <v>-2.5207344322781822E-3</v>
      </c>
      <c r="I9" s="65">
        <f t="shared" si="0"/>
        <v>0</v>
      </c>
      <c r="K9" s="24" t="s">
        <v>29</v>
      </c>
      <c r="L9" s="67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1">
        <f t="shared" si="1"/>
        <v>-1.8343431122448961E-2</v>
      </c>
      <c r="I10" s="65">
        <f t="shared" si="0"/>
        <v>0</v>
      </c>
      <c r="K10" s="24" t="s">
        <v>30</v>
      </c>
      <c r="L10" s="67">
        <f>POWER(L9,0.5)</f>
        <v>2.2206878322069815E-2</v>
      </c>
      <c r="M10" s="61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1">
        <f t="shared" si="1"/>
        <v>7.0083401684275515E-3</v>
      </c>
      <c r="I11" s="65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1">
        <f t="shared" si="1"/>
        <v>1.0806277318107238E-3</v>
      </c>
      <c r="I12" s="65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1">
        <f t="shared" si="1"/>
        <v>-2.1355609976155265E-2</v>
      </c>
      <c r="I13" s="65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1">
        <f t="shared" si="1"/>
        <v>-2.2801168868584631E-2</v>
      </c>
      <c r="I14" s="65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1">
        <f t="shared" si="1"/>
        <v>-3.7990144463632136E-3</v>
      </c>
      <c r="I15" s="65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1">
        <f t="shared" si="1"/>
        <v>-3.5158628153960536E-2</v>
      </c>
      <c r="I16" s="65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1">
        <f t="shared" si="1"/>
        <v>-8.7024345783744961E-2</v>
      </c>
      <c r="I17" s="65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1">
        <f t="shared" si="1"/>
        <v>-5.9418676086622657E-2</v>
      </c>
      <c r="I18" s="65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1">
        <f t="shared" si="1"/>
        <v>6.2070091645745284E-2</v>
      </c>
      <c r="I19" s="65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1">
        <f t="shared" si="1"/>
        <v>-3.2661336818234243E-2</v>
      </c>
      <c r="I20" s="65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1">
        <f t="shared" si="1"/>
        <v>6.9514945017830732E-2</v>
      </c>
      <c r="I21" s="65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1">
        <f t="shared" si="1"/>
        <v>-2.0294054817167728E-2</v>
      </c>
      <c r="I22" s="65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1">
        <f t="shared" si="1"/>
        <v>1.2703589237974544E-3</v>
      </c>
      <c r="I23" s="65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1">
        <f t="shared" si="1"/>
        <v>-2.1436146038478987E-2</v>
      </c>
      <c r="I24" s="65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1">
        <f t="shared" si="1"/>
        <v>-5.8344299094358343E-3</v>
      </c>
      <c r="I25" s="65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1">
        <f t="shared" si="1"/>
        <v>3.4997907522214433E-2</v>
      </c>
      <c r="I26" s="65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1">
        <f t="shared" si="1"/>
        <v>2.7504819220461663E-2</v>
      </c>
      <c r="I27" s="65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1">
        <f t="shared" si="1"/>
        <v>3.73387022970606E-3</v>
      </c>
      <c r="I28" s="65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1">
        <f t="shared" si="1"/>
        <v>-2.9422491292693032E-2</v>
      </c>
      <c r="I29" s="65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1">
        <f t="shared" si="1"/>
        <v>-3.5565659317432496E-2</v>
      </c>
      <c r="I30" s="65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1">
        <f t="shared" si="1"/>
        <v>-2.5130278088929536E-3</v>
      </c>
      <c r="I31" s="65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1">
        <f t="shared" si="1"/>
        <v>-5.143203101350502E-2</v>
      </c>
      <c r="I32" s="65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1">
        <f t="shared" si="1"/>
        <v>-3.8604076590488257E-3</v>
      </c>
      <c r="I33" s="65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1">
        <f t="shared" si="1"/>
        <v>1.8849790730119276E-2</v>
      </c>
      <c r="I34" s="65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1">
        <f t="shared" si="1"/>
        <v>5.5290143930864621E-2</v>
      </c>
      <c r="I35" s="65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1">
        <f t="shared" si="1"/>
        <v>1.9396386005382515E-2</v>
      </c>
      <c r="I36" s="65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1">
        <f t="shared" si="1"/>
        <v>-4.9029776160214311E-3</v>
      </c>
      <c r="I37" s="65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1">
        <f t="shared" si="1"/>
        <v>7.3907028747943748E-4</v>
      </c>
      <c r="I38" s="65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1">
        <f t="shared" si="1"/>
        <v>-2.3926299045599175E-2</v>
      </c>
      <c r="I39" s="65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1">
        <f t="shared" si="1"/>
        <v>7.2461659342899498E-3</v>
      </c>
      <c r="I40" s="65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1">
        <f t="shared" si="1"/>
        <v>-1.5611156053777164E-2</v>
      </c>
      <c r="I41" s="65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1">
        <f t="shared" si="1"/>
        <v>1.7600156532798561E-2</v>
      </c>
      <c r="I42" s="65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1">
        <f t="shared" si="1"/>
        <v>1.3334743399926907E-2</v>
      </c>
      <c r="I43" s="65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1">
        <f t="shared" si="1"/>
        <v>-3.1309000863377623E-4</v>
      </c>
      <c r="I44" s="65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1">
        <f t="shared" si="1"/>
        <v>3.1698428365349862E-3</v>
      </c>
      <c r="I45" s="65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1">
        <f t="shared" si="1"/>
        <v>-1.165540860154024E-2</v>
      </c>
      <c r="I46" s="65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1">
        <f t="shared" si="1"/>
        <v>-5.1785201493251609E-2</v>
      </c>
      <c r="I47" s="65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1">
        <f t="shared" si="1"/>
        <v>-1.7918433272763989E-2</v>
      </c>
      <c r="I48" s="65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1">
        <f t="shared" si="1"/>
        <v>1.1748984941152285E-2</v>
      </c>
      <c r="I49" s="65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1">
        <f t="shared" si="1"/>
        <v>-3.0438493111715981E-2</v>
      </c>
      <c r="I50" s="65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1">
        <f t="shared" si="1"/>
        <v>6.0357112918096867E-3</v>
      </c>
      <c r="I51" s="65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1">
        <f t="shared" si="1"/>
        <v>1.3644696275310286E-2</v>
      </c>
      <c r="I52" s="65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1">
        <f t="shared" si="1"/>
        <v>1.2536221459544805E-3</v>
      </c>
      <c r="I53" s="65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1">
        <f t="shared" si="1"/>
        <v>-5.0985221674876735E-2</v>
      </c>
      <c r="I54" s="65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1">
        <f t="shared" si="1"/>
        <v>2.6429621939614067E-2</v>
      </c>
      <c r="I55" s="65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1">
        <f t="shared" si="1"/>
        <v>-5.1139955328922349E-2</v>
      </c>
      <c r="I56" s="65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1">
        <f t="shared" si="1"/>
        <v>6.6398703115631008E-3</v>
      </c>
      <c r="I57" s="65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1">
        <f t="shared" si="1"/>
        <v>9.0337524818000503E-3</v>
      </c>
      <c r="I58" s="65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1">
        <f t="shared" si="1"/>
        <v>7.8487958985122841E-3</v>
      </c>
      <c r="I59" s="65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1">
        <f t="shared" si="1"/>
        <v>5.8060457498616991E-2</v>
      </c>
      <c r="I60" s="65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1">
        <f t="shared" si="1"/>
        <v>-9.9743721168630284E-3</v>
      </c>
      <c r="I61" s="65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1">
        <f t="shared" si="1"/>
        <v>2.8992410201178487E-4</v>
      </c>
      <c r="I62" s="65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1">
        <f t="shared" si="1"/>
        <v>2.3135448475751774E-2</v>
      </c>
      <c r="I63" s="65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1">
        <f t="shared" si="1"/>
        <v>-4.1987049777418073E-2</v>
      </c>
      <c r="I64" s="65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1">
        <f t="shared" si="1"/>
        <v>1.0666385045938753E-3</v>
      </c>
      <c r="I65" s="65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1">
        <f t="shared" si="1"/>
        <v>3.0910107499655393E-3</v>
      </c>
      <c r="I66" s="65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1">
        <f t="shared" si="1"/>
        <v>3.6599217533970219E-3</v>
      </c>
      <c r="I67" s="65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1">
        <f t="shared" si="1"/>
        <v>-2.6112834269427565E-2</v>
      </c>
      <c r="I68" s="65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1">
        <f t="shared" ref="H69:H132" si="3">(E69/E68)-1</f>
        <v>2.4574994620184976E-2</v>
      </c>
      <c r="I69" s="65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1">
        <f t="shared" si="3"/>
        <v>-1.0827102411156919E-2</v>
      </c>
      <c r="I70" s="65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1">
        <f t="shared" si="3"/>
        <v>7.9411421230877188E-3</v>
      </c>
      <c r="I71" s="65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1">
        <f t="shared" si="3"/>
        <v>-2.9597328867402295E-3</v>
      </c>
      <c r="I72" s="65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1">
        <f t="shared" si="3"/>
        <v>9.4654553137545339E-3</v>
      </c>
      <c r="I73" s="65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1">
        <f t="shared" si="3"/>
        <v>2.1317342710033715E-2</v>
      </c>
      <c r="I74" s="65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1">
        <f t="shared" si="3"/>
        <v>1.5677353908580827E-3</v>
      </c>
      <c r="I75" s="65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1">
        <f t="shared" si="3"/>
        <v>1.4547909888895649E-2</v>
      </c>
      <c r="I76" s="65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1">
        <f t="shared" si="3"/>
        <v>1.5851887705711665E-2</v>
      </c>
      <c r="I77" s="65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1">
        <f t="shared" si="3"/>
        <v>2.4419297200715118E-3</v>
      </c>
      <c r="I78" s="65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1">
        <f t="shared" si="3"/>
        <v>-5.248252232982753E-3</v>
      </c>
      <c r="I79" s="65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1">
        <f t="shared" si="3"/>
        <v>-4.5691646093811711E-3</v>
      </c>
      <c r="I80" s="65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1">
        <f t="shared" si="3"/>
        <v>2.2370671120133467E-2</v>
      </c>
      <c r="I81" s="65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1">
        <f t="shared" si="3"/>
        <v>-4.3136334291918876E-3</v>
      </c>
      <c r="I82" s="65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1">
        <f t="shared" si="3"/>
        <v>2.079710785613953E-2</v>
      </c>
      <c r="I83" s="65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1">
        <f t="shared" si="3"/>
        <v>-5.6972379944183471E-3</v>
      </c>
      <c r="I84" s="65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1">
        <f t="shared" si="3"/>
        <v>1.2059854042858031E-2</v>
      </c>
      <c r="I85" s="65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1">
        <f t="shared" si="3"/>
        <v>-6.8761715313109262E-3</v>
      </c>
      <c r="I86" s="65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1">
        <f t="shared" si="3"/>
        <v>-9.167509268621532E-3</v>
      </c>
      <c r="I87" s="65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1">
        <f t="shared" si="3"/>
        <v>-1.7785466455443322E-3</v>
      </c>
      <c r="I88" s="65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1">
        <f t="shared" si="3"/>
        <v>-1.0476097750949265E-2</v>
      </c>
      <c r="I89" s="65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1">
        <f t="shared" si="3"/>
        <v>-1.9501347974103078E-2</v>
      </c>
      <c r="I90" s="65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1">
        <f t="shared" si="3"/>
        <v>6.0309878376749726E-3</v>
      </c>
      <c r="I91" s="65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1">
        <f t="shared" si="3"/>
        <v>-1.0942315940669967E-2</v>
      </c>
      <c r="I92" s="65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1">
        <f t="shared" si="3"/>
        <v>1.0881842752833881E-2</v>
      </c>
      <c r="I93" s="65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1">
        <f t="shared" si="3"/>
        <v>2.0651469047737736E-2</v>
      </c>
      <c r="I94" s="65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1">
        <f t="shared" si="3"/>
        <v>8.2987146278286072E-3</v>
      </c>
      <c r="I95" s="65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1">
        <f t="shared" si="3"/>
        <v>-1.0227426953874796E-2</v>
      </c>
      <c r="I96" s="65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1">
        <f t="shared" si="3"/>
        <v>2.4877814670074549E-3</v>
      </c>
      <c r="I97" s="65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1">
        <f t="shared" si="3"/>
        <v>-1.8016081599953049E-2</v>
      </c>
      <c r="I98" s="65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1">
        <f t="shared" si="3"/>
        <v>-1.5700086559412463E-2</v>
      </c>
      <c r="I99" s="65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1">
        <f t="shared" si="3"/>
        <v>-1.4454518806036543E-2</v>
      </c>
      <c r="I100" s="65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1">
        <f t="shared" si="3"/>
        <v>-3.1281730443790678E-3</v>
      </c>
      <c r="I101" s="65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1">
        <f t="shared" si="3"/>
        <v>1.2047820897979289E-2</v>
      </c>
      <c r="I102" s="65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1">
        <f t="shared" si="3"/>
        <v>-1.6885744202832287E-2</v>
      </c>
      <c r="I103" s="65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1">
        <f t="shared" si="3"/>
        <v>7.1970715364093607E-3</v>
      </c>
      <c r="I104" s="65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1">
        <f t="shared" si="3"/>
        <v>-2.6796164349808027E-2</v>
      </c>
      <c r="I105" s="65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1">
        <f t="shared" si="3"/>
        <v>-5.0004219765382718E-3</v>
      </c>
      <c r="I106" s="65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1">
        <f t="shared" si="3"/>
        <v>-2.7629932780593114E-2</v>
      </c>
      <c r="I107" s="65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1">
        <f t="shared" si="3"/>
        <v>1.9921057222609839E-2</v>
      </c>
      <c r="I108" s="65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1">
        <f t="shared" si="3"/>
        <v>-1.0508985556826445E-2</v>
      </c>
      <c r="I109" s="65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1">
        <f t="shared" si="3"/>
        <v>-2.7410432602964718E-2</v>
      </c>
      <c r="I110" s="65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1">
        <f t="shared" si="3"/>
        <v>-1.1364267543518491E-2</v>
      </c>
      <c r="I111" s="65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1">
        <f t="shared" si="3"/>
        <v>1.65850150568565E-2</v>
      </c>
      <c r="I112" s="65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1">
        <f t="shared" si="3"/>
        <v>3.4817402069149406E-3</v>
      </c>
      <c r="I113" s="65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1">
        <f t="shared" si="3"/>
        <v>-4.9015828257349403E-3</v>
      </c>
      <c r="I114" s="65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1">
        <f t="shared" si="3"/>
        <v>1.2264505988355268E-2</v>
      </c>
      <c r="I115" s="65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1">
        <f t="shared" si="3"/>
        <v>1.7605248769819504E-2</v>
      </c>
      <c r="I116" s="65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1">
        <f t="shared" si="3"/>
        <v>-1.5173006662368427E-2</v>
      </c>
      <c r="I117" s="65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1">
        <f t="shared" si="3"/>
        <v>-1.7054381983240163E-2</v>
      </c>
      <c r="I118" s="65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1">
        <f t="shared" si="3"/>
        <v>-3.4789365599156352E-2</v>
      </c>
      <c r="I119" s="65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1">
        <f t="shared" si="3"/>
        <v>-1.8665685271014865E-2</v>
      </c>
      <c r="I120" s="65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1">
        <f t="shared" si="3"/>
        <v>-1.7649540596287094E-2</v>
      </c>
      <c r="I121" s="65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1">
        <f t="shared" si="3"/>
        <v>1.4685881988022009E-2</v>
      </c>
      <c r="I122" s="65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1">
        <f t="shared" si="3"/>
        <v>1.4861321764076729E-2</v>
      </c>
      <c r="I123" s="65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1">
        <f t="shared" si="3"/>
        <v>-4.1521368907631362E-2</v>
      </c>
      <c r="I124" s="65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1">
        <f t="shared" si="3"/>
        <v>-2.3231358708133309E-2</v>
      </c>
      <c r="I125" s="65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1">
        <f t="shared" si="3"/>
        <v>-3.5589214339632025E-2</v>
      </c>
      <c r="I126" s="65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1">
        <f t="shared" si="3"/>
        <v>5.045229999358436E-2</v>
      </c>
      <c r="I127" s="65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1">
        <f t="shared" si="3"/>
        <v>-4.0944458695200692E-2</v>
      </c>
      <c r="I128" s="65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1">
        <f t="shared" si="3"/>
        <v>2.2989237725275391E-2</v>
      </c>
      <c r="I129" s="65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1">
        <f t="shared" si="3"/>
        <v>3.4860557768925382E-3</v>
      </c>
      <c r="I130" s="65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1">
        <f t="shared" si="3"/>
        <v>-1.0285359801488814E-2</v>
      </c>
      <c r="I131" s="65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1">
        <f t="shared" si="3"/>
        <v>4.2258464855649436E-2</v>
      </c>
      <c r="I132" s="65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1">
        <f t="shared" ref="H133:H196" si="5">(E133/E132)-1</f>
        <v>1.2268167713067601E-3</v>
      </c>
      <c r="I133" s="65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1">
        <f t="shared" si="5"/>
        <v>-2.7197155350535684E-2</v>
      </c>
      <c r="I134" s="65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1">
        <f t="shared" si="5"/>
        <v>-2.2968634230674523E-3</v>
      </c>
      <c r="I135" s="65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1">
        <f t="shared" si="5"/>
        <v>-4.4211203802262511E-2</v>
      </c>
      <c r="I136" s="65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1">
        <f t="shared" si="5"/>
        <v>-1.1499313667089672E-2</v>
      </c>
      <c r="I137" s="65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1">
        <f t="shared" si="5"/>
        <v>3.4191841119291633E-2</v>
      </c>
      <c r="I138" s="65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1">
        <f t="shared" si="5"/>
        <v>3.6747567896230349E-2</v>
      </c>
      <c r="I139" s="65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1">
        <f t="shared" si="5"/>
        <v>1.6433502352006801E-2</v>
      </c>
      <c r="I140" s="65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1">
        <f t="shared" si="5"/>
        <v>1.9377329005890287E-2</v>
      </c>
      <c r="I141" s="65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1">
        <f t="shared" si="5"/>
        <v>5.5824155090681726E-2</v>
      </c>
      <c r="I142" s="65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1">
        <f t="shared" si="5"/>
        <v>-9.6609185132237041E-3</v>
      </c>
      <c r="I143" s="65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1">
        <f t="shared" si="5"/>
        <v>-2.7449786288640032E-2</v>
      </c>
      <c r="I144" s="65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1">
        <f t="shared" si="5"/>
        <v>4.6963600310772069E-3</v>
      </c>
      <c r="I145" s="65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1">
        <f t="shared" si="5"/>
        <v>-3.2836268784192435E-2</v>
      </c>
      <c r="I146" s="65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1">
        <f t="shared" si="5"/>
        <v>2.9523729966466572E-2</v>
      </c>
      <c r="I147" s="65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1">
        <f t="shared" si="5"/>
        <v>4.4974556919474828E-3</v>
      </c>
      <c r="I148" s="65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1">
        <f t="shared" si="5"/>
        <v>1.8601645530181621E-2</v>
      </c>
      <c r="I149" s="65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1">
        <f t="shared" si="5"/>
        <v>-4.123664623715606E-3</v>
      </c>
      <c r="I150" s="65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1">
        <f t="shared" si="5"/>
        <v>2.4457665487390035E-2</v>
      </c>
      <c r="I151" s="65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1">
        <f t="shared" si="5"/>
        <v>3.2645990872446351E-3</v>
      </c>
      <c r="I152" s="65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1">
        <f t="shared" si="5"/>
        <v>1.3945612112760131E-3</v>
      </c>
      <c r="I153" s="65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1">
        <f t="shared" si="5"/>
        <v>1.248936193728678E-3</v>
      </c>
      <c r="I154" s="65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1">
        <f t="shared" si="5"/>
        <v>2.0068440225190276E-2</v>
      </c>
      <c r="I155" s="65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1">
        <f t="shared" si="5"/>
        <v>-1.4749805211669909E-2</v>
      </c>
      <c r="I156" s="65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1">
        <f t="shared" si="5"/>
        <v>-5.0963809105386559E-3</v>
      </c>
      <c r="I157" s="65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1">
        <f t="shared" si="5"/>
        <v>-2.1715370773120246E-2</v>
      </c>
      <c r="I158" s="65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1">
        <f t="shared" si="5"/>
        <v>-8.4975286072177525E-3</v>
      </c>
      <c r="I159" s="65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1">
        <f t="shared" si="5"/>
        <v>-5.6452806136966238E-3</v>
      </c>
      <c r="I160" s="65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1">
        <f t="shared" si="5"/>
        <v>1.0873919761918316E-2</v>
      </c>
      <c r="I161" s="65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1">
        <f t="shared" si="5"/>
        <v>-2.9870350450093341E-2</v>
      </c>
      <c r="I162" s="65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1">
        <f t="shared" si="5"/>
        <v>1.0177760659219937E-2</v>
      </c>
      <c r="I163" s="65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1">
        <f t="shared" si="5"/>
        <v>1.8255554656900763E-3</v>
      </c>
      <c r="I164" s="65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1">
        <f t="shared" si="5"/>
        <v>4.9592305119539049E-4</v>
      </c>
      <c r="I165" s="65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1">
        <f t="shared" si="5"/>
        <v>-1.0466858789625277E-2</v>
      </c>
      <c r="I166" s="65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1">
        <f t="shared" si="5"/>
        <v>-1.8196220964096899E-2</v>
      </c>
      <c r="I167" s="65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1">
        <f t="shared" si="5"/>
        <v>3.4646416706217265E-2</v>
      </c>
      <c r="I168" s="65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1">
        <f t="shared" si="5"/>
        <v>-2.6032110091743776E-3</v>
      </c>
      <c r="I169" s="65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1">
        <f t="shared" si="5"/>
        <v>3.5723730353098171E-2</v>
      </c>
      <c r="I170" s="65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1">
        <f t="shared" si="5"/>
        <v>-1.2488898756660705E-2</v>
      </c>
      <c r="I171" s="65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1">
        <f t="shared" si="5"/>
        <v>-2.1460288910123082E-2</v>
      </c>
      <c r="I172" s="65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1">
        <f t="shared" si="5"/>
        <v>2.9869264526801942E-2</v>
      </c>
      <c r="I173" s="65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1">
        <f t="shared" si="5"/>
        <v>-3.0341565714031571E-3</v>
      </c>
      <c r="I174" s="65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1">
        <f t="shared" si="5"/>
        <v>-1.5317653903819894E-2</v>
      </c>
      <c r="I175" s="65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1">
        <f t="shared" si="5"/>
        <v>-2.4987216635418363E-2</v>
      </c>
      <c r="I176" s="65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1">
        <f t="shared" si="5"/>
        <v>-1.4416241288488063E-2</v>
      </c>
      <c r="I177" s="65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1">
        <f t="shared" si="5"/>
        <v>-3.6786529342903385E-2</v>
      </c>
      <c r="I178" s="65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1">
        <f t="shared" si="5"/>
        <v>4.9105060276466439E-4</v>
      </c>
      <c r="I179" s="65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1">
        <f t="shared" si="5"/>
        <v>-1.6356229600726468E-2</v>
      </c>
      <c r="I180" s="65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1">
        <f t="shared" si="5"/>
        <v>7.4596145450009921E-3</v>
      </c>
      <c r="I181" s="65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1">
        <f t="shared" si="5"/>
        <v>5.1285861099761076E-2</v>
      </c>
      <c r="I182" s="65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1">
        <f t="shared" si="5"/>
        <v>-5.2293740062422378E-3</v>
      </c>
      <c r="I183" s="65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1">
        <f t="shared" si="5"/>
        <v>-2.2767904713418163E-2</v>
      </c>
      <c r="I184" s="65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1">
        <f t="shared" si="5"/>
        <v>8.3234389008699505E-3</v>
      </c>
      <c r="I185" s="65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1">
        <f t="shared" si="5"/>
        <v>-1.2183838990687867E-2</v>
      </c>
      <c r="I186" s="65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1">
        <f t="shared" si="5"/>
        <v>-3.0482538833002892E-2</v>
      </c>
      <c r="I187" s="65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1">
        <f t="shared" si="5"/>
        <v>-3.3925098801831699E-2</v>
      </c>
      <c r="I188" s="65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1">
        <f t="shared" si="5"/>
        <v>1.8480279476889905E-2</v>
      </c>
      <c r="I189" s="65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1">
        <f t="shared" si="5"/>
        <v>7.5359583800878038E-3</v>
      </c>
      <c r="I190" s="65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1">
        <f t="shared" si="5"/>
        <v>-3.3525280010124558E-2</v>
      </c>
      <c r="I191" s="65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1">
        <f t="shared" si="5"/>
        <v>-5.6556582772438024E-2</v>
      </c>
      <c r="I192" s="65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1">
        <f t="shared" si="5"/>
        <v>1.1797854178521305E-3</v>
      </c>
      <c r="I193" s="65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1">
        <f t="shared" si="5"/>
        <v>-2.5772195419508592E-2</v>
      </c>
      <c r="I194" s="65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1">
        <f t="shared" si="5"/>
        <v>-6.6512031648001457E-2</v>
      </c>
      <c r="I195" s="65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1">
        <f t="shared" si="5"/>
        <v>6.4254028262626051E-2</v>
      </c>
      <c r="I196" s="65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1">
        <f t="shared" ref="H197:H260" si="7">(E197/E196)-1</f>
        <v>8.006990002005443E-3</v>
      </c>
      <c r="I197" s="65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1">
        <f t="shared" si="7"/>
        <v>-5.1227033095079033E-2</v>
      </c>
      <c r="I198" s="65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1">
        <f t="shared" si="7"/>
        <v>-2.0698538221902707E-2</v>
      </c>
      <c r="I199" s="65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1">
        <f t="shared" si="7"/>
        <v>-5.9630501942311898E-2</v>
      </c>
      <c r="I200" s="65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1">
        <f t="shared" si="7"/>
        <v>1.5759428822352817E-2</v>
      </c>
      <c r="I201" s="65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1">
        <f t="shared" si="7"/>
        <v>3.5897271679262266E-2</v>
      </c>
      <c r="I202" s="65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1">
        <f t="shared" si="7"/>
        <v>-5.247457417539958E-2</v>
      </c>
      <c r="I203" s="65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1">
        <f t="shared" si="7"/>
        <v>-3.9802293525602384E-2</v>
      </c>
      <c r="I204" s="65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1">
        <f t="shared" si="7"/>
        <v>-0.12202911846151232</v>
      </c>
      <c r="I205" s="65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1">
        <f t="shared" si="7"/>
        <v>-2.3142414860681138E-2</v>
      </c>
      <c r="I206" s="65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1">
        <f t="shared" si="7"/>
        <v>6.3544885508279858E-2</v>
      </c>
      <c r="I207" s="65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1">
        <f t="shared" si="7"/>
        <v>4.6375623929078014E-3</v>
      </c>
      <c r="I208" s="65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1">
        <f t="shared" si="7"/>
        <v>6.9909716171372427E-2</v>
      </c>
      <c r="I209" s="65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1">
        <f t="shared" si="7"/>
        <v>5.4841280842805595E-2</v>
      </c>
      <c r="I210" s="65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1">
        <f t="shared" si="7"/>
        <v>3.2278200305534188E-2</v>
      </c>
      <c r="I211" s="65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1">
        <f t="shared" si="7"/>
        <v>-4.6831736736577478E-2</v>
      </c>
      <c r="I212" s="65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1">
        <f t="shared" si="7"/>
        <v>-3.4157498455733681E-2</v>
      </c>
      <c r="I213" s="65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1">
        <f t="shared" si="7"/>
        <v>2.777729763365766E-2</v>
      </c>
      <c r="I214" s="65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1">
        <f t="shared" si="7"/>
        <v>5.8947191389169262E-2</v>
      </c>
      <c r="I215" s="65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1">
        <f t="shared" si="7"/>
        <v>-6.6576669578337189E-2</v>
      </c>
      <c r="I216" s="65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1">
        <f t="shared" si="7"/>
        <v>-3.0694366460789935E-2</v>
      </c>
      <c r="I217" s="65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1">
        <f t="shared" si="7"/>
        <v>-1.33756955537222E-2</v>
      </c>
      <c r="I218" s="65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1">
        <f t="shared" si="7"/>
        <v>-3.842937712384531E-3</v>
      </c>
      <c r="I219" s="65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1">
        <f t="shared" si="7"/>
        <v>-4.1578110767802046E-2</v>
      </c>
      <c r="I220" s="65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1">
        <f t="shared" si="7"/>
        <v>-1.7945325457018879E-2</v>
      </c>
      <c r="I221" s="65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1">
        <f t="shared" si="7"/>
        <v>-3.1062618595825375E-2</v>
      </c>
      <c r="I222" s="65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1">
        <f t="shared" si="7"/>
        <v>5.4951726298885673E-2</v>
      </c>
      <c r="I223" s="65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1">
        <f t="shared" si="7"/>
        <v>5.4948114871262721E-3</v>
      </c>
      <c r="I224" s="65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1">
        <f t="shared" si="7"/>
        <v>-2.0031385581094852E-2</v>
      </c>
      <c r="I225" s="65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1">
        <f t="shared" si="7"/>
        <v>3.7019593067068479E-2</v>
      </c>
      <c r="I226" s="65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1">
        <f t="shared" si="7"/>
        <v>1.0355163956763391E-3</v>
      </c>
      <c r="I227" s="65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1">
        <f t="shared" si="7"/>
        <v>-2.6205945337737235E-2</v>
      </c>
      <c r="I228" s="65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1">
        <f t="shared" si="7"/>
        <v>-9.355548100935529E-3</v>
      </c>
      <c r="I229" s="65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1">
        <f t="shared" si="7"/>
        <v>-5.0793889683209414E-4</v>
      </c>
      <c r="I230" s="65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1">
        <f t="shared" si="7"/>
        <v>4.9520977244066344E-2</v>
      </c>
      <c r="I231" s="65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1">
        <f t="shared" si="7"/>
        <v>-2.6398852223816327E-2</v>
      </c>
      <c r="I232" s="65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1">
        <f t="shared" si="7"/>
        <v>2.564102564102555E-2</v>
      </c>
      <c r="I233" s="65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1">
        <f t="shared" si="7"/>
        <v>5.1813936781609282E-2</v>
      </c>
      <c r="I234" s="65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1">
        <f t="shared" si="7"/>
        <v>-2.7661572611628049E-3</v>
      </c>
      <c r="I235" s="65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1">
        <f t="shared" si="7"/>
        <v>4.1093779429135502E-4</v>
      </c>
      <c r="I236" s="65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1">
        <f t="shared" si="7"/>
        <v>2.0487103565132614E-2</v>
      </c>
      <c r="I237" s="65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1">
        <f t="shared" si="7"/>
        <v>2.0310613175902326E-2</v>
      </c>
      <c r="I238" s="65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1">
        <f t="shared" si="7"/>
        <v>-2.8733459357277891E-2</v>
      </c>
      <c r="I239" s="65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1">
        <f t="shared" si="7"/>
        <v>3.6014690202582633E-2</v>
      </c>
      <c r="I240" s="65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1">
        <f t="shared" si="7"/>
        <v>5.472514906477155E-3</v>
      </c>
      <c r="I241" s="65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1">
        <f t="shared" si="7"/>
        <v>-1.2412672623883014E-2</v>
      </c>
      <c r="I242" s="65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1">
        <f t="shared" si="7"/>
        <v>-2.3245484157536356E-2</v>
      </c>
      <c r="I243" s="65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1">
        <f t="shared" si="7"/>
        <v>-1.7449008808717803E-2</v>
      </c>
      <c r="I244" s="65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1">
        <f t="shared" si="7"/>
        <v>-2.0433001354200564E-2</v>
      </c>
      <c r="I245" s="65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1">
        <f t="shared" si="7"/>
        <v>2.2731647563216217E-2</v>
      </c>
      <c r="I246" s="65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1">
        <f t="shared" si="7"/>
        <v>1.9608514133187427E-2</v>
      </c>
      <c r="I247" s="65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1">
        <f t="shared" si="7"/>
        <v>-6.8300050344016761E-3</v>
      </c>
      <c r="I248" s="65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1">
        <f t="shared" si="7"/>
        <v>2.5108561580183375E-2</v>
      </c>
      <c r="I249" s="65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1">
        <f t="shared" si="7"/>
        <v>4.3844467520479657E-3</v>
      </c>
      <c r="I250" s="65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1">
        <f t="shared" si="7"/>
        <v>2.4517928940674505E-2</v>
      </c>
      <c r="I251" s="65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1">
        <f t="shared" si="7"/>
        <v>-2.7711480241553454E-3</v>
      </c>
      <c r="I252" s="65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1">
        <f t="shared" si="7"/>
        <v>-6.1809303520945824E-2</v>
      </c>
      <c r="I253" s="65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1">
        <f t="shared" si="7"/>
        <v>-1.6230653335159606E-2</v>
      </c>
      <c r="I254" s="65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1">
        <f t="shared" si="7"/>
        <v>-3.4772015315001736E-2</v>
      </c>
      <c r="I255" s="65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1">
        <f t="shared" si="7"/>
        <v>-1.0151094443042075E-2</v>
      </c>
      <c r="I256" s="65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1">
        <f t="shared" si="7"/>
        <v>3.2914989344068335E-2</v>
      </c>
      <c r="I257" s="65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1">
        <f t="shared" si="7"/>
        <v>-3.4775861460868418E-2</v>
      </c>
      <c r="I258" s="65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1">
        <f t="shared" si="7"/>
        <v>3.352577922315203E-2</v>
      </c>
      <c r="I259" s="65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1">
        <f t="shared" si="7"/>
        <v>6.275521928971628E-3</v>
      </c>
      <c r="I260" s="65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1">
        <f t="shared" ref="H261:H324" si="9">(E261/E260)-1</f>
        <v>-1.7426744431171315E-2</v>
      </c>
      <c r="I261" s="65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1">
        <f t="shared" si="9"/>
        <v>-3.2342844883072264E-2</v>
      </c>
      <c r="I262" s="65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1">
        <f t="shared" si="9"/>
        <v>2.8268942963249888E-3</v>
      </c>
      <c r="I263" s="65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1">
        <f t="shared" si="9"/>
        <v>-1.2989166482423209E-2</v>
      </c>
      <c r="I264" s="65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1">
        <f t="shared" si="9"/>
        <v>3.4645610498217128E-2</v>
      </c>
      <c r="I265" s="65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1">
        <f t="shared" si="9"/>
        <v>2.8199253071607755E-2</v>
      </c>
      <c r="I266" s="65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1">
        <f t="shared" si="9"/>
        <v>-8.9664853483067963E-3</v>
      </c>
      <c r="I267" s="65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1">
        <f t="shared" si="9"/>
        <v>1.8006692753058884E-2</v>
      </c>
      <c r="I268" s="65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1">
        <f t="shared" si="9"/>
        <v>-3.7620008348406841E-2</v>
      </c>
      <c r="I269" s="65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1">
        <f t="shared" si="9"/>
        <v>6.2349773191405777E-3</v>
      </c>
      <c r="I270" s="65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1">
        <f t="shared" si="9"/>
        <v>6.8788390387586329E-3</v>
      </c>
      <c r="I271" s="65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1">
        <f t="shared" si="9"/>
        <v>-8.2053477462050717E-3</v>
      </c>
      <c r="I272" s="65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1">
        <f t="shared" si="9"/>
        <v>2.2679448211363029E-2</v>
      </c>
      <c r="I273" s="65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1">
        <f t="shared" si="9"/>
        <v>2.7012767753508582E-2</v>
      </c>
      <c r="I274" s="65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1">
        <f t="shared" si="9"/>
        <v>5.0001712387410802E-3</v>
      </c>
      <c r="I275" s="65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1">
        <f t="shared" si="9"/>
        <v>-2.9988072925541953E-3</v>
      </c>
      <c r="I276" s="65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1">
        <f t="shared" si="9"/>
        <v>-1.1159722459582189E-2</v>
      </c>
      <c r="I277" s="65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1">
        <f t="shared" si="9"/>
        <v>1.9114775064378309E-2</v>
      </c>
      <c r="I278" s="65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1">
        <f t="shared" si="9"/>
        <v>-3.3866399850764006E-2</v>
      </c>
      <c r="I279" s="65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1">
        <f t="shared" si="9"/>
        <v>-2.7382833070036861E-2</v>
      </c>
      <c r="I280" s="65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1">
        <f t="shared" si="9"/>
        <v>2.0393430788667732E-3</v>
      </c>
      <c r="I281" s="65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1">
        <f t="shared" si="9"/>
        <v>4.7547863047745498E-3</v>
      </c>
      <c r="I282" s="65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1">
        <f t="shared" si="9"/>
        <v>-1.8964991843978041E-2</v>
      </c>
      <c r="I283" s="65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1">
        <f t="shared" si="9"/>
        <v>-9.3186427670877148E-4</v>
      </c>
      <c r="I284" s="65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1">
        <f t="shared" si="9"/>
        <v>1.0461245839277211E-2</v>
      </c>
      <c r="I285" s="65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1">
        <f t="shared" si="9"/>
        <v>8.3800904977375801E-3</v>
      </c>
      <c r="I286" s="65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1">
        <f t="shared" si="9"/>
        <v>-7.8976181501624332E-3</v>
      </c>
      <c r="I287" s="65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1">
        <f t="shared" si="9"/>
        <v>-3.2221880484142429E-2</v>
      </c>
      <c r="I288" s="65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1">
        <f t="shared" si="9"/>
        <v>-1.9516937112091459E-2</v>
      </c>
      <c r="I289" s="65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1">
        <f t="shared" si="9"/>
        <v>8.6943258084195563E-3</v>
      </c>
      <c r="I290" s="65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1">
        <f t="shared" si="9"/>
        <v>-2.589596249810977E-2</v>
      </c>
      <c r="I291" s="65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1">
        <f t="shared" si="9"/>
        <v>1.6862653781969383E-2</v>
      </c>
      <c r="I292" s="65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1">
        <f t="shared" si="9"/>
        <v>-1.79379043184551E-2</v>
      </c>
      <c r="I293" s="65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1">
        <f t="shared" si="9"/>
        <v>1.7216252453218672E-2</v>
      </c>
      <c r="I294" s="65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1">
        <f t="shared" si="9"/>
        <v>3.8892815526562208E-2</v>
      </c>
      <c r="I295" s="65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1">
        <f t="shared" si="9"/>
        <v>2.1329410683092798E-2</v>
      </c>
      <c r="I296" s="65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1">
        <f t="shared" si="9"/>
        <v>-7.1293545773697398E-3</v>
      </c>
      <c r="I297" s="65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1">
        <f t="shared" si="9"/>
        <v>1.3508857821538101E-2</v>
      </c>
      <c r="I298" s="65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1">
        <f t="shared" si="9"/>
        <v>4.4548609868682032E-3</v>
      </c>
      <c r="I299" s="65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1">
        <f t="shared" si="9"/>
        <v>-3.5623319024624678E-5</v>
      </c>
      <c r="I300" s="65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1">
        <f t="shared" si="9"/>
        <v>4.732726527849529E-2</v>
      </c>
      <c r="I301" s="65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1">
        <f t="shared" si="9"/>
        <v>-4.0817714888274903E-4</v>
      </c>
      <c r="I302" s="65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1">
        <f t="shared" si="9"/>
        <v>1.5534079695103342E-2</v>
      </c>
      <c r="I303" s="65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1">
        <f t="shared" si="9"/>
        <v>3.2804463283462093E-2</v>
      </c>
      <c r="I304" s="65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1">
        <f t="shared" si="9"/>
        <v>8.5651715467596201E-3</v>
      </c>
      <c r="I305" s="65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1">
        <f t="shared" si="9"/>
        <v>-4.1979637463207542E-2</v>
      </c>
      <c r="I306" s="65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1">
        <f t="shared" si="9"/>
        <v>1.437133791111922E-2</v>
      </c>
      <c r="I307" s="65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1">
        <f t="shared" si="9"/>
        <v>1.3042254919809926E-2</v>
      </c>
      <c r="I308" s="65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1">
        <f t="shared" si="9"/>
        <v>4.9242733674253136E-2</v>
      </c>
      <c r="I309" s="65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1">
        <f t="shared" si="9"/>
        <v>1.4185391071456221E-2</v>
      </c>
      <c r="I310" s="65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1">
        <f t="shared" si="9"/>
        <v>2.6515384142971277E-2</v>
      </c>
      <c r="I311" s="65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1">
        <f t="shared" si="9"/>
        <v>-2.6922329080592E-4</v>
      </c>
      <c r="I312" s="65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1">
        <f t="shared" si="9"/>
        <v>1.2133271495040399E-2</v>
      </c>
      <c r="I313" s="65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1">
        <f t="shared" si="9"/>
        <v>3.0021285401762077E-2</v>
      </c>
      <c r="I314" s="65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1">
        <f t="shared" si="9"/>
        <v>-3.2906160756569047E-2</v>
      </c>
      <c r="I315" s="65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1">
        <f t="shared" si="9"/>
        <v>4.4220210713756813E-3</v>
      </c>
      <c r="I316" s="65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1">
        <f t="shared" si="9"/>
        <v>-2.1569554426191795E-3</v>
      </c>
      <c r="I317" s="65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1">
        <f t="shared" si="9"/>
        <v>-3.4941221758312269E-3</v>
      </c>
      <c r="I318" s="65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1">
        <f t="shared" si="9"/>
        <v>-1.0400261492288898E-2</v>
      </c>
      <c r="I319" s="65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1">
        <f t="shared" si="9"/>
        <v>2.8045521424496123E-2</v>
      </c>
      <c r="I320" s="65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1">
        <f t="shared" si="9"/>
        <v>1.6663259047229761E-2</v>
      </c>
      <c r="I321" s="65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1">
        <f t="shared" si="9"/>
        <v>-3.0884148531207245E-3</v>
      </c>
      <c r="I322" s="65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1">
        <f t="shared" si="9"/>
        <v>-3.10230547550433E-2</v>
      </c>
      <c r="I323" s="65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1">
        <f t="shared" si="9"/>
        <v>3.3191071720671594E-2</v>
      </c>
      <c r="I324" s="65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1">
        <f t="shared" ref="H325:H388" si="11">(E325/E324)-1</f>
        <v>5.1828610083622495E-2</v>
      </c>
      <c r="I325" s="65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1">
        <f t="shared" si="11"/>
        <v>2.1620142309797252E-3</v>
      </c>
      <c r="I326" s="65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1">
        <f t="shared" si="11"/>
        <v>-1.0063082006608548E-2</v>
      </c>
      <c r="I327" s="65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1">
        <f t="shared" si="11"/>
        <v>1.6234258837809046E-2</v>
      </c>
      <c r="I328" s="65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1">
        <f t="shared" si="11"/>
        <v>-1.7155731697386045E-2</v>
      </c>
      <c r="I329" s="65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1">
        <f t="shared" si="11"/>
        <v>-1.8256138315795312E-2</v>
      </c>
      <c r="I330" s="65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1">
        <f t="shared" si="11"/>
        <v>3.5587689191470151E-2</v>
      </c>
      <c r="I331" s="65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1">
        <f t="shared" si="11"/>
        <v>-1.2455516014234891E-2</v>
      </c>
      <c r="I332" s="65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1">
        <f t="shared" si="11"/>
        <v>-1.1498521422185548E-2</v>
      </c>
      <c r="I333" s="65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1">
        <f t="shared" si="11"/>
        <v>2.1761816638606435E-2</v>
      </c>
      <c r="I334" s="65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1">
        <f t="shared" si="11"/>
        <v>0.17744066019364579</v>
      </c>
      <c r="I335" s="65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1">
        <f t="shared" si="11"/>
        <v>-1.0871702346667567E-3</v>
      </c>
      <c r="I336" s="65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1">
        <f t="shared" si="11"/>
        <v>-1.1149833852423852E-2</v>
      </c>
      <c r="I337" s="65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1">
        <f t="shared" si="11"/>
        <v>-1.3910029740299423E-2</v>
      </c>
      <c r="I338" s="65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1">
        <f t="shared" si="11"/>
        <v>6.5544182953762853E-3</v>
      </c>
      <c r="I339" s="65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1">
        <f t="shared" si="11"/>
        <v>-2.2413589713332627E-4</v>
      </c>
      <c r="I340" s="65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1">
        <f t="shared" si="11"/>
        <v>-2.8518837535840391E-2</v>
      </c>
      <c r="I341" s="65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1">
        <f t="shared" si="11"/>
        <v>3.8708188597663229E-2</v>
      </c>
      <c r="I342" s="65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1">
        <f t="shared" si="11"/>
        <v>1.4277195074893889E-2</v>
      </c>
      <c r="I343" s="65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1">
        <f t="shared" si="11"/>
        <v>2.5789121763390099E-2</v>
      </c>
      <c r="I344" s="65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1">
        <f t="shared" si="11"/>
        <v>1.8195304510052912E-2</v>
      </c>
      <c r="I345" s="65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1">
        <f t="shared" si="11"/>
        <v>-1.0265127265501883E-3</v>
      </c>
      <c r="I346" s="65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1">
        <f t="shared" si="11"/>
        <v>1.2043533506436166E-3</v>
      </c>
      <c r="I347" s="65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1">
        <f t="shared" si="11"/>
        <v>9.2590548921800409E-3</v>
      </c>
      <c r="I348" s="65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1">
        <f t="shared" si="11"/>
        <v>3.116354848938796E-3</v>
      </c>
      <c r="I349" s="65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1">
        <f t="shared" si="11"/>
        <v>-3.4227909917373345E-2</v>
      </c>
      <c r="I350" s="65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1">
        <f t="shared" si="11"/>
        <v>2.7325673265762296E-2</v>
      </c>
      <c r="I351" s="65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1">
        <f t="shared" si="11"/>
        <v>2.2918291785231748E-2</v>
      </c>
      <c r="I352" s="65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1">
        <f t="shared" si="11"/>
        <v>-3.7699371677138993E-3</v>
      </c>
      <c r="I353" s="65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1">
        <f t="shared" si="11"/>
        <v>-1.1708389934665941E-2</v>
      </c>
      <c r="I354" s="65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1">
        <f t="shared" si="11"/>
        <v>-2.1686957280621311E-2</v>
      </c>
      <c r="I355" s="65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1">
        <f t="shared" si="11"/>
        <v>7.5379125780552503E-3</v>
      </c>
      <c r="I356" s="65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1">
        <f t="shared" si="11"/>
        <v>-3.5780689716233716E-2</v>
      </c>
      <c r="I357" s="65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1">
        <f t="shared" si="11"/>
        <v>-2.404646304649749E-2</v>
      </c>
      <c r="I358" s="65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1">
        <f t="shared" si="11"/>
        <v>1.4630474667168603E-2</v>
      </c>
      <c r="I359" s="65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1">
        <f t="shared" si="11"/>
        <v>-1.8163482937685549E-2</v>
      </c>
      <c r="I360" s="65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1">
        <f t="shared" si="11"/>
        <v>2.77433445487274E-3</v>
      </c>
      <c r="I361" s="65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1">
        <f t="shared" si="11"/>
        <v>1.0819401930774575E-2</v>
      </c>
      <c r="I362" s="65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1">
        <f t="shared" si="11"/>
        <v>-1.1903236702034636E-2</v>
      </c>
      <c r="I363" s="65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1">
        <f t="shared" si="11"/>
        <v>3.150747904805673E-2</v>
      </c>
      <c r="I364" s="65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1">
        <f t="shared" si="11"/>
        <v>3.5310250257112319E-3</v>
      </c>
      <c r="I365" s="65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1">
        <f t="shared" si="11"/>
        <v>-2.2739953768546539E-2</v>
      </c>
      <c r="I366" s="65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1">
        <f t="shared" si="11"/>
        <v>1.1605415860734825E-2</v>
      </c>
      <c r="I367" s="65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1">
        <f t="shared" si="11"/>
        <v>1.8314174479947543E-3</v>
      </c>
      <c r="I368" s="65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1">
        <f t="shared" si="11"/>
        <v>1.7337916920565188E-2</v>
      </c>
      <c r="I369" s="65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1">
        <f t="shared" si="11"/>
        <v>-5.8439283494377658E-2</v>
      </c>
      <c r="I370" s="65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1">
        <f t="shared" si="11"/>
        <v>8.7500300069616177E-3</v>
      </c>
      <c r="I371" s="65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1">
        <f t="shared" si="11"/>
        <v>-2.9330223813999856E-2</v>
      </c>
      <c r="I372" s="65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1">
        <f t="shared" si="11"/>
        <v>5.0258648164946962E-4</v>
      </c>
      <c r="I373" s="65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1">
        <f t="shared" si="11"/>
        <v>-1.8880407748195771E-2</v>
      </c>
      <c r="I374" s="65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1">
        <f t="shared" si="11"/>
        <v>-7.4552311496290935E-3</v>
      </c>
      <c r="I375" s="65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1">
        <f t="shared" si="11"/>
        <v>3.4561719153004988E-2</v>
      </c>
      <c r="I376" s="65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1">
        <f t="shared" si="11"/>
        <v>2.9697913119618669E-2</v>
      </c>
      <c r="I377" s="65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1">
        <f t="shared" si="11"/>
        <v>-4.9604346285592182E-4</v>
      </c>
      <c r="I378" s="65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1">
        <f t="shared" si="11"/>
        <v>3.3924942099541555E-2</v>
      </c>
      <c r="I379" s="65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1">
        <f t="shared" si="11"/>
        <v>2.9097475399718853E-2</v>
      </c>
      <c r="I380" s="65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1">
        <f t="shared" si="11"/>
        <v>-7.3629851740795171E-3</v>
      </c>
      <c r="I381" s="65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1">
        <f t="shared" si="11"/>
        <v>-1.5707860643082716E-2</v>
      </c>
      <c r="I382" s="65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1">
        <f t="shared" si="11"/>
        <v>2.8382095523881157E-2</v>
      </c>
      <c r="I383" s="65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1">
        <f t="shared" si="11"/>
        <v>9.9032882011604872E-3</v>
      </c>
      <c r="I384" s="65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1">
        <f t="shared" si="11"/>
        <v>8.2082936599148226E-4</v>
      </c>
      <c r="I385" s="65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1">
        <f t="shared" si="11"/>
        <v>-1.793408131574914E-3</v>
      </c>
      <c r="I386" s="65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1">
        <f t="shared" si="11"/>
        <v>-1.1086523082316391E-2</v>
      </c>
      <c r="I387" s="65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1">
        <f t="shared" si="11"/>
        <v>1.2839259997784458E-2</v>
      </c>
      <c r="I388" s="65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1">
        <f t="shared" ref="H389:H452" si="13">(E389/E388)-1</f>
        <v>1.4218683349921823E-2</v>
      </c>
      <c r="I389" s="65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1">
        <f t="shared" si="13"/>
        <v>1.6165385154590206E-2</v>
      </c>
      <c r="I390" s="65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1">
        <f t="shared" si="13"/>
        <v>-6.5585600882963613E-3</v>
      </c>
      <c r="I391" s="65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1">
        <f t="shared" si="13"/>
        <v>2.9163550902679969E-3</v>
      </c>
      <c r="I392" s="65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1">
        <f t="shared" si="13"/>
        <v>-2.3145830448536908E-2</v>
      </c>
      <c r="I393" s="65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1">
        <f t="shared" si="13"/>
        <v>-2.2701995420346788E-2</v>
      </c>
      <c r="I394" s="65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1">
        <f t="shared" si="13"/>
        <v>-9.7625741955639223E-3</v>
      </c>
      <c r="I395" s="65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1">
        <f t="shared" si="13"/>
        <v>7.5941094948905885E-3</v>
      </c>
      <c r="I396" s="65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1">
        <f t="shared" si="13"/>
        <v>-3.0974985183446213E-3</v>
      </c>
      <c r="I397" s="65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1">
        <f t="shared" si="13"/>
        <v>3.3090297251822776E-2</v>
      </c>
      <c r="I398" s="65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1">
        <f t="shared" si="13"/>
        <v>-5.4180238870792374E-3</v>
      </c>
      <c r="I399" s="65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1">
        <f t="shared" si="13"/>
        <v>-4.1953690461894677E-2</v>
      </c>
      <c r="I400" s="65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1">
        <f t="shared" si="13"/>
        <v>1.6180861004124969E-2</v>
      </c>
      <c r="I401" s="65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1">
        <f t="shared" si="13"/>
        <v>-1.4532732288232375E-2</v>
      </c>
      <c r="I402" s="65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1">
        <f t="shared" si="13"/>
        <v>1.350674768439486E-2</v>
      </c>
      <c r="I403" s="65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1">
        <f t="shared" si="13"/>
        <v>1.6919466930132909E-2</v>
      </c>
      <c r="I404" s="65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1">
        <f t="shared" si="13"/>
        <v>2.5172231054584104E-2</v>
      </c>
      <c r="I405" s="65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1">
        <f t="shared" si="13"/>
        <v>3.5646592573448377E-3</v>
      </c>
      <c r="I406" s="65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1">
        <f t="shared" si="13"/>
        <v>4.6143775419318356E-3</v>
      </c>
      <c r="I407" s="65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1">
        <f t="shared" si="13"/>
        <v>1.5702276295970208E-3</v>
      </c>
      <c r="I408" s="65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1">
        <f t="shared" si="13"/>
        <v>9.4172603557869383E-3</v>
      </c>
      <c r="I409" s="65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1">
        <f t="shared" si="13"/>
        <v>-1.4844633216055447E-2</v>
      </c>
      <c r="I410" s="65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1">
        <f t="shared" si="13"/>
        <v>-7.8827137985028051E-3</v>
      </c>
      <c r="I411" s="65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1">
        <f t="shared" si="13"/>
        <v>-3.6753975374836934E-3</v>
      </c>
      <c r="I412" s="65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1">
        <f t="shared" si="13"/>
        <v>-3.2115616218386656E-3</v>
      </c>
      <c r="I413" s="65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1">
        <f t="shared" si="13"/>
        <v>1.8906945608516246E-2</v>
      </c>
      <c r="I414" s="65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1">
        <f t="shared" si="13"/>
        <v>2.1899837620716234E-2</v>
      </c>
      <c r="I415" s="65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1">
        <f t="shared" si="13"/>
        <v>4.6728971962617383E-3</v>
      </c>
      <c r="I416" s="65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1">
        <f t="shared" si="13"/>
        <v>1.8729514593414098E-3</v>
      </c>
      <c r="I417" s="65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1">
        <f t="shared" si="13"/>
        <v>1.0697408734485769E-3</v>
      </c>
      <c r="I418" s="65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1">
        <f t="shared" si="13"/>
        <v>2.1060712951821436E-3</v>
      </c>
      <c r="I419" s="65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1">
        <f t="shared" si="13"/>
        <v>-4.3378782702321317E-3</v>
      </c>
      <c r="I420" s="65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1">
        <f t="shared" si="13"/>
        <v>1.7364721540573225E-2</v>
      </c>
      <c r="I421" s="65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1">
        <f t="shared" si="13"/>
        <v>1.3552462132826237E-2</v>
      </c>
      <c r="I422" s="65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1">
        <f t="shared" si="13"/>
        <v>1.4419974185222451E-3</v>
      </c>
      <c r="I423" s="65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1">
        <f t="shared" si="13"/>
        <v>2.114569383049103E-3</v>
      </c>
      <c r="I424" s="65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1">
        <f t="shared" si="13"/>
        <v>8.8724992715105699E-3</v>
      </c>
      <c r="I425" s="65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1">
        <f t="shared" si="13"/>
        <v>-1.0009561372056885E-2</v>
      </c>
      <c r="I426" s="65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1">
        <f t="shared" si="13"/>
        <v>3.3400738438014166E-3</v>
      </c>
      <c r="I427" s="65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1">
        <f t="shared" si="13"/>
        <v>-5.5348888510092786E-3</v>
      </c>
      <c r="I428" s="65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1">
        <f t="shared" si="13"/>
        <v>9.659302876617204E-3</v>
      </c>
      <c r="I429" s="65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1">
        <f t="shared" si="13"/>
        <v>1.5398903502201966E-2</v>
      </c>
      <c r="I430" s="65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1">
        <f t="shared" si="13"/>
        <v>-1.0818359739972472E-4</v>
      </c>
      <c r="I431" s="65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1">
        <f t="shared" si="13"/>
        <v>-1.5776842270921021E-2</v>
      </c>
      <c r="I432" s="65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1">
        <f t="shared" si="13"/>
        <v>4.8369043811959944E-3</v>
      </c>
      <c r="I433" s="65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1">
        <f t="shared" si="13"/>
        <v>-8.2846003898634502E-3</v>
      </c>
      <c r="I434" s="65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1">
        <f t="shared" si="13"/>
        <v>3.309431880860414E-3</v>
      </c>
      <c r="I435" s="65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1">
        <f t="shared" si="13"/>
        <v>-1.1404867809485797E-2</v>
      </c>
      <c r="I436" s="65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1">
        <f t="shared" si="13"/>
        <v>2.2051686483863131E-2</v>
      </c>
      <c r="I437" s="65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1">
        <f t="shared" si="13"/>
        <v>1.2652718009595887E-2</v>
      </c>
      <c r="I438" s="65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1">
        <f t="shared" si="13"/>
        <v>-1.8268141143369387E-3</v>
      </c>
      <c r="I439" s="65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1">
        <f t="shared" si="13"/>
        <v>6.5181009424819525E-3</v>
      </c>
      <c r="I440" s="65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1">
        <f t="shared" si="13"/>
        <v>-6.8064914481191785E-5</v>
      </c>
      <c r="I441" s="65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1">
        <f t="shared" si="13"/>
        <v>-5.3191489361702482E-3</v>
      </c>
      <c r="I442" s="65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1">
        <f t="shared" si="13"/>
        <v>-9.9424180508167481E-3</v>
      </c>
      <c r="I443" s="65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1">
        <f t="shared" si="13"/>
        <v>-1.4811596492613988E-2</v>
      </c>
      <c r="I444" s="65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1">
        <f t="shared" si="13"/>
        <v>1.6938620053721376E-3</v>
      </c>
      <c r="I445" s="65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1">
        <f t="shared" si="13"/>
        <v>-5.2330875216378692E-3</v>
      </c>
      <c r="I446" s="65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1">
        <f t="shared" si="13"/>
        <v>-2.4985415115974963E-2</v>
      </c>
      <c r="I447" s="65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1">
        <f t="shared" si="13"/>
        <v>-4.239998349392371E-3</v>
      </c>
      <c r="I448" s="65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1">
        <f t="shared" si="13"/>
        <v>-1.5664660236420214E-2</v>
      </c>
      <c r="I449" s="65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1">
        <f t="shared" si="13"/>
        <v>-8.1780004420541896E-3</v>
      </c>
      <c r="I450" s="65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1">
        <f t="shared" si="13"/>
        <v>-3.1368720419381546E-2</v>
      </c>
      <c r="I451" s="65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1">
        <f t="shared" si="13"/>
        <v>3.2187383597362063E-2</v>
      </c>
      <c r="I452" s="65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1">
        <f t="shared" ref="H453:H516" si="15">(E453/E452)-1</f>
        <v>1.1622229769890469E-2</v>
      </c>
      <c r="I453" s="65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1">
        <f t="shared" si="15"/>
        <v>6.4210846596928217E-3</v>
      </c>
      <c r="I454" s="65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1">
        <f t="shared" si="15"/>
        <v>2.1319183094773875E-2</v>
      </c>
      <c r="I455" s="65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1">
        <f t="shared" si="15"/>
        <v>-3.4092764984484658E-3</v>
      </c>
      <c r="I456" s="65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1">
        <f t="shared" si="15"/>
        <v>2.5042505684495175E-2</v>
      </c>
      <c r="I457" s="65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1">
        <f t="shared" si="15"/>
        <v>-1.0251900998211494E-2</v>
      </c>
      <c r="I458" s="65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1">
        <f t="shared" si="15"/>
        <v>9.3485305846365829E-3</v>
      </c>
      <c r="I459" s="65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1">
        <f t="shared" si="15"/>
        <v>1.1822482721371541E-2</v>
      </c>
      <c r="I460" s="65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1">
        <f t="shared" si="15"/>
        <v>8.3035952590426731E-4</v>
      </c>
      <c r="I461" s="65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1">
        <f t="shared" si="15"/>
        <v>-1.4914316756383661E-3</v>
      </c>
      <c r="I462" s="65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1">
        <f t="shared" si="15"/>
        <v>-1.2997804023977655E-2</v>
      </c>
      <c r="I463" s="65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1">
        <f t="shared" si="15"/>
        <v>1.2717979555020964E-2</v>
      </c>
      <c r="I464" s="65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1">
        <f t="shared" si="15"/>
        <v>1.0113905135132439E-2</v>
      </c>
      <c r="I465" s="65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1">
        <f t="shared" si="15"/>
        <v>-2.5472465244780196E-3</v>
      </c>
      <c r="I466" s="65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1">
        <f t="shared" si="15"/>
        <v>3.4573867263849589E-3</v>
      </c>
      <c r="I467" s="65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1">
        <f t="shared" si="15"/>
        <v>-2.0085549562953164E-2</v>
      </c>
      <c r="I468" s="65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1">
        <f t="shared" si="15"/>
        <v>-1.2745852104164457E-2</v>
      </c>
      <c r="I469" s="65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1">
        <f t="shared" si="15"/>
        <v>1.8404411392725306E-2</v>
      </c>
      <c r="I470" s="65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1">
        <f t="shared" si="15"/>
        <v>1.7743954537325912E-2</v>
      </c>
      <c r="I471" s="65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1">
        <f t="shared" si="15"/>
        <v>2.4404529480670512E-4</v>
      </c>
      <c r="I472" s="65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1">
        <f t="shared" si="15"/>
        <v>1.6493436783291404E-3</v>
      </c>
      <c r="I473" s="65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1">
        <f t="shared" si="15"/>
        <v>-4.4429721145039514E-3</v>
      </c>
      <c r="I474" s="65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1">
        <f t="shared" si="15"/>
        <v>-8.2600951281097679E-3</v>
      </c>
      <c r="I475" s="65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1">
        <f t="shared" si="15"/>
        <v>1.603607871000845E-2</v>
      </c>
      <c r="I476" s="65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1">
        <f t="shared" si="15"/>
        <v>-6.9833623092686592E-3</v>
      </c>
      <c r="I477" s="65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1">
        <f t="shared" si="15"/>
        <v>4.4307511737089467E-3</v>
      </c>
      <c r="I478" s="65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1">
        <f t="shared" si="15"/>
        <v>-3.3790034374299172E-3</v>
      </c>
      <c r="I479" s="65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1">
        <f t="shared" si="15"/>
        <v>-2.2668203935669595E-3</v>
      </c>
      <c r="I480" s="65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1">
        <f t="shared" si="15"/>
        <v>-1.4229194821474E-2</v>
      </c>
      <c r="I481" s="65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1">
        <f t="shared" si="15"/>
        <v>1.7881801293451183E-3</v>
      </c>
      <c r="I482" s="65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1">
        <f t="shared" si="15"/>
        <v>-5.9499608294322215E-5</v>
      </c>
      <c r="I483" s="65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1">
        <f t="shared" si="15"/>
        <v>-1.0720483958942872E-2</v>
      </c>
      <c r="I484" s="65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1">
        <f t="shared" si="15"/>
        <v>-7.0373117869958479E-3</v>
      </c>
      <c r="I485" s="65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1">
        <f t="shared" si="15"/>
        <v>6.7136453579936806E-3</v>
      </c>
      <c r="I486" s="65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1">
        <f t="shared" si="15"/>
        <v>3.1840107504236936E-2</v>
      </c>
      <c r="I487" s="65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1">
        <f t="shared" si="15"/>
        <v>6.5699957236713402E-3</v>
      </c>
      <c r="I488" s="65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1">
        <f t="shared" si="15"/>
        <v>1.8441989803801295E-3</v>
      </c>
      <c r="I489" s="65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1">
        <f t="shared" si="15"/>
        <v>-3.5659557243227225E-3</v>
      </c>
      <c r="I490" s="65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1">
        <f t="shared" si="15"/>
        <v>6.112835988354659E-3</v>
      </c>
      <c r="I491" s="65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1">
        <f t="shared" si="15"/>
        <v>5.9891752626872741E-3</v>
      </c>
      <c r="I492" s="65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1">
        <f t="shared" si="15"/>
        <v>8.7343755972630888E-3</v>
      </c>
      <c r="I493" s="65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1">
        <f t="shared" si="15"/>
        <v>7.3893025635207721E-4</v>
      </c>
      <c r="I494" s="65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1">
        <f t="shared" si="15"/>
        <v>-3.5404596917717468E-3</v>
      </c>
      <c r="I495" s="65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1">
        <f t="shared" si="15"/>
        <v>-3.4865383519219195E-3</v>
      </c>
      <c r="I496" s="65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1">
        <f t="shared" si="15"/>
        <v>8.8660088660086345E-4</v>
      </c>
      <c r="I497" s="65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1">
        <f t="shared" si="15"/>
        <v>-7.429420505200568E-3</v>
      </c>
      <c r="I498" s="65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1">
        <f t="shared" si="15"/>
        <v>4.5198065407645593E-3</v>
      </c>
      <c r="I499" s="65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1">
        <f t="shared" si="15"/>
        <v>4.9580145014758159E-3</v>
      </c>
      <c r="I500" s="65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1">
        <f t="shared" si="15"/>
        <v>-1.4639061579116985E-3</v>
      </c>
      <c r="I501" s="65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1">
        <f t="shared" si="15"/>
        <v>4.3124785804045107E-3</v>
      </c>
      <c r="I502" s="65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1">
        <f t="shared" si="15"/>
        <v>-9.3272794487048172E-3</v>
      </c>
      <c r="I503" s="65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1">
        <f t="shared" si="15"/>
        <v>-7.5588682747596003E-4</v>
      </c>
      <c r="I504" s="65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1">
        <f t="shared" si="15"/>
        <v>-2.4426910776184085E-2</v>
      </c>
      <c r="I505" s="65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1">
        <f t="shared" si="15"/>
        <v>-1.1415054523325696E-2</v>
      </c>
      <c r="I506" s="65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1">
        <f t="shared" si="15"/>
        <v>-5.5798252581414909E-3</v>
      </c>
      <c r="I507" s="65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1">
        <f t="shared" si="15"/>
        <v>-3.091116036662056E-2</v>
      </c>
      <c r="I508" s="65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1">
        <f t="shared" si="15"/>
        <v>2.9156621540868954E-3</v>
      </c>
      <c r="I509" s="65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1">
        <f t="shared" si="15"/>
        <v>3.0407314191791546E-3</v>
      </c>
      <c r="I510" s="65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1">
        <f t="shared" si="15"/>
        <v>3.6152845628372177E-3</v>
      </c>
      <c r="I511" s="65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1">
        <f t="shared" si="15"/>
        <v>-1.4204951323550263E-2</v>
      </c>
      <c r="I512" s="65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1">
        <f t="shared" si="15"/>
        <v>2.1065816442723762E-2</v>
      </c>
      <c r="I513" s="65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1">
        <f t="shared" si="15"/>
        <v>-1.7539057351703691E-2</v>
      </c>
      <c r="I514" s="65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1">
        <f t="shared" si="15"/>
        <v>-2.6148781821746736E-2</v>
      </c>
      <c r="I515" s="65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1">
        <f t="shared" si="15"/>
        <v>8.180305807805377E-3</v>
      </c>
      <c r="I516" s="65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1">
        <f t="shared" ref="H517:H580" si="17">(E517/E516)-1</f>
        <v>6.6214724893565169E-4</v>
      </c>
      <c r="I517" s="65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1">
        <f t="shared" si="17"/>
        <v>6.7746407864885949E-3</v>
      </c>
      <c r="I518" s="65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1">
        <f t="shared" si="17"/>
        <v>-7.3967429292770559E-3</v>
      </c>
      <c r="I519" s="65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1">
        <f t="shared" si="17"/>
        <v>1.464096527369052E-2</v>
      </c>
      <c r="I520" s="65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1">
        <f t="shared" si="17"/>
        <v>-5.1586438360422537E-3</v>
      </c>
      <c r="I521" s="65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1">
        <f t="shared" si="17"/>
        <v>1.120378179697834E-2</v>
      </c>
      <c r="I522" s="65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1">
        <f t="shared" si="17"/>
        <v>1.1996087113216314E-2</v>
      </c>
      <c r="I523" s="65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1">
        <f t="shared" si="17"/>
        <v>-5.3418803418803229E-3</v>
      </c>
      <c r="I524" s="65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1">
        <f t="shared" si="17"/>
        <v>-8.7668149966754205E-3</v>
      </c>
      <c r="I525" s="65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1">
        <f t="shared" si="17"/>
        <v>2.3736300026833135E-3</v>
      </c>
      <c r="I526" s="65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1">
        <f t="shared" si="17"/>
        <v>2.8107239930814654E-3</v>
      </c>
      <c r="I527" s="65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1">
        <f t="shared" si="17"/>
        <v>-2.3511052247923159E-3</v>
      </c>
      <c r="I528" s="65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1">
        <f t="shared" si="17"/>
        <v>2.3669369777290505E-4</v>
      </c>
      <c r="I529" s="65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1">
        <f t="shared" si="17"/>
        <v>1.2871032460517462E-2</v>
      </c>
      <c r="I530" s="65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1">
        <f t="shared" si="17"/>
        <v>1.9238973650529179E-2</v>
      </c>
      <c r="I531" s="65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1">
        <f t="shared" si="17"/>
        <v>1.4171815826190981E-2</v>
      </c>
      <c r="I532" s="65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1">
        <f t="shared" si="17"/>
        <v>-1.5428155893163487E-3</v>
      </c>
      <c r="I533" s="65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1">
        <f t="shared" si="17"/>
        <v>1.663303971261243E-3</v>
      </c>
      <c r="I534" s="65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1">
        <f t="shared" si="17"/>
        <v>6.9369387073319189E-3</v>
      </c>
      <c r="I535" s="65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1">
        <f t="shared" si="17"/>
        <v>-4.3911007025760895E-3</v>
      </c>
      <c r="I536" s="65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1">
        <f t="shared" si="17"/>
        <v>2.8913064784867881E-3</v>
      </c>
      <c r="I537" s="65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1">
        <f t="shared" si="17"/>
        <v>3.3520645003664029E-3</v>
      </c>
      <c r="I538" s="65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1">
        <f t="shared" si="17"/>
        <v>7.0128959364179622E-4</v>
      </c>
      <c r="I539" s="65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1">
        <f t="shared" si="17"/>
        <v>-1.5767957952113054E-3</v>
      </c>
      <c r="I540" s="65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1">
        <f t="shared" si="17"/>
        <v>1.3492171810719711E-2</v>
      </c>
      <c r="I541" s="65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1">
        <f t="shared" si="17"/>
        <v>6.5023758681055366E-3</v>
      </c>
      <c r="I542" s="65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1">
        <f t="shared" si="17"/>
        <v>2.6758921233203115E-3</v>
      </c>
      <c r="I543" s="65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1">
        <f t="shared" si="17"/>
        <v>3.2215635067387449E-3</v>
      </c>
      <c r="I544" s="65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1">
        <f t="shared" si="17"/>
        <v>-1.0944744242608606E-2</v>
      </c>
      <c r="I545" s="65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1">
        <f t="shared" si="17"/>
        <v>3.8615230922924848E-3</v>
      </c>
      <c r="I546" s="65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1">
        <f t="shared" si="17"/>
        <v>6.7173176659711675E-3</v>
      </c>
      <c r="I547" s="65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1">
        <f t="shared" si="17"/>
        <v>4.1061516234508488E-3</v>
      </c>
      <c r="I548" s="65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1">
        <f t="shared" si="17"/>
        <v>3.9473684210526994E-3</v>
      </c>
      <c r="I549" s="65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1">
        <f t="shared" si="17"/>
        <v>-7.6185447448071653E-3</v>
      </c>
      <c r="I550" s="65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1">
        <f t="shared" si="17"/>
        <v>-2.5368412051419709E-3</v>
      </c>
      <c r="I551" s="65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1">
        <f t="shared" si="17"/>
        <v>7.8870663542320862E-3</v>
      </c>
      <c r="I552" s="65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1">
        <f t="shared" si="17"/>
        <v>1.4724506190341158E-2</v>
      </c>
      <c r="I553" s="65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1">
        <f t="shared" si="17"/>
        <v>-4.4706057670806931E-4</v>
      </c>
      <c r="I554" s="65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1">
        <f t="shared" si="17"/>
        <v>1.6120014908682645E-3</v>
      </c>
      <c r="I555" s="65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1">
        <f t="shared" si="17"/>
        <v>-1.3061315620552016E-2</v>
      </c>
      <c r="I556" s="65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1">
        <f t="shared" si="17"/>
        <v>1.0802250940248337E-2</v>
      </c>
      <c r="I557" s="65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1">
        <f t="shared" si="17"/>
        <v>-4.1124632815778828E-3</v>
      </c>
      <c r="I558" s="65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1">
        <f t="shared" si="17"/>
        <v>-3.1368803490833264E-3</v>
      </c>
      <c r="I559" s="65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1">
        <f t="shared" si="17"/>
        <v>-9.2711748184746146E-3</v>
      </c>
      <c r="I560" s="65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1">
        <f t="shared" si="17"/>
        <v>-2.0858616504854099E-3</v>
      </c>
      <c r="I561" s="65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1">
        <f t="shared" si="17"/>
        <v>-1.1201687378862291E-2</v>
      </c>
      <c r="I562" s="65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1">
        <f t="shared" si="17"/>
        <v>5.0829706071700009E-3</v>
      </c>
      <c r="I563" s="65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1">
        <f t="shared" si="17"/>
        <v>2.8297738092959435E-3</v>
      </c>
      <c r="I564" s="65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1">
        <f t="shared" si="17"/>
        <v>4.6616713378713204E-3</v>
      </c>
      <c r="I565" s="65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1">
        <f t="shared" si="17"/>
        <v>6.5947412868760935E-3</v>
      </c>
      <c r="I566" s="65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1">
        <f t="shared" si="17"/>
        <v>3.4595878659904322E-3</v>
      </c>
      <c r="I567" s="65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1">
        <f t="shared" si="17"/>
        <v>-2.6491559338274184E-3</v>
      </c>
      <c r="I568" s="65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1">
        <f t="shared" si="17"/>
        <v>-1.7500729982009577E-2</v>
      </c>
      <c r="I569" s="65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1">
        <f t="shared" si="17"/>
        <v>7.4202609554303578E-3</v>
      </c>
      <c r="I570" s="65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1">
        <f t="shared" si="17"/>
        <v>4.5392689588230617E-3</v>
      </c>
      <c r="I571" s="65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1">
        <f t="shared" si="17"/>
        <v>-1.0467980295566504E-2</v>
      </c>
      <c r="I572" s="65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1">
        <f t="shared" si="17"/>
        <v>-1.4216648317457281E-2</v>
      </c>
      <c r="I573" s="65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1">
        <f t="shared" si="17"/>
        <v>-4.5838593765175073E-3</v>
      </c>
      <c r="I574" s="65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1">
        <f t="shared" si="17"/>
        <v>-6.6440320786745888E-3</v>
      </c>
      <c r="I575" s="65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1">
        <f t="shared" si="17"/>
        <v>-1.4300165984069468E-2</v>
      </c>
      <c r="I576" s="65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1">
        <f t="shared" si="17"/>
        <v>3.4983708811191727E-2</v>
      </c>
      <c r="I577" s="65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1">
        <f t="shared" si="17"/>
        <v>-1.1061691312384658E-2</v>
      </c>
      <c r="I578" s="65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1">
        <f t="shared" si="17"/>
        <v>3.9913164529852274E-3</v>
      </c>
      <c r="I579" s="65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1">
        <f t="shared" si="17"/>
        <v>4.314816789970255E-3</v>
      </c>
      <c r="I580" s="65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1">
        <f t="shared" ref="H581:H644" si="19">(E581/E580)-1</f>
        <v>-1.648998822143688E-2</v>
      </c>
      <c r="I581" s="65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1">
        <f t="shared" si="19"/>
        <v>-6.5966427800138172E-3</v>
      </c>
      <c r="I582" s="65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1">
        <f t="shared" si="19"/>
        <v>1.2450838949387144E-3</v>
      </c>
      <c r="I583" s="65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1">
        <f t="shared" si="19"/>
        <v>-2.8927006434803282E-2</v>
      </c>
      <c r="I584" s="65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1">
        <f t="shared" si="19"/>
        <v>5.6812984663545674E-3</v>
      </c>
      <c r="I585" s="65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1">
        <f t="shared" si="19"/>
        <v>-3.3248443689871676E-3</v>
      </c>
      <c r="I586" s="65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1">
        <f t="shared" si="19"/>
        <v>2.5957433864312041E-3</v>
      </c>
      <c r="I587" s="65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1">
        <f t="shared" si="19"/>
        <v>-2.7751089715713162E-2</v>
      </c>
      <c r="I588" s="65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1">
        <f t="shared" si="19"/>
        <v>2.3019711863525139E-2</v>
      </c>
      <c r="I589" s="65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1">
        <f t="shared" si="19"/>
        <v>1.742790905763214E-2</v>
      </c>
      <c r="I590" s="65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1">
        <f t="shared" si="19"/>
        <v>1.2682137075013422E-2</v>
      </c>
      <c r="I591" s="65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1">
        <f t="shared" si="19"/>
        <v>3.8981160750410915E-3</v>
      </c>
      <c r="I592" s="65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1">
        <f t="shared" si="19"/>
        <v>-2.282602284568358E-2</v>
      </c>
      <c r="I593" s="65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1">
        <f t="shared" si="19"/>
        <v>9.9895376443603912E-3</v>
      </c>
      <c r="I594" s="65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1">
        <f t="shared" si="19"/>
        <v>1.8058308515194632E-2</v>
      </c>
      <c r="I595" s="65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1">
        <f t="shared" si="19"/>
        <v>4.8918892476275122E-3</v>
      </c>
      <c r="I596" s="65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1">
        <f t="shared" si="19"/>
        <v>-1.9764385162106879E-2</v>
      </c>
      <c r="I597" s="65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1">
        <f t="shared" si="19"/>
        <v>-9.3166468017480408E-3</v>
      </c>
      <c r="I598" s="65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1">
        <f t="shared" si="19"/>
        <v>2.6468288183512101E-3</v>
      </c>
      <c r="I599" s="65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1">
        <f t="shared" si="19"/>
        <v>1.5659060456372664E-2</v>
      </c>
      <c r="I600" s="65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1">
        <f t="shared" si="19"/>
        <v>8.0238648446422367E-3</v>
      </c>
      <c r="I601" s="65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1">
        <f t="shared" si="19"/>
        <v>1.530467735161678E-2</v>
      </c>
      <c r="I602" s="65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1">
        <f t="shared" si="19"/>
        <v>4.7424822517652121E-3</v>
      </c>
      <c r="I603" s="65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1">
        <f t="shared" si="19"/>
        <v>2.1063314408265033E-3</v>
      </c>
      <c r="I604" s="65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1">
        <f t="shared" si="19"/>
        <v>7.9299110512387472E-3</v>
      </c>
      <c r="I605" s="65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1">
        <f t="shared" si="19"/>
        <v>-2.3223409196470035E-3</v>
      </c>
      <c r="I606" s="65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1">
        <f t="shared" si="19"/>
        <v>1.7234826891650457E-2</v>
      </c>
      <c r="I607" s="65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1">
        <f t="shared" si="19"/>
        <v>-6.8649244391310038E-3</v>
      </c>
      <c r="I608" s="65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1">
        <f t="shared" si="19"/>
        <v>1.2414065512409422E-3</v>
      </c>
      <c r="I609" s="65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1">
        <f t="shared" si="19"/>
        <v>-4.7903966636286821E-4</v>
      </c>
      <c r="I610" s="65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1">
        <f t="shared" si="19"/>
        <v>-9.688756907115792E-3</v>
      </c>
      <c r="I611" s="65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1">
        <f t="shared" si="19"/>
        <v>1.2231806492631447E-2</v>
      </c>
      <c r="I612" s="65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1">
        <f t="shared" si="19"/>
        <v>-1.450267179150655E-2</v>
      </c>
      <c r="I613" s="65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1">
        <f t="shared" si="19"/>
        <v>1.0720774711528547E-2</v>
      </c>
      <c r="I614" s="65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1">
        <f t="shared" si="19"/>
        <v>-1.1501176470588348E-2</v>
      </c>
      <c r="I615" s="65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1">
        <f t="shared" si="19"/>
        <v>-2.723083368244561E-3</v>
      </c>
      <c r="I616" s="65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1">
        <f t="shared" si="19"/>
        <v>-2.2913444463557031E-4</v>
      </c>
      <c r="I617" s="65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1">
        <f t="shared" si="19"/>
        <v>1.0151072403980388E-2</v>
      </c>
      <c r="I618" s="65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1">
        <f t="shared" si="19"/>
        <v>-9.0659003034571084E-3</v>
      </c>
      <c r="I619" s="65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1">
        <f t="shared" si="19"/>
        <v>1.0637080002289689E-2</v>
      </c>
      <c r="I620" s="65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1">
        <f t="shared" si="19"/>
        <v>1.0496804704682949E-2</v>
      </c>
      <c r="I621" s="65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1">
        <f t="shared" si="19"/>
        <v>5.7076665825930295E-3</v>
      </c>
      <c r="I622" s="65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1">
        <f t="shared" si="19"/>
        <v>3.2788407950956611E-3</v>
      </c>
      <c r="I623" s="65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1">
        <f t="shared" si="19"/>
        <v>-2.6848620073509633E-3</v>
      </c>
      <c r="I624" s="65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1">
        <f t="shared" si="19"/>
        <v>-1.3738941544516603E-3</v>
      </c>
      <c r="I625" s="65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1">
        <f t="shared" si="19"/>
        <v>2.8166395537996269E-3</v>
      </c>
      <c r="I626" s="65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1">
        <f t="shared" si="19"/>
        <v>-1.3811898626225894E-3</v>
      </c>
      <c r="I627" s="65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1">
        <f t="shared" si="19"/>
        <v>-3.4252615358909555E-3</v>
      </c>
      <c r="I628" s="65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1">
        <f t="shared" si="19"/>
        <v>5.8401639344263234E-3</v>
      </c>
      <c r="I629" s="65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1">
        <f t="shared" si="19"/>
        <v>7.8898385916821301E-3</v>
      </c>
      <c r="I630" s="65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1">
        <f t="shared" si="19"/>
        <v>1.3138672718420175E-3</v>
      </c>
      <c r="I631" s="65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1">
        <f t="shared" si="19"/>
        <v>-5.5972545925014883E-3</v>
      </c>
      <c r="I632" s="65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1">
        <f t="shared" si="19"/>
        <v>2.2145941756173126E-3</v>
      </c>
      <c r="I633" s="65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1">
        <f t="shared" si="19"/>
        <v>-6.0858836960925311E-3</v>
      </c>
      <c r="I634" s="65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1">
        <f t="shared" si="19"/>
        <v>2.1028059026779733E-3</v>
      </c>
      <c r="I635" s="65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1">
        <f t="shared" si="19"/>
        <v>-7.6355636081272271E-3</v>
      </c>
      <c r="I636" s="65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1">
        <f t="shared" si="19"/>
        <v>1.1932707355242433E-2</v>
      </c>
      <c r="I637" s="65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1">
        <f t="shared" si="19"/>
        <v>1.4544383382582016E-3</v>
      </c>
      <c r="I638" s="65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1">
        <f t="shared" si="19"/>
        <v>5.2026362474837384E-3</v>
      </c>
      <c r="I639" s="65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1">
        <f t="shared" si="19"/>
        <v>-3.794910248086536E-3</v>
      </c>
      <c r="I640" s="65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1">
        <f t="shared" si="19"/>
        <v>-1.4411338143233143E-3</v>
      </c>
      <c r="I641" s="65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1">
        <f t="shared" si="19"/>
        <v>8.6225122948935251E-3</v>
      </c>
      <c r="I642" s="65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1">
        <f t="shared" si="19"/>
        <v>-4.6389544580442976E-3</v>
      </c>
      <c r="I643" s="65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1">
        <f t="shared" si="19"/>
        <v>-7.3433808852343407E-3</v>
      </c>
      <c r="I644" s="65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1">
        <f t="shared" ref="H645:H668" si="21">(E645/E644)-1</f>
        <v>-7.655979042910932E-4</v>
      </c>
      <c r="I645" s="65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1">
        <f t="shared" si="21"/>
        <v>6.5818017336078949E-3</v>
      </c>
      <c r="I646" s="65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1">
        <f t="shared" si="21"/>
        <v>-6.1994460849947863E-3</v>
      </c>
      <c r="I647" s="65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1">
        <f t="shared" si="21"/>
        <v>-7.6592289094379318E-4</v>
      </c>
      <c r="I648" s="65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1">
        <f t="shared" si="21"/>
        <v>1.2005577976228921E-2</v>
      </c>
      <c r="I649" s="65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1">
        <f t="shared" si="21"/>
        <v>1.1142239215936822E-2</v>
      </c>
      <c r="I650" s="65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1">
        <f t="shared" si="21"/>
        <v>-1.7237644850366385E-3</v>
      </c>
      <c r="I651" s="65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1">
        <f t="shared" si="21"/>
        <v>2.3234158733602683E-3</v>
      </c>
      <c r="I652" s="65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1">
        <f t="shared" si="21"/>
        <v>-6.9270316586993452E-3</v>
      </c>
      <c r="I653" s="65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1">
        <f t="shared" si="21"/>
        <v>-7.7655265117799743E-3</v>
      </c>
      <c r="I654" s="65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1">
        <f t="shared" si="21"/>
        <v>2.846760094098455E-3</v>
      </c>
      <c r="I655" s="65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1">
        <f t="shared" si="21"/>
        <v>-1.2632578177768861E-2</v>
      </c>
      <c r="I656" s="65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1">
        <f t="shared" si="21"/>
        <v>1.2479893504908635E-3</v>
      </c>
      <c r="I657" s="65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1">
        <f t="shared" si="21"/>
        <v>-2.4097720411045964E-3</v>
      </c>
      <c r="I658" s="65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1">
        <f t="shared" si="21"/>
        <v>1.2855397601066354E-2</v>
      </c>
      <c r="I659" s="65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1">
        <f t="shared" si="21"/>
        <v>2.6133757321562534E-3</v>
      </c>
      <c r="I660" s="65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1">
        <f t="shared" si="21"/>
        <v>-1.2303710252180577E-3</v>
      </c>
      <c r="I661" s="65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1">
        <f t="shared" si="21"/>
        <v>1.7803044128919199E-2</v>
      </c>
      <c r="I662" s="65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1">
        <f t="shared" si="21"/>
        <v>4.8503214122415095E-3</v>
      </c>
      <c r="I663" s="65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1">
        <f t="shared" si="21"/>
        <v>6.8700927908649234E-4</v>
      </c>
      <c r="I664" s="65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1">
        <f t="shared" si="21"/>
        <v>5.7419510150948927E-3</v>
      </c>
      <c r="I665" s="65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1">
        <f t="shared" si="21"/>
        <v>2.126754195441527E-2</v>
      </c>
      <c r="I666" s="65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1">
        <f t="shared" si="21"/>
        <v>6.1718749999999378E-3</v>
      </c>
      <c r="I667" s="65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1">
        <f t="shared" si="21"/>
        <v>1.1284520019670286E-2</v>
      </c>
      <c r="I668" s="65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WEEKNUM(A4,1)</f>
        <v>2</v>
      </c>
      <c r="F4" s="68" t="str">
        <f>IF(D4&gt;30,"yes","no")</f>
        <v>no</v>
      </c>
      <c r="G4" s="68" t="str">
        <f>IF(AND(A4&gt;DATE(2011,1,1),A4&lt;=DATE(2011,3,31)),"yes","no")</f>
        <v>yes</v>
      </c>
      <c r="H4" s="69" t="str">
        <f>IF(AND(F4="yes",G4="yes"),"yes","no")</f>
        <v>no</v>
      </c>
      <c r="I4" s="27"/>
      <c r="J4" s="32">
        <v>1</v>
      </c>
      <c r="K4" s="32" t="s">
        <v>698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WEEKNUM(A5,1)</f>
        <v>2</v>
      </c>
      <c r="F5" s="68" t="str">
        <f t="shared" ref="F5:F40" si="1">IF(D5&gt;30,"yes","no")</f>
        <v>yes</v>
      </c>
      <c r="G5" s="68" t="str">
        <f t="shared" ref="G5:G40" si="2">IF(AND(A5&gt;DATE(2011,1,1),A5&lt;=DATE(2011,3,31)),"yes","no")</f>
        <v>yes</v>
      </c>
      <c r="H5" s="69" t="str">
        <f t="shared" ref="H5:H40" si="3">IF(AND(F5="yes",G5="yes"),"yes","no")</f>
        <v>yes</v>
      </c>
      <c r="I5" s="27"/>
      <c r="J5" s="32">
        <v>2</v>
      </c>
      <c r="K5" s="32">
        <f t="shared" ref="K5:K30" si="4">SUMIF(E$4:E$40,J5,D$4:D$40)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8" t="str">
        <f t="shared" si="1"/>
        <v>no</v>
      </c>
      <c r="G6" s="68" t="str">
        <f t="shared" si="2"/>
        <v>yes</v>
      </c>
      <c r="H6" s="69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8" t="str">
        <f t="shared" si="1"/>
        <v>yes</v>
      </c>
      <c r="G7" s="68" t="str">
        <f t="shared" si="2"/>
        <v>yes</v>
      </c>
      <c r="H7" s="69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8" t="str">
        <f t="shared" si="1"/>
        <v>no</v>
      </c>
      <c r="G8" s="68" t="str">
        <f t="shared" si="2"/>
        <v>yes</v>
      </c>
      <c r="H8" s="69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8" t="str">
        <f t="shared" si="1"/>
        <v>yes</v>
      </c>
      <c r="G9" s="68" t="str">
        <f t="shared" si="2"/>
        <v>yes</v>
      </c>
      <c r="H9" s="69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8" t="str">
        <f t="shared" si="1"/>
        <v>no</v>
      </c>
      <c r="G10" s="68" t="str">
        <f t="shared" si="2"/>
        <v>yes</v>
      </c>
      <c r="H10" s="69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8" t="str">
        <f t="shared" si="1"/>
        <v>yes</v>
      </c>
      <c r="G11" s="68" t="str">
        <f t="shared" si="2"/>
        <v>yes</v>
      </c>
      <c r="H11" s="69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8" t="str">
        <f t="shared" si="1"/>
        <v>yes</v>
      </c>
      <c r="G12" s="68" t="str">
        <f t="shared" si="2"/>
        <v>yes</v>
      </c>
      <c r="H12" s="69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8" t="str">
        <f t="shared" si="1"/>
        <v>no</v>
      </c>
      <c r="G13" s="68" t="str">
        <f t="shared" si="2"/>
        <v>yes</v>
      </c>
      <c r="H13" s="69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8" t="str">
        <f t="shared" si="1"/>
        <v>yes</v>
      </c>
      <c r="G14" s="68" t="str">
        <f t="shared" si="2"/>
        <v>yes</v>
      </c>
      <c r="H14" s="69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8" t="str">
        <f t="shared" si="1"/>
        <v>no</v>
      </c>
      <c r="G15" s="68" t="str">
        <f t="shared" si="2"/>
        <v>yes</v>
      </c>
      <c r="H15" s="69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8" t="str">
        <f t="shared" si="1"/>
        <v>no</v>
      </c>
      <c r="G16" s="68" t="str">
        <f t="shared" si="2"/>
        <v>yes</v>
      </c>
      <c r="H16" s="69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8" t="str">
        <f t="shared" si="1"/>
        <v>no</v>
      </c>
      <c r="G17" s="68" t="str">
        <f t="shared" si="2"/>
        <v>yes</v>
      </c>
      <c r="H17" s="69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8" t="str">
        <f t="shared" si="1"/>
        <v>yes</v>
      </c>
      <c r="G18" s="68" t="str">
        <f t="shared" si="2"/>
        <v>yes</v>
      </c>
      <c r="H18" s="69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8" t="str">
        <f t="shared" si="1"/>
        <v>no</v>
      </c>
      <c r="G19" s="68" t="str">
        <f t="shared" si="2"/>
        <v>yes</v>
      </c>
      <c r="H19" s="69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8" t="str">
        <f t="shared" si="1"/>
        <v>yes</v>
      </c>
      <c r="G20" s="68" t="str">
        <f t="shared" si="2"/>
        <v>yes</v>
      </c>
      <c r="H20" s="69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8" t="str">
        <f t="shared" si="1"/>
        <v>yes</v>
      </c>
      <c r="G21" s="68" t="str">
        <f t="shared" si="2"/>
        <v>no</v>
      </c>
      <c r="H21" s="69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8" t="str">
        <f t="shared" si="1"/>
        <v>no</v>
      </c>
      <c r="G22" s="68" t="str">
        <f t="shared" si="2"/>
        <v>no</v>
      </c>
      <c r="H22" s="69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8" t="str">
        <f t="shared" si="1"/>
        <v>yes</v>
      </c>
      <c r="G23" s="68" t="str">
        <f t="shared" si="2"/>
        <v>no</v>
      </c>
      <c r="H23" s="69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8" t="str">
        <f t="shared" si="1"/>
        <v>yes</v>
      </c>
      <c r="G24" s="68" t="str">
        <f t="shared" si="2"/>
        <v>no</v>
      </c>
      <c r="H24" s="69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8" t="str">
        <f t="shared" si="1"/>
        <v>no</v>
      </c>
      <c r="G25" s="68" t="str">
        <f t="shared" si="2"/>
        <v>no</v>
      </c>
      <c r="H25" s="69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8" t="str">
        <f t="shared" si="1"/>
        <v>no</v>
      </c>
      <c r="G26" s="68" t="str">
        <f t="shared" si="2"/>
        <v>no</v>
      </c>
      <c r="H26" s="69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8" t="str">
        <f t="shared" si="1"/>
        <v>no</v>
      </c>
      <c r="G27" s="68" t="str">
        <f t="shared" si="2"/>
        <v>no</v>
      </c>
      <c r="H27" s="69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8" t="str">
        <f t="shared" si="1"/>
        <v>yes</v>
      </c>
      <c r="G28" s="68" t="str">
        <f t="shared" si="2"/>
        <v>no</v>
      </c>
      <c r="H28" s="69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8" t="str">
        <f t="shared" si="1"/>
        <v>no</v>
      </c>
      <c r="G29" s="68" t="str">
        <f t="shared" si="2"/>
        <v>no</v>
      </c>
      <c r="H29" s="69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8" t="str">
        <f t="shared" si="1"/>
        <v>no</v>
      </c>
      <c r="G30" s="68" t="str">
        <f t="shared" si="2"/>
        <v>no</v>
      </c>
      <c r="H30" s="69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8" t="str">
        <f t="shared" si="1"/>
        <v>yes</v>
      </c>
      <c r="G31" s="68" t="str">
        <f t="shared" si="2"/>
        <v>no</v>
      </c>
      <c r="H31" s="69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8" t="str">
        <f t="shared" si="1"/>
        <v>yes</v>
      </c>
      <c r="G32" s="68" t="str">
        <f t="shared" si="2"/>
        <v>no</v>
      </c>
      <c r="H32" s="69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8" t="str">
        <f t="shared" si="1"/>
        <v>no</v>
      </c>
      <c r="G33" s="68" t="str">
        <f t="shared" si="2"/>
        <v>no</v>
      </c>
      <c r="H33" s="69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8" t="str">
        <f t="shared" si="1"/>
        <v>yes</v>
      </c>
      <c r="G34" s="68" t="str">
        <f t="shared" si="2"/>
        <v>no</v>
      </c>
      <c r="H34" s="69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8" t="str">
        <f t="shared" si="1"/>
        <v>no</v>
      </c>
      <c r="G35" s="68" t="str">
        <f t="shared" si="2"/>
        <v>no</v>
      </c>
      <c r="H35" s="69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8" t="str">
        <f t="shared" si="1"/>
        <v>no</v>
      </c>
      <c r="G36" s="68" t="str">
        <f t="shared" si="2"/>
        <v>no</v>
      </c>
      <c r="H36" s="69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8" t="str">
        <f t="shared" si="1"/>
        <v>no</v>
      </c>
      <c r="G37" s="68" t="str">
        <f t="shared" si="2"/>
        <v>no</v>
      </c>
      <c r="H37" s="69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8" t="str">
        <f t="shared" si="1"/>
        <v>no</v>
      </c>
      <c r="G38" s="68" t="str">
        <f t="shared" si="2"/>
        <v>no</v>
      </c>
      <c r="H38" s="69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8" t="str">
        <f t="shared" si="1"/>
        <v>no</v>
      </c>
      <c r="G39" s="68" t="str">
        <f t="shared" si="2"/>
        <v>no</v>
      </c>
      <c r="H39" s="69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8" t="str">
        <f t="shared" si="1"/>
        <v>no</v>
      </c>
      <c r="G40" s="68" t="str">
        <f t="shared" si="2"/>
        <v>no</v>
      </c>
      <c r="H40" s="69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28" workbookViewId="0">
      <selection activeCell="K6" sqref="K6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 x14ac:dyDescent="0.25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0">
        <f>IF(AND(E5="crs"),D5*100,D5)</f>
        <v>690</v>
      </c>
      <c r="G5" s="38"/>
      <c r="H5" s="40">
        <v>1</v>
      </c>
      <c r="I5" s="40" t="s">
        <v>46</v>
      </c>
      <c r="J5" s="71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0">
        <f t="shared" ref="F6:F69" si="2">IF(AND(E6="crs"),D6*100,D6)</f>
        <v>883</v>
      </c>
      <c r="G6" s="38"/>
      <c r="H6" s="40">
        <v>2</v>
      </c>
      <c r="I6" s="40" t="s">
        <v>48</v>
      </c>
      <c r="J6" s="71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0" t="str">
        <f t="shared" si="2"/>
        <v>801.93</v>
      </c>
      <c r="G7" s="38"/>
      <c r="H7" s="40">
        <v>3</v>
      </c>
      <c r="I7" s="40" t="s">
        <v>50</v>
      </c>
      <c r="J7" s="71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0">
        <f t="shared" si="2"/>
        <v>610</v>
      </c>
      <c r="G8" s="38"/>
      <c r="H8" s="40">
        <v>4</v>
      </c>
      <c r="I8" s="40" t="s">
        <v>52</v>
      </c>
      <c r="J8" s="71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0" t="str">
        <f t="shared" si="2"/>
        <v>788.86</v>
      </c>
      <c r="G9" s="38"/>
      <c r="H9" s="40">
        <v>5</v>
      </c>
      <c r="I9" s="40" t="s">
        <v>54</v>
      </c>
      <c r="J9" s="71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0" t="str">
        <f t="shared" si="2"/>
        <v>566.1</v>
      </c>
      <c r="G10" s="38"/>
      <c r="H10" s="40">
        <v>6</v>
      </c>
      <c r="I10" s="40" t="s">
        <v>56</v>
      </c>
      <c r="J10" s="71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0">
        <f t="shared" si="2"/>
        <v>640</v>
      </c>
      <c r="G11" s="38"/>
      <c r="H11" s="40">
        <v>7</v>
      </c>
      <c r="I11" s="40" t="s">
        <v>58</v>
      </c>
      <c r="J11" s="71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0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0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0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0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0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0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0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0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0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0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0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0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0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0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0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0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0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0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0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0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0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0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0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0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0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0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0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0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0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0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0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0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0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0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0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0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0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0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0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0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0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0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0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0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0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0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0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0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0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0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0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0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0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0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0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0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0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0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0">
        <f t="shared" ref="F70:F104" si="7">IF(AND(E70="crs"),D70*100,D70)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0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0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0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0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0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0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0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0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0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0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0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0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0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0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0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0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0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0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0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0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0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0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0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0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0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0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0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0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0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0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0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0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0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0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7" sqref="H7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5703125" bestFit="1" customWidth="1"/>
    <col min="7" max="11" width="12.285156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(B4*B5 )</f>
        <v>150000</v>
      </c>
      <c r="C9" s="46" t="s">
        <v>154</v>
      </c>
    </row>
    <row r="10" spans="1:12" ht="15.75" x14ac:dyDescent="0.25">
      <c r="A10" s="44" t="s">
        <v>158</v>
      </c>
      <c r="B10" s="98">
        <f>B6+(B7*B9)</f>
        <v>118500</v>
      </c>
      <c r="C10" s="46" t="s">
        <v>154</v>
      </c>
      <c r="G10" s="100" t="s">
        <v>699</v>
      </c>
      <c r="H10" s="100"/>
      <c r="I10" s="100"/>
      <c r="J10" s="100"/>
      <c r="K10" s="100"/>
    </row>
    <row r="11" spans="1:12" ht="6" customHeight="1" x14ac:dyDescent="0.25">
      <c r="A11" s="49"/>
      <c r="B11" s="45"/>
      <c r="C11" s="46"/>
      <c r="G11" s="100"/>
      <c r="H11" s="100"/>
      <c r="I11" s="100"/>
      <c r="J11" s="100"/>
      <c r="K11" s="100"/>
    </row>
    <row r="12" spans="1:12" ht="16.5" thickBot="1" x14ac:dyDescent="0.3">
      <c r="A12" s="50" t="s">
        <v>159</v>
      </c>
      <c r="B12" s="99">
        <f>B9-B10</f>
        <v>31500</v>
      </c>
      <c r="C12" s="51" t="s">
        <v>154</v>
      </c>
      <c r="F12" s="101">
        <f>B12</f>
        <v>31500</v>
      </c>
      <c r="G12" s="101">
        <v>80</v>
      </c>
      <c r="H12" s="102">
        <v>90</v>
      </c>
      <c r="I12" s="102">
        <v>100</v>
      </c>
      <c r="J12" s="102">
        <v>110</v>
      </c>
      <c r="K12" s="102">
        <v>120</v>
      </c>
      <c r="L12" s="85"/>
    </row>
    <row r="13" spans="1:12" ht="15.75" thickTop="1" x14ac:dyDescent="0.25">
      <c r="D13" s="100" t="s">
        <v>700</v>
      </c>
      <c r="E13" s="100"/>
      <c r="F13" s="102">
        <v>65</v>
      </c>
      <c r="G13" s="103">
        <f t="dataTable" ref="G13:K20" dt2D="1" dtr="1" r1="B5" r2="B7"/>
        <v>-8914800.0000000019</v>
      </c>
      <c r="H13" s="103">
        <v>-9337200</v>
      </c>
      <c r="I13" s="103">
        <v>-9606000</v>
      </c>
      <c r="J13" s="103">
        <v>-9721200</v>
      </c>
      <c r="K13" s="103">
        <v>-9682800</v>
      </c>
      <c r="L13" s="86"/>
    </row>
    <row r="14" spans="1:12" x14ac:dyDescent="0.25">
      <c r="D14" s="100"/>
      <c r="E14" s="100"/>
      <c r="F14" s="102">
        <v>70</v>
      </c>
      <c r="G14" s="103">
        <v>-9610800.0000000019</v>
      </c>
      <c r="H14" s="103">
        <v>-10066200</v>
      </c>
      <c r="I14" s="103">
        <v>-10356000</v>
      </c>
      <c r="J14" s="103">
        <v>-10480200</v>
      </c>
      <c r="K14" s="103">
        <v>-10438800</v>
      </c>
      <c r="L14" s="86"/>
    </row>
    <row r="15" spans="1:12" x14ac:dyDescent="0.25">
      <c r="D15" s="100"/>
      <c r="E15" s="100"/>
      <c r="F15" s="102">
        <v>75</v>
      </c>
      <c r="G15" s="103">
        <v>-10306800.000000002</v>
      </c>
      <c r="H15" s="103">
        <v>-10795200</v>
      </c>
      <c r="I15" s="103">
        <v>-11106000</v>
      </c>
      <c r="J15" s="103">
        <v>-11239200</v>
      </c>
      <c r="K15" s="103">
        <v>-11194800</v>
      </c>
      <c r="L15" s="86"/>
    </row>
    <row r="16" spans="1:12" x14ac:dyDescent="0.25">
      <c r="D16" s="100"/>
      <c r="E16" s="100"/>
      <c r="F16" s="102">
        <v>80</v>
      </c>
      <c r="G16" s="103">
        <v>-11002800.000000002</v>
      </c>
      <c r="H16" s="103">
        <v>-11524200</v>
      </c>
      <c r="I16" s="103">
        <v>-11856000</v>
      </c>
      <c r="J16" s="103">
        <v>-11998200</v>
      </c>
      <c r="K16" s="103">
        <v>-11950800</v>
      </c>
      <c r="L16" s="86"/>
    </row>
    <row r="17" spans="4:12" x14ac:dyDescent="0.25">
      <c r="D17" s="100"/>
      <c r="E17" s="100"/>
      <c r="F17" s="102">
        <v>85</v>
      </c>
      <c r="G17" s="103">
        <v>-11698800.000000002</v>
      </c>
      <c r="H17" s="103">
        <v>-12253200</v>
      </c>
      <c r="I17" s="103">
        <v>-12606000</v>
      </c>
      <c r="J17" s="103">
        <v>-12757200</v>
      </c>
      <c r="K17" s="103">
        <v>-12706800</v>
      </c>
      <c r="L17" s="86"/>
    </row>
    <row r="18" spans="4:12" x14ac:dyDescent="0.25">
      <c r="D18" s="100"/>
      <c r="E18" s="100"/>
      <c r="F18" s="102">
        <v>90</v>
      </c>
      <c r="G18" s="103">
        <v>-12394800.000000002</v>
      </c>
      <c r="H18" s="103">
        <v>-12982200</v>
      </c>
      <c r="I18" s="103">
        <v>-13356000</v>
      </c>
      <c r="J18" s="103">
        <v>-13516200</v>
      </c>
      <c r="K18" s="103">
        <v>-13462800</v>
      </c>
      <c r="L18" s="86"/>
    </row>
    <row r="19" spans="4:12" x14ac:dyDescent="0.25">
      <c r="D19" s="100"/>
      <c r="E19" s="100"/>
      <c r="F19" s="104"/>
      <c r="G19" s="103">
        <v>133200.00000000003</v>
      </c>
      <c r="H19" s="103">
        <v>139800</v>
      </c>
      <c r="I19" s="103">
        <v>144000</v>
      </c>
      <c r="J19" s="103">
        <v>145800</v>
      </c>
      <c r="K19" s="103">
        <v>145200</v>
      </c>
      <c r="L19" s="86"/>
    </row>
    <row r="20" spans="4:12" x14ac:dyDescent="0.25">
      <c r="D20" s="100"/>
      <c r="E20" s="100"/>
      <c r="F20" s="101"/>
      <c r="G20" s="101">
        <v>133200.00000000003</v>
      </c>
      <c r="H20" s="101">
        <v>139800</v>
      </c>
      <c r="I20" s="101">
        <v>144000</v>
      </c>
      <c r="J20" s="101">
        <v>145800</v>
      </c>
      <c r="K20" s="101">
        <v>145200</v>
      </c>
      <c r="L20" s="84"/>
    </row>
  </sheetData>
  <mergeCells count="3">
    <mergeCell ref="A1:I1"/>
    <mergeCell ref="G10:K11"/>
    <mergeCell ref="D13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selection activeCell="K7" sqref="K7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2" ht="16.5" x14ac:dyDescent="0.25">
      <c r="A1" s="92" t="s">
        <v>160</v>
      </c>
      <c r="B1" s="92"/>
      <c r="C1" s="92"/>
      <c r="D1" s="92"/>
      <c r="E1" s="92"/>
      <c r="F1" s="92"/>
      <c r="G1" s="92"/>
    </row>
    <row r="2" spans="1:12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5" t="s">
        <v>168</v>
      </c>
      <c r="J3" s="95"/>
      <c r="K3" s="25">
        <f>CORREL(data1,data2)</f>
        <v>-0.1673233626416778</v>
      </c>
    </row>
    <row r="4" spans="1:12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5" t="s">
        <v>171</v>
      </c>
      <c r="J5" s="95"/>
      <c r="K5" s="25">
        <f>SLOPE(data1,data2)</f>
        <v>-0.96838184936839866</v>
      </c>
    </row>
    <row r="6" spans="1:12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6" t="s">
        <v>173</v>
      </c>
      <c r="J6" s="97"/>
      <c r="K6" s="25">
        <f>INTERCEPT(data1,data2)</f>
        <v>11.807696961179321</v>
      </c>
    </row>
    <row r="7" spans="1:12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2"/>
      <c r="J8" s="52"/>
      <c r="K8" s="53"/>
      <c r="L8" s="53"/>
    </row>
    <row r="9" spans="1:12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2"/>
      <c r="J9" s="52"/>
      <c r="K9" s="53"/>
      <c r="L9" s="53"/>
    </row>
    <row r="10" spans="1:12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2"/>
      <c r="J10" s="52"/>
      <c r="K10" s="53"/>
      <c r="L10" s="53"/>
    </row>
    <row r="11" spans="1:12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4"/>
      <c r="J11" s="54"/>
      <c r="K11" s="54"/>
      <c r="L11" s="54"/>
    </row>
    <row r="12" spans="1:12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5"/>
      <c r="J12" s="56"/>
      <c r="K12" s="55"/>
      <c r="L12" s="57"/>
    </row>
    <row r="13" spans="1:12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5"/>
      <c r="J13" s="56"/>
      <c r="K13" s="55"/>
      <c r="L13" s="57"/>
    </row>
    <row r="14" spans="1:12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5"/>
      <c r="J14" s="56"/>
      <c r="K14" s="55"/>
      <c r="L14" s="57"/>
    </row>
    <row r="15" spans="1:12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5"/>
      <c r="J15" s="56"/>
      <c r="K15" s="55"/>
      <c r="L15" s="57"/>
    </row>
    <row r="16" spans="1:12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5"/>
      <c r="J16" s="56"/>
      <c r="K16" s="55"/>
      <c r="L16" s="57"/>
    </row>
    <row r="17" spans="1:12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5"/>
      <c r="J17" s="56"/>
      <c r="K17" s="55"/>
      <c r="L17" s="57"/>
    </row>
    <row r="18" spans="1:12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5"/>
      <c r="J18" s="56"/>
      <c r="K18" s="55"/>
      <c r="L18" s="57"/>
    </row>
    <row r="19" spans="1:12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5"/>
      <c r="J19" s="56"/>
      <c r="K19" s="55"/>
      <c r="L19" s="57"/>
    </row>
    <row r="20" spans="1:12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5"/>
      <c r="J20" s="56"/>
      <c r="K20" s="55"/>
      <c r="L20" s="57"/>
    </row>
    <row r="21" spans="1:12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5"/>
      <c r="J21" s="56"/>
      <c r="K21" s="55"/>
      <c r="L21" s="57"/>
    </row>
    <row r="22" spans="1:12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5"/>
      <c r="J22" s="56"/>
      <c r="K22" s="55"/>
      <c r="L22" s="57"/>
    </row>
    <row r="23" spans="1:12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5"/>
      <c r="J23" s="56"/>
      <c r="K23" s="55"/>
      <c r="L23" s="57"/>
    </row>
    <row r="24" spans="1:12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5"/>
      <c r="J24" s="56"/>
      <c r="K24" s="55"/>
      <c r="L24" s="57"/>
    </row>
    <row r="25" spans="1:12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5"/>
      <c r="J25" s="56"/>
      <c r="K25" s="55"/>
      <c r="L25" s="57"/>
    </row>
    <row r="26" spans="1:12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5"/>
      <c r="J26" s="56"/>
      <c r="K26" s="55"/>
      <c r="L26" s="57"/>
    </row>
    <row r="27" spans="1:12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5"/>
      <c r="J27" s="56"/>
      <c r="K27" s="55"/>
      <c r="L27" s="57"/>
    </row>
    <row r="28" spans="1:12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5"/>
      <c r="J28" s="56"/>
      <c r="K28" s="55"/>
      <c r="L28" s="57"/>
    </row>
    <row r="29" spans="1:12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5"/>
      <c r="J29" s="56"/>
      <c r="K29" s="55"/>
      <c r="L29" s="57"/>
    </row>
    <row r="30" spans="1:12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5"/>
      <c r="J30" s="56"/>
      <c r="K30" s="55"/>
      <c r="L30" s="57"/>
    </row>
    <row r="31" spans="1:12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5"/>
      <c r="J31" s="56"/>
      <c r="K31" s="55"/>
      <c r="L31" s="57"/>
    </row>
    <row r="32" spans="1:12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5"/>
      <c r="J32" s="56"/>
      <c r="K32" s="55"/>
      <c r="L32" s="57"/>
    </row>
    <row r="33" spans="1:12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5"/>
      <c r="J33" s="56"/>
      <c r="K33" s="55"/>
      <c r="L33" s="57"/>
    </row>
    <row r="34" spans="1:12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5"/>
      <c r="J34" s="56"/>
      <c r="K34" s="55"/>
      <c r="L34" s="57"/>
    </row>
    <row r="35" spans="1:12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5"/>
      <c r="J35" s="56"/>
      <c r="K35" s="55"/>
      <c r="L35" s="57"/>
    </row>
    <row r="36" spans="1:12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5"/>
      <c r="J36" s="56"/>
      <c r="K36" s="55"/>
      <c r="L36" s="57"/>
    </row>
    <row r="37" spans="1:12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5"/>
      <c r="J37" s="56"/>
      <c r="K37" s="55"/>
      <c r="L37" s="57"/>
    </row>
    <row r="38" spans="1:12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5"/>
      <c r="J38" s="56"/>
      <c r="K38" s="55"/>
      <c r="L38" s="57"/>
    </row>
    <row r="39" spans="1:12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5"/>
      <c r="J39" s="56"/>
      <c r="K39" s="55"/>
      <c r="L39" s="57"/>
    </row>
    <row r="40" spans="1:12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5"/>
      <c r="J40" s="56"/>
      <c r="K40" s="55"/>
      <c r="L40" s="57"/>
    </row>
    <row r="41" spans="1:12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5"/>
      <c r="J41" s="56"/>
      <c r="K41" s="55"/>
      <c r="L41" s="57"/>
    </row>
    <row r="42" spans="1:12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5"/>
      <c r="J42" s="56"/>
      <c r="K42" s="55"/>
      <c r="L42" s="57"/>
    </row>
    <row r="43" spans="1:12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5"/>
      <c r="J43" s="56"/>
      <c r="K43" s="55"/>
      <c r="L43" s="57"/>
    </row>
    <row r="44" spans="1:12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5"/>
      <c r="J44" s="56"/>
      <c r="K44" s="55"/>
      <c r="L44" s="57"/>
    </row>
    <row r="45" spans="1:12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5"/>
      <c r="J45" s="56"/>
      <c r="K45" s="55"/>
      <c r="L45" s="57"/>
    </row>
    <row r="46" spans="1:12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5"/>
      <c r="J46" s="56"/>
      <c r="K46" s="55"/>
      <c r="L46" s="57"/>
    </row>
    <row r="47" spans="1:12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5"/>
      <c r="J47" s="56"/>
      <c r="K47" s="55"/>
      <c r="L47" s="57"/>
    </row>
    <row r="48" spans="1:12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5"/>
      <c r="J48" s="56"/>
      <c r="K48" s="55"/>
      <c r="L48" s="57"/>
    </row>
    <row r="49" spans="1:12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5"/>
      <c r="J49" s="56"/>
      <c r="K49" s="55"/>
      <c r="L49" s="57"/>
    </row>
    <row r="50" spans="1:12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5"/>
      <c r="J50" s="56"/>
      <c r="K50" s="55"/>
      <c r="L50" s="57"/>
    </row>
    <row r="51" spans="1:12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5"/>
      <c r="J51" s="56"/>
      <c r="K51" s="55"/>
      <c r="L51" s="57"/>
    </row>
    <row r="52" spans="1:12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5"/>
      <c r="J52" s="56"/>
      <c r="K52" s="55"/>
      <c r="L52" s="57"/>
    </row>
    <row r="53" spans="1:12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5"/>
      <c r="J53" s="56"/>
      <c r="K53" s="55"/>
      <c r="L53" s="57"/>
    </row>
    <row r="54" spans="1:12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5"/>
      <c r="J54" s="56"/>
      <c r="K54" s="55"/>
      <c r="L54" s="57"/>
    </row>
    <row r="55" spans="1:12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5"/>
      <c r="J55" s="56"/>
      <c r="K55" s="55"/>
      <c r="L55" s="57"/>
    </row>
    <row r="56" spans="1:12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5"/>
      <c r="J56" s="56"/>
      <c r="K56" s="55"/>
      <c r="L56" s="57"/>
    </row>
    <row r="57" spans="1:12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5"/>
      <c r="J57" s="56"/>
      <c r="K57" s="55"/>
      <c r="L57" s="57"/>
    </row>
    <row r="58" spans="1:12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5"/>
      <c r="J58" s="56"/>
      <c r="K58" s="55"/>
      <c r="L58" s="57"/>
    </row>
    <row r="59" spans="1:12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5"/>
      <c r="J59" s="56"/>
      <c r="K59" s="55"/>
      <c r="L59" s="57"/>
    </row>
    <row r="60" spans="1:12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5"/>
      <c r="J60" s="56"/>
      <c r="K60" s="55"/>
      <c r="L60" s="57"/>
    </row>
    <row r="61" spans="1:12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5"/>
      <c r="J61" s="56"/>
      <c r="K61" s="55"/>
      <c r="L61" s="57"/>
    </row>
    <row r="62" spans="1:12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5"/>
      <c r="J62" s="56"/>
      <c r="K62" s="55"/>
      <c r="L62" s="57"/>
    </row>
    <row r="63" spans="1:12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5"/>
      <c r="J63" s="56"/>
      <c r="K63" s="55"/>
      <c r="L63" s="57"/>
    </row>
    <row r="64" spans="1:12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5"/>
      <c r="J64" s="56"/>
      <c r="K64" s="55"/>
      <c r="L64" s="57"/>
    </row>
    <row r="65" spans="1:12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5"/>
      <c r="J65" s="56"/>
      <c r="K65" s="55"/>
      <c r="L65" s="57"/>
    </row>
    <row r="66" spans="1:12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5"/>
      <c r="J66" s="56"/>
      <c r="K66" s="55"/>
      <c r="L66" s="57"/>
    </row>
    <row r="67" spans="1:12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5"/>
      <c r="J67" s="56"/>
      <c r="K67" s="55"/>
      <c r="L67" s="57"/>
    </row>
    <row r="68" spans="1:12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5"/>
      <c r="J68" s="56"/>
      <c r="K68" s="55"/>
      <c r="L68" s="57"/>
    </row>
    <row r="69" spans="1:12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5"/>
      <c r="J69" s="56"/>
      <c r="K69" s="55"/>
      <c r="L69" s="57"/>
    </row>
    <row r="70" spans="1:12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5"/>
      <c r="J70" s="56"/>
      <c r="K70" s="55"/>
      <c r="L70" s="57"/>
    </row>
    <row r="71" spans="1:12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5"/>
      <c r="J71" s="56"/>
      <c r="K71" s="55"/>
      <c r="L71" s="57"/>
    </row>
    <row r="72" spans="1:12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5"/>
      <c r="J72" s="56"/>
      <c r="K72" s="55"/>
      <c r="L72" s="57"/>
    </row>
    <row r="73" spans="1:12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5"/>
      <c r="J73" s="56"/>
      <c r="K73" s="55"/>
      <c r="L73" s="57"/>
    </row>
    <row r="74" spans="1:12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5"/>
      <c r="J74" s="56"/>
      <c r="K74" s="55"/>
      <c r="L74" s="57"/>
    </row>
    <row r="75" spans="1:12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5"/>
      <c r="J75" s="56"/>
      <c r="K75" s="55"/>
      <c r="L75" s="57"/>
    </row>
    <row r="76" spans="1:12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5"/>
      <c r="J76" s="56"/>
      <c r="K76" s="55"/>
      <c r="L76" s="57"/>
    </row>
    <row r="77" spans="1:12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5"/>
      <c r="J77" s="56"/>
      <c r="K77" s="55"/>
      <c r="L77" s="57"/>
    </row>
    <row r="78" spans="1:12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5"/>
      <c r="J78" s="56"/>
      <c r="K78" s="55"/>
      <c r="L78" s="57"/>
    </row>
    <row r="79" spans="1:12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5"/>
      <c r="J79" s="56"/>
      <c r="K79" s="55"/>
      <c r="L79" s="57"/>
    </row>
    <row r="80" spans="1:12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5"/>
      <c r="J80" s="56"/>
      <c r="K80" s="55"/>
      <c r="L80" s="57"/>
    </row>
    <row r="81" spans="1:12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5"/>
      <c r="J81" s="56"/>
      <c r="K81" s="55"/>
      <c r="L81" s="57"/>
    </row>
    <row r="82" spans="1:12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5"/>
      <c r="J82" s="56"/>
      <c r="K82" s="55"/>
      <c r="L82" s="57"/>
    </row>
    <row r="83" spans="1:12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5"/>
      <c r="J83" s="56"/>
      <c r="K83" s="55"/>
      <c r="L83" s="57"/>
    </row>
    <row r="84" spans="1:12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5"/>
      <c r="J84" s="56"/>
      <c r="K84" s="55"/>
      <c r="L84" s="57"/>
    </row>
    <row r="85" spans="1:12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5"/>
      <c r="J85" s="56"/>
      <c r="K85" s="55"/>
      <c r="L85" s="57"/>
    </row>
    <row r="86" spans="1:12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5"/>
      <c r="J86" s="56"/>
      <c r="K86" s="55"/>
      <c r="L86" s="57"/>
    </row>
    <row r="87" spans="1:12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5"/>
      <c r="J87" s="56"/>
      <c r="K87" s="55"/>
      <c r="L87" s="57"/>
    </row>
    <row r="88" spans="1:12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5"/>
      <c r="J88" s="56"/>
      <c r="K88" s="55"/>
      <c r="L88" s="57"/>
    </row>
    <row r="89" spans="1:12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5"/>
      <c r="J89" s="56"/>
      <c r="K89" s="55"/>
      <c r="L89" s="57"/>
    </row>
    <row r="90" spans="1:12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5"/>
      <c r="J90" s="56"/>
      <c r="K90" s="55"/>
      <c r="L90" s="57"/>
    </row>
    <row r="91" spans="1:12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5"/>
      <c r="J91" s="56"/>
      <c r="K91" s="55"/>
      <c r="L91" s="57"/>
    </row>
    <row r="92" spans="1:12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5"/>
      <c r="J92" s="56"/>
      <c r="K92" s="55"/>
      <c r="L92" s="57"/>
    </row>
    <row r="93" spans="1:12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5"/>
      <c r="J93" s="56"/>
      <c r="K93" s="55"/>
      <c r="L93" s="57"/>
    </row>
    <row r="94" spans="1:12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5"/>
      <c r="J94" s="56"/>
      <c r="K94" s="55"/>
      <c r="L94" s="57"/>
    </row>
    <row r="95" spans="1:12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5"/>
      <c r="J95" s="56"/>
      <c r="K95" s="55"/>
      <c r="L95" s="57"/>
    </row>
    <row r="96" spans="1:12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5"/>
      <c r="J96" s="56"/>
      <c r="K96" s="55"/>
      <c r="L96" s="57"/>
    </row>
    <row r="97" spans="1:12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5"/>
      <c r="J97" s="56"/>
      <c r="K97" s="55"/>
      <c r="L97" s="57"/>
    </row>
    <row r="98" spans="1:12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5"/>
      <c r="J98" s="56"/>
      <c r="K98" s="55"/>
      <c r="L98" s="57"/>
    </row>
    <row r="99" spans="1:12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5"/>
      <c r="J99" s="56"/>
      <c r="K99" s="55"/>
      <c r="L99" s="57"/>
    </row>
    <row r="100" spans="1:12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5"/>
      <c r="J100" s="56"/>
      <c r="K100" s="55"/>
      <c r="L100" s="57"/>
    </row>
    <row r="101" spans="1:12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5"/>
      <c r="J101" s="56"/>
      <c r="K101" s="55"/>
      <c r="L101" s="57"/>
    </row>
    <row r="102" spans="1:12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5"/>
      <c r="J102" s="56"/>
      <c r="K102" s="55"/>
      <c r="L102" s="57"/>
    </row>
    <row r="103" spans="1:12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5"/>
      <c r="J103" s="56"/>
      <c r="K103" s="55"/>
      <c r="L103" s="57"/>
    </row>
    <row r="104" spans="1:12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5"/>
      <c r="J104" s="56"/>
      <c r="K104" s="55"/>
      <c r="L104" s="57"/>
    </row>
    <row r="105" spans="1:12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5"/>
      <c r="J105" s="56"/>
      <c r="K105" s="55"/>
      <c r="L105" s="57"/>
    </row>
    <row r="106" spans="1:12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5"/>
      <c r="J106" s="56"/>
      <c r="K106" s="55"/>
      <c r="L106" s="57"/>
    </row>
    <row r="107" spans="1:12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5"/>
      <c r="J107" s="56"/>
      <c r="K107" s="55"/>
      <c r="L107" s="57"/>
    </row>
    <row r="108" spans="1:12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5"/>
      <c r="J108" s="56"/>
      <c r="K108" s="55"/>
      <c r="L108" s="57"/>
    </row>
    <row r="109" spans="1:12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5"/>
      <c r="J109" s="56"/>
      <c r="K109" s="55"/>
      <c r="L109" s="57"/>
    </row>
    <row r="110" spans="1:12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5"/>
      <c r="J110" s="56"/>
      <c r="K110" s="55"/>
      <c r="L110" s="57"/>
    </row>
    <row r="111" spans="1:12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5"/>
      <c r="J111" s="56"/>
      <c r="K111" s="55"/>
      <c r="L111" s="57"/>
    </row>
    <row r="112" spans="1:12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5"/>
      <c r="J112" s="56"/>
      <c r="K112" s="55"/>
      <c r="L112" s="57"/>
    </row>
    <row r="113" spans="1:12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5"/>
      <c r="J113" s="56"/>
      <c r="K113" s="55"/>
      <c r="L113" s="57"/>
    </row>
    <row r="114" spans="1:12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5"/>
      <c r="J114" s="56"/>
      <c r="K114" s="55"/>
      <c r="L114" s="57"/>
    </row>
    <row r="115" spans="1:12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5"/>
      <c r="J115" s="56"/>
      <c r="K115" s="55"/>
      <c r="L115" s="57"/>
    </row>
    <row r="116" spans="1:12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5"/>
      <c r="J116" s="56"/>
      <c r="K116" s="55"/>
      <c r="L116" s="57"/>
    </row>
    <row r="117" spans="1:12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5"/>
      <c r="J117" s="56"/>
      <c r="K117" s="55"/>
      <c r="L117" s="57"/>
    </row>
    <row r="118" spans="1:12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5"/>
      <c r="J118" s="56"/>
      <c r="K118" s="55"/>
      <c r="L118" s="57"/>
    </row>
    <row r="119" spans="1:12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5"/>
      <c r="J119" s="56"/>
      <c r="K119" s="55"/>
      <c r="L119" s="57"/>
    </row>
    <row r="120" spans="1:12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5"/>
      <c r="J120" s="56"/>
      <c r="K120" s="55"/>
      <c r="L120" s="57"/>
    </row>
    <row r="121" spans="1:12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5"/>
      <c r="J121" s="56"/>
      <c r="K121" s="55"/>
      <c r="L121" s="57"/>
    </row>
    <row r="122" spans="1:12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5"/>
      <c r="J122" s="56"/>
      <c r="K122" s="55"/>
      <c r="L122" s="57"/>
    </row>
    <row r="123" spans="1:12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5"/>
      <c r="J123" s="56"/>
      <c r="K123" s="55"/>
      <c r="L123" s="57"/>
    </row>
    <row r="124" spans="1:12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5"/>
      <c r="J124" s="56"/>
      <c r="K124" s="55"/>
      <c r="L124" s="57"/>
    </row>
    <row r="125" spans="1:12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5"/>
      <c r="J125" s="56"/>
      <c r="K125" s="55"/>
      <c r="L125" s="57"/>
    </row>
    <row r="126" spans="1:12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5"/>
      <c r="J126" s="56"/>
      <c r="K126" s="55"/>
      <c r="L126" s="57"/>
    </row>
    <row r="127" spans="1:12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5"/>
      <c r="J127" s="56"/>
      <c r="K127" s="55"/>
      <c r="L127" s="57"/>
    </row>
    <row r="128" spans="1:12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5"/>
      <c r="J128" s="56"/>
      <c r="K128" s="55"/>
      <c r="L128" s="57"/>
    </row>
    <row r="129" spans="1:12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5"/>
      <c r="J129" s="56"/>
      <c r="K129" s="55"/>
      <c r="L129" s="57"/>
    </row>
    <row r="130" spans="1:12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5"/>
      <c r="J130" s="56"/>
      <c r="K130" s="55"/>
      <c r="L130" s="57"/>
    </row>
    <row r="131" spans="1:12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5"/>
      <c r="J131" s="56"/>
      <c r="K131" s="55"/>
      <c r="L131" s="57"/>
    </row>
    <row r="132" spans="1:12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5"/>
      <c r="J132" s="56"/>
      <c r="K132" s="55"/>
      <c r="L132" s="57"/>
    </row>
    <row r="133" spans="1:12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5"/>
      <c r="J133" s="56"/>
      <c r="K133" s="55"/>
      <c r="L133" s="57"/>
    </row>
    <row r="134" spans="1:12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5"/>
      <c r="J134" s="56"/>
      <c r="K134" s="55"/>
      <c r="L134" s="57"/>
    </row>
    <row r="135" spans="1:12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5"/>
      <c r="J135" s="56"/>
      <c r="K135" s="55"/>
      <c r="L135" s="57"/>
    </row>
    <row r="136" spans="1:12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5"/>
      <c r="J136" s="56"/>
      <c r="K136" s="55"/>
      <c r="L136" s="57"/>
    </row>
    <row r="137" spans="1:12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5"/>
      <c r="J137" s="56"/>
      <c r="K137" s="55"/>
      <c r="L137" s="57"/>
    </row>
    <row r="138" spans="1:12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5"/>
      <c r="J138" s="56"/>
      <c r="K138" s="55"/>
      <c r="L138" s="57"/>
    </row>
    <row r="139" spans="1:12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5"/>
      <c r="J139" s="56"/>
      <c r="K139" s="55"/>
      <c r="L139" s="57"/>
    </row>
    <row r="140" spans="1:12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5"/>
      <c r="J140" s="56"/>
      <c r="K140" s="55"/>
      <c r="L140" s="57"/>
    </row>
    <row r="141" spans="1:12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5"/>
      <c r="J141" s="56"/>
      <c r="K141" s="55"/>
      <c r="L141" s="57"/>
    </row>
    <row r="142" spans="1:12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5"/>
      <c r="J142" s="56"/>
      <c r="K142" s="55"/>
      <c r="L142" s="57"/>
    </row>
    <row r="143" spans="1:12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5"/>
      <c r="J143" s="56"/>
      <c r="K143" s="55"/>
      <c r="L143" s="57"/>
    </row>
    <row r="144" spans="1:12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5"/>
      <c r="J144" s="56"/>
      <c r="K144" s="55"/>
      <c r="L144" s="57"/>
    </row>
    <row r="145" spans="1:12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5"/>
      <c r="J145" s="56"/>
      <c r="K145" s="55"/>
      <c r="L145" s="57"/>
    </row>
    <row r="146" spans="1:12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5"/>
      <c r="J146" s="56"/>
      <c r="K146" s="55"/>
      <c r="L146" s="57"/>
    </row>
    <row r="147" spans="1:12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5"/>
      <c r="J147" s="56"/>
      <c r="K147" s="55"/>
      <c r="L147" s="57"/>
    </row>
    <row r="148" spans="1:12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5"/>
      <c r="J148" s="56"/>
      <c r="K148" s="55"/>
      <c r="L148" s="57"/>
    </row>
    <row r="149" spans="1:12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5"/>
      <c r="J149" s="56"/>
      <c r="K149" s="55"/>
      <c r="L149" s="57"/>
    </row>
    <row r="150" spans="1:12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5"/>
      <c r="J150" s="56"/>
      <c r="K150" s="55"/>
      <c r="L150" s="57"/>
    </row>
    <row r="151" spans="1:12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5"/>
      <c r="J151" s="56"/>
      <c r="K151" s="55"/>
      <c r="L151" s="57"/>
    </row>
    <row r="152" spans="1:12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5"/>
      <c r="J152" s="56"/>
      <c r="K152" s="55"/>
      <c r="L152" s="57"/>
    </row>
    <row r="153" spans="1:12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5"/>
      <c r="J153" s="56"/>
      <c r="K153" s="55"/>
      <c r="L153" s="57"/>
    </row>
    <row r="154" spans="1:12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5"/>
      <c r="J154" s="56"/>
      <c r="K154" s="55"/>
      <c r="L154" s="57"/>
    </row>
    <row r="155" spans="1:12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5"/>
      <c r="J155" s="56"/>
      <c r="K155" s="55"/>
      <c r="L155" s="57"/>
    </row>
    <row r="156" spans="1:12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5"/>
      <c r="J156" s="56"/>
      <c r="K156" s="55"/>
      <c r="L156" s="57"/>
    </row>
    <row r="157" spans="1:12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5"/>
      <c r="J157" s="56"/>
      <c r="K157" s="55"/>
      <c r="L157" s="57"/>
    </row>
    <row r="158" spans="1:12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5"/>
      <c r="J158" s="56"/>
      <c r="K158" s="55"/>
      <c r="L158" s="57"/>
    </row>
    <row r="159" spans="1:12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5"/>
      <c r="J159" s="56"/>
      <c r="K159" s="55"/>
      <c r="L159" s="57"/>
    </row>
    <row r="160" spans="1:12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5"/>
      <c r="J160" s="56"/>
      <c r="K160" s="55"/>
      <c r="L160" s="57"/>
    </row>
    <row r="161" spans="1:12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5"/>
      <c r="J161" s="56"/>
      <c r="K161" s="55"/>
      <c r="L161" s="57"/>
    </row>
    <row r="162" spans="1:12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5"/>
      <c r="J162" s="56"/>
      <c r="K162" s="55"/>
      <c r="L162" s="57"/>
    </row>
    <row r="163" spans="1:12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5"/>
      <c r="J163" s="56"/>
      <c r="K163" s="55"/>
      <c r="L163" s="57"/>
    </row>
    <row r="164" spans="1:12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5"/>
      <c r="J164" s="56"/>
      <c r="K164" s="55"/>
      <c r="L164" s="57"/>
    </row>
    <row r="165" spans="1:12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5"/>
      <c r="J165" s="56"/>
      <c r="K165" s="55"/>
      <c r="L165" s="57"/>
    </row>
    <row r="166" spans="1:12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5"/>
      <c r="J166" s="56"/>
      <c r="K166" s="55"/>
      <c r="L166" s="57"/>
    </row>
    <row r="167" spans="1:12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5"/>
      <c r="J167" s="56"/>
      <c r="K167" s="55"/>
      <c r="L167" s="57"/>
    </row>
    <row r="168" spans="1:12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5"/>
      <c r="J168" s="56"/>
      <c r="K168" s="55"/>
      <c r="L168" s="57"/>
    </row>
    <row r="169" spans="1:12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5"/>
      <c r="J169" s="56"/>
      <c r="K169" s="55"/>
      <c r="L169" s="57"/>
    </row>
    <row r="170" spans="1:12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5"/>
      <c r="J170" s="56"/>
      <c r="K170" s="55"/>
      <c r="L170" s="57"/>
    </row>
    <row r="171" spans="1:12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5"/>
      <c r="J171" s="56"/>
      <c r="K171" s="55"/>
      <c r="L171" s="57"/>
    </row>
    <row r="172" spans="1:12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5"/>
      <c r="J172" s="56"/>
      <c r="K172" s="55"/>
      <c r="L172" s="57"/>
    </row>
    <row r="173" spans="1:12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5"/>
      <c r="J173" s="56"/>
      <c r="K173" s="55"/>
      <c r="L173" s="57"/>
    </row>
    <row r="174" spans="1:12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5"/>
      <c r="J174" s="56"/>
      <c r="K174" s="55"/>
      <c r="L174" s="57"/>
    </row>
    <row r="175" spans="1:12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5"/>
      <c r="J175" s="56"/>
      <c r="K175" s="55"/>
      <c r="L175" s="57"/>
    </row>
    <row r="176" spans="1:12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5"/>
      <c r="J176" s="56"/>
      <c r="K176" s="55"/>
      <c r="L176" s="57"/>
    </row>
    <row r="177" spans="1:12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5"/>
      <c r="J177" s="56"/>
      <c r="K177" s="55"/>
      <c r="L177" s="57"/>
    </row>
    <row r="178" spans="1:12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5"/>
      <c r="J178" s="56"/>
      <c r="K178" s="55"/>
      <c r="L178" s="57"/>
    </row>
    <row r="179" spans="1:12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5"/>
      <c r="J179" s="56"/>
      <c r="K179" s="55"/>
      <c r="L179" s="57"/>
    </row>
    <row r="180" spans="1:12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5"/>
      <c r="J180" s="56"/>
      <c r="K180" s="55"/>
      <c r="L180" s="57"/>
    </row>
    <row r="181" spans="1:12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5"/>
      <c r="J181" s="56"/>
      <c r="K181" s="55"/>
      <c r="L181" s="57"/>
    </row>
    <row r="182" spans="1:12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5"/>
      <c r="J182" s="56"/>
      <c r="K182" s="55"/>
      <c r="L182" s="57"/>
    </row>
    <row r="183" spans="1:12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5"/>
      <c r="J183" s="56"/>
      <c r="K183" s="55"/>
      <c r="L183" s="57"/>
    </row>
    <row r="184" spans="1:12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5"/>
      <c r="J184" s="56"/>
      <c r="K184" s="55"/>
      <c r="L184" s="57"/>
    </row>
    <row r="185" spans="1:12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5"/>
      <c r="J185" s="56"/>
      <c r="K185" s="55"/>
      <c r="L185" s="57"/>
    </row>
    <row r="186" spans="1:12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5"/>
      <c r="J186" s="56"/>
      <c r="K186" s="55"/>
      <c r="L186" s="57"/>
    </row>
    <row r="187" spans="1:12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5"/>
      <c r="J187" s="56"/>
      <c r="K187" s="55"/>
      <c r="L187" s="57"/>
    </row>
    <row r="188" spans="1:12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5"/>
      <c r="J188" s="56"/>
      <c r="K188" s="55"/>
      <c r="L188" s="57"/>
    </row>
    <row r="189" spans="1:12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5"/>
      <c r="J189" s="56"/>
      <c r="K189" s="55"/>
      <c r="L189" s="57"/>
    </row>
    <row r="190" spans="1:12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5"/>
      <c r="J190" s="56"/>
      <c r="K190" s="55"/>
      <c r="L190" s="57"/>
    </row>
    <row r="191" spans="1:12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5"/>
      <c r="J191" s="56"/>
      <c r="K191" s="55"/>
      <c r="L191" s="57"/>
    </row>
    <row r="192" spans="1:12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5"/>
      <c r="J192" s="56"/>
      <c r="K192" s="55"/>
      <c r="L192" s="57"/>
    </row>
    <row r="193" spans="1:12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5"/>
      <c r="J193" s="56"/>
      <c r="K193" s="55"/>
      <c r="L193" s="57"/>
    </row>
    <row r="194" spans="1:12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5"/>
      <c r="J194" s="56"/>
      <c r="K194" s="55"/>
      <c r="L194" s="57"/>
    </row>
    <row r="195" spans="1:12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5"/>
      <c r="J195" s="56"/>
      <c r="K195" s="55"/>
      <c r="L195" s="57"/>
    </row>
    <row r="196" spans="1:12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5"/>
      <c r="J196" s="56"/>
      <c r="K196" s="55"/>
      <c r="L196" s="57"/>
    </row>
    <row r="197" spans="1:12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5"/>
      <c r="J197" s="56"/>
      <c r="K197" s="55"/>
      <c r="L197" s="57"/>
    </row>
    <row r="198" spans="1:12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5"/>
      <c r="J198" s="56"/>
      <c r="K198" s="55"/>
      <c r="L198" s="57"/>
    </row>
    <row r="199" spans="1:12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5"/>
      <c r="J199" s="56"/>
      <c r="K199" s="55"/>
      <c r="L199" s="57"/>
    </row>
    <row r="200" spans="1:12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5"/>
      <c r="J200" s="56"/>
      <c r="K200" s="55"/>
      <c r="L200" s="57"/>
    </row>
    <row r="201" spans="1:12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5"/>
      <c r="J201" s="56"/>
      <c r="K201" s="55"/>
      <c r="L201" s="57"/>
    </row>
    <row r="202" spans="1:12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5"/>
      <c r="J202" s="56"/>
      <c r="K202" s="55"/>
      <c r="L202" s="57"/>
    </row>
    <row r="203" spans="1:12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5"/>
      <c r="J203" s="56"/>
      <c r="K203" s="55"/>
      <c r="L203" s="57"/>
    </row>
    <row r="204" spans="1:12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5"/>
      <c r="J204" s="56"/>
      <c r="K204" s="55"/>
      <c r="L204" s="57"/>
    </row>
    <row r="205" spans="1:12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5"/>
      <c r="J205" s="56"/>
      <c r="K205" s="55"/>
      <c r="L205" s="57"/>
    </row>
    <row r="206" spans="1:12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5"/>
      <c r="J206" s="56"/>
      <c r="K206" s="55"/>
      <c r="L206" s="57"/>
    </row>
    <row r="207" spans="1:12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5"/>
      <c r="J207" s="56"/>
      <c r="K207" s="55"/>
      <c r="L207" s="57"/>
    </row>
    <row r="208" spans="1:12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5"/>
      <c r="J208" s="56"/>
      <c r="K208" s="55"/>
      <c r="L208" s="57"/>
    </row>
    <row r="209" spans="1:12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5"/>
      <c r="J209" s="56"/>
      <c r="K209" s="55"/>
      <c r="L209" s="57"/>
    </row>
    <row r="210" spans="1:12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5"/>
      <c r="J210" s="56"/>
      <c r="K210" s="55"/>
      <c r="L210" s="57"/>
    </row>
    <row r="211" spans="1:12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5"/>
      <c r="J211" s="56"/>
      <c r="K211" s="55"/>
      <c r="L211" s="57"/>
    </row>
    <row r="212" spans="1:12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5"/>
      <c r="J212" s="56"/>
      <c r="K212" s="55"/>
      <c r="L212" s="57"/>
    </row>
    <row r="213" spans="1:12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5"/>
      <c r="J213" s="56"/>
      <c r="K213" s="55"/>
      <c r="L213" s="57"/>
    </row>
    <row r="214" spans="1:12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5"/>
      <c r="J214" s="56"/>
      <c r="K214" s="55"/>
      <c r="L214" s="57"/>
    </row>
    <row r="215" spans="1:12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5"/>
      <c r="J215" s="56"/>
      <c r="K215" s="55"/>
      <c r="L215" s="57"/>
    </row>
    <row r="216" spans="1:12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5"/>
      <c r="J216" s="56"/>
      <c r="K216" s="55"/>
      <c r="L216" s="57"/>
    </row>
    <row r="217" spans="1:12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5"/>
      <c r="J217" s="56"/>
      <c r="K217" s="55"/>
      <c r="L217" s="57"/>
    </row>
    <row r="218" spans="1:12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5"/>
      <c r="J218" s="56"/>
      <c r="K218" s="55"/>
      <c r="L218" s="57"/>
    </row>
    <row r="219" spans="1:12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5"/>
      <c r="J219" s="56"/>
      <c r="K219" s="55"/>
      <c r="L219" s="57"/>
    </row>
    <row r="220" spans="1:12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5"/>
      <c r="J220" s="56"/>
      <c r="K220" s="55"/>
      <c r="L220" s="57"/>
    </row>
    <row r="221" spans="1:12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5"/>
      <c r="J221" s="56"/>
      <c r="K221" s="55"/>
      <c r="L221" s="57"/>
    </row>
    <row r="222" spans="1:12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5"/>
      <c r="J222" s="56"/>
      <c r="K222" s="55"/>
      <c r="L222" s="57"/>
    </row>
    <row r="223" spans="1:12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5"/>
      <c r="J223" s="56"/>
      <c r="K223" s="55"/>
      <c r="L223" s="57"/>
    </row>
    <row r="224" spans="1:12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5"/>
      <c r="J224" s="56"/>
      <c r="K224" s="55"/>
      <c r="L224" s="57"/>
    </row>
    <row r="225" spans="1:12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5"/>
      <c r="J225" s="56"/>
      <c r="K225" s="55"/>
      <c r="L225" s="57"/>
    </row>
    <row r="226" spans="1:12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5"/>
      <c r="J226" s="56"/>
      <c r="K226" s="55"/>
      <c r="L226" s="57"/>
    </row>
    <row r="227" spans="1:12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5"/>
      <c r="J227" s="56"/>
      <c r="K227" s="55"/>
      <c r="L227" s="57"/>
    </row>
    <row r="228" spans="1:12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5"/>
      <c r="J228" s="56"/>
      <c r="K228" s="55"/>
      <c r="L228" s="57"/>
    </row>
    <row r="229" spans="1:12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5"/>
      <c r="J229" s="56"/>
      <c r="K229" s="55"/>
      <c r="L229" s="57"/>
    </row>
    <row r="230" spans="1:12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5"/>
      <c r="J230" s="56"/>
      <c r="K230" s="55"/>
      <c r="L230" s="57"/>
    </row>
    <row r="231" spans="1:12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5"/>
      <c r="J231" s="56"/>
      <c r="K231" s="55"/>
      <c r="L231" s="57"/>
    </row>
    <row r="232" spans="1:12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5"/>
      <c r="J232" s="56"/>
      <c r="K232" s="55"/>
      <c r="L232" s="57"/>
    </row>
    <row r="233" spans="1:12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5"/>
      <c r="J233" s="56"/>
      <c r="K233" s="55"/>
      <c r="L233" s="57"/>
    </row>
    <row r="234" spans="1:12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5"/>
      <c r="J234" s="56"/>
      <c r="K234" s="55"/>
      <c r="L234" s="57"/>
    </row>
    <row r="235" spans="1:12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5"/>
      <c r="J235" s="56"/>
      <c r="K235" s="55"/>
      <c r="L235" s="57"/>
    </row>
    <row r="236" spans="1:12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5"/>
      <c r="J236" s="56"/>
      <c r="K236" s="55"/>
      <c r="L236" s="57"/>
    </row>
    <row r="237" spans="1:12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5"/>
      <c r="J237" s="56"/>
      <c r="K237" s="55"/>
      <c r="L237" s="57"/>
    </row>
    <row r="238" spans="1:12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5"/>
      <c r="J238" s="56"/>
      <c r="K238" s="55"/>
      <c r="L238" s="57"/>
    </row>
    <row r="239" spans="1:12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5"/>
      <c r="J239" s="56"/>
      <c r="K239" s="55"/>
      <c r="L239" s="57"/>
    </row>
    <row r="240" spans="1:12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5"/>
      <c r="J240" s="56"/>
      <c r="K240" s="55"/>
      <c r="L240" s="57"/>
    </row>
    <row r="241" spans="1:12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5"/>
      <c r="J241" s="56"/>
      <c r="K241" s="55"/>
      <c r="L241" s="57"/>
    </row>
    <row r="242" spans="1:12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5"/>
      <c r="J242" s="56"/>
      <c r="K242" s="55"/>
      <c r="L242" s="57"/>
    </row>
    <row r="243" spans="1:12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5"/>
      <c r="J243" s="56"/>
      <c r="K243" s="55"/>
      <c r="L243" s="57"/>
    </row>
    <row r="244" spans="1:12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5"/>
      <c r="J244" s="56"/>
      <c r="K244" s="55"/>
      <c r="L244" s="57"/>
    </row>
    <row r="245" spans="1:12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5"/>
      <c r="J245" s="56"/>
      <c r="K245" s="55"/>
      <c r="L245" s="57"/>
    </row>
    <row r="246" spans="1:12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5"/>
      <c r="J246" s="56"/>
      <c r="K246" s="55"/>
      <c r="L246" s="57"/>
    </row>
    <row r="247" spans="1:12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5"/>
      <c r="J247" s="56"/>
      <c r="K247" s="55"/>
      <c r="L247" s="57"/>
    </row>
    <row r="248" spans="1:12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5"/>
      <c r="J248" s="56"/>
      <c r="K248" s="55"/>
      <c r="L248" s="57"/>
    </row>
    <row r="249" spans="1:12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5"/>
      <c r="J249" s="56"/>
      <c r="K249" s="55"/>
      <c r="L249" s="57"/>
    </row>
    <row r="250" spans="1:12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5"/>
      <c r="J250" s="56"/>
      <c r="K250" s="55"/>
      <c r="L250" s="57"/>
    </row>
    <row r="251" spans="1:12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5"/>
      <c r="J251" s="56"/>
      <c r="K251" s="55"/>
      <c r="L251" s="57"/>
    </row>
    <row r="252" spans="1:12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5"/>
      <c r="J252" s="56"/>
      <c r="K252" s="55"/>
      <c r="L252" s="57"/>
    </row>
    <row r="253" spans="1:12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5"/>
      <c r="J253" s="56"/>
      <c r="K253" s="55"/>
      <c r="L253" s="57"/>
    </row>
    <row r="254" spans="1:12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5"/>
      <c r="J254" s="56"/>
      <c r="K254" s="55"/>
      <c r="L254" s="57"/>
    </row>
    <row r="255" spans="1:12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5"/>
      <c r="J255" s="56"/>
      <c r="K255" s="55"/>
      <c r="L255" s="57"/>
    </row>
    <row r="256" spans="1:12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5"/>
      <c r="J256" s="56"/>
      <c r="K256" s="55"/>
      <c r="L256" s="57"/>
    </row>
    <row r="257" spans="1:12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5"/>
      <c r="J257" s="56"/>
      <c r="K257" s="55"/>
      <c r="L257" s="57"/>
    </row>
    <row r="258" spans="1:12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5"/>
      <c r="J258" s="56"/>
      <c r="K258" s="55"/>
      <c r="L258" s="57"/>
    </row>
    <row r="259" spans="1:12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5"/>
      <c r="J259" s="56"/>
      <c r="K259" s="55"/>
      <c r="L259" s="57"/>
    </row>
    <row r="260" spans="1:12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5"/>
      <c r="J260" s="56"/>
      <c r="K260" s="55"/>
      <c r="L260" s="57"/>
    </row>
    <row r="261" spans="1:12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5"/>
      <c r="J261" s="56"/>
      <c r="K261" s="55"/>
      <c r="L261" s="57"/>
    </row>
    <row r="262" spans="1:12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5"/>
      <c r="J262" s="56"/>
      <c r="K262" s="55"/>
      <c r="L262" s="57"/>
    </row>
    <row r="263" spans="1:12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5"/>
      <c r="J263" s="56"/>
      <c r="K263" s="55"/>
      <c r="L263" s="57"/>
    </row>
    <row r="264" spans="1:12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5"/>
      <c r="J264" s="56"/>
      <c r="K264" s="55"/>
      <c r="L264" s="57"/>
    </row>
    <row r="265" spans="1:12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5"/>
      <c r="J265" s="56"/>
      <c r="K265" s="55"/>
      <c r="L265" s="57"/>
    </row>
    <row r="266" spans="1:12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5"/>
      <c r="J266" s="56"/>
      <c r="K266" s="55"/>
      <c r="L266" s="57"/>
    </row>
    <row r="267" spans="1:12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5"/>
      <c r="J267" s="56"/>
      <c r="K267" s="55"/>
      <c r="L267" s="57"/>
    </row>
    <row r="268" spans="1:12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5"/>
      <c r="J268" s="56"/>
      <c r="K268" s="55"/>
      <c r="L268" s="57"/>
    </row>
    <row r="269" spans="1:12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5"/>
      <c r="J269" s="56"/>
      <c r="K269" s="55"/>
      <c r="L269" s="57"/>
    </row>
    <row r="270" spans="1:12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5"/>
      <c r="J270" s="56"/>
      <c r="K270" s="55"/>
      <c r="L270" s="57"/>
    </row>
    <row r="271" spans="1:12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5"/>
      <c r="J271" s="56"/>
      <c r="K271" s="55"/>
      <c r="L271" s="57"/>
    </row>
    <row r="272" spans="1:12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5"/>
      <c r="J272" s="56"/>
      <c r="K272" s="55"/>
      <c r="L272" s="57"/>
    </row>
    <row r="273" spans="1:12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5"/>
      <c r="J273" s="56"/>
      <c r="K273" s="55"/>
      <c r="L273" s="57"/>
    </row>
    <row r="274" spans="1:12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5"/>
      <c r="J274" s="56"/>
      <c r="K274" s="55"/>
      <c r="L274" s="57"/>
    </row>
    <row r="275" spans="1:12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5"/>
      <c r="J275" s="56"/>
      <c r="K275" s="55"/>
      <c r="L275" s="57"/>
    </row>
    <row r="276" spans="1:12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5"/>
      <c r="J276" s="56"/>
      <c r="K276" s="55"/>
      <c r="L276" s="57"/>
    </row>
    <row r="277" spans="1:12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5"/>
      <c r="J277" s="56"/>
      <c r="K277" s="55"/>
      <c r="L277" s="57"/>
    </row>
    <row r="278" spans="1:12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5"/>
      <c r="J278" s="56"/>
      <c r="K278" s="55"/>
      <c r="L278" s="57"/>
    </row>
    <row r="279" spans="1:12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5"/>
      <c r="J279" s="56"/>
      <c r="K279" s="55"/>
      <c r="L279" s="57"/>
    </row>
    <row r="280" spans="1:12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5"/>
      <c r="J280" s="56"/>
      <c r="K280" s="55"/>
      <c r="L280" s="57"/>
    </row>
    <row r="281" spans="1:12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5"/>
      <c r="J281" s="56"/>
      <c r="K281" s="55"/>
      <c r="L281" s="57"/>
    </row>
    <row r="282" spans="1:12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5"/>
      <c r="J282" s="56"/>
      <c r="K282" s="55"/>
      <c r="L282" s="57"/>
    </row>
    <row r="283" spans="1:12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5"/>
      <c r="J283" s="56"/>
      <c r="K283" s="55"/>
      <c r="L283" s="57"/>
    </row>
    <row r="284" spans="1:12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5"/>
      <c r="J284" s="56"/>
      <c r="K284" s="55"/>
      <c r="L284" s="57"/>
    </row>
    <row r="285" spans="1:12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5"/>
      <c r="J285" s="56"/>
      <c r="K285" s="55"/>
      <c r="L285" s="57"/>
    </row>
    <row r="286" spans="1:12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5"/>
      <c r="J286" s="56"/>
      <c r="K286" s="55"/>
      <c r="L286" s="57"/>
    </row>
    <row r="287" spans="1:12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5"/>
      <c r="J287" s="56"/>
      <c r="K287" s="55"/>
      <c r="L287" s="57"/>
    </row>
    <row r="288" spans="1:12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5"/>
      <c r="J288" s="56"/>
      <c r="K288" s="55"/>
      <c r="L288" s="57"/>
    </row>
    <row r="289" spans="1:12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5"/>
      <c r="J289" s="56"/>
      <c r="K289" s="55"/>
      <c r="L289" s="57"/>
    </row>
    <row r="290" spans="1:12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5"/>
      <c r="J290" s="56"/>
      <c r="K290" s="55"/>
      <c r="L290" s="57"/>
    </row>
    <row r="291" spans="1:12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5"/>
      <c r="J291" s="56"/>
      <c r="K291" s="55"/>
      <c r="L291" s="57"/>
    </row>
    <row r="292" spans="1:12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5"/>
      <c r="J292" s="56"/>
      <c r="K292" s="55"/>
      <c r="L292" s="57"/>
    </row>
    <row r="293" spans="1:12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5"/>
      <c r="J293" s="56"/>
      <c r="K293" s="55"/>
      <c r="L293" s="57"/>
    </row>
    <row r="294" spans="1:12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5"/>
      <c r="J294" s="56"/>
      <c r="K294" s="55"/>
      <c r="L294" s="57"/>
    </row>
    <row r="295" spans="1:12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5"/>
      <c r="J295" s="56"/>
      <c r="K295" s="55"/>
      <c r="L295" s="57"/>
    </row>
    <row r="296" spans="1:12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5"/>
      <c r="J296" s="56"/>
      <c r="K296" s="55"/>
      <c r="L296" s="57"/>
    </row>
    <row r="297" spans="1:12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5"/>
      <c r="J297" s="56"/>
      <c r="K297" s="55"/>
      <c r="L297" s="57"/>
    </row>
    <row r="298" spans="1:12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5"/>
      <c r="J298" s="56"/>
      <c r="K298" s="55"/>
      <c r="L298" s="57"/>
    </row>
    <row r="299" spans="1:12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5"/>
      <c r="J299" s="56"/>
      <c r="K299" s="55"/>
      <c r="L299" s="57"/>
    </row>
    <row r="300" spans="1:12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5"/>
      <c r="J300" s="56"/>
      <c r="K300" s="55"/>
      <c r="L300" s="57"/>
    </row>
    <row r="301" spans="1:12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5"/>
      <c r="J301" s="56"/>
      <c r="K301" s="55"/>
      <c r="L301" s="57"/>
    </row>
    <row r="302" spans="1:12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5"/>
      <c r="J302" s="56"/>
      <c r="K302" s="55"/>
      <c r="L302" s="57"/>
    </row>
    <row r="303" spans="1:12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5"/>
      <c r="J303" s="56"/>
      <c r="K303" s="55"/>
      <c r="L303" s="57"/>
    </row>
    <row r="304" spans="1:12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5"/>
      <c r="J304" s="56"/>
      <c r="K304" s="55"/>
      <c r="L304" s="57"/>
    </row>
    <row r="305" spans="1:12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5"/>
      <c r="J305" s="56"/>
      <c r="K305" s="55"/>
      <c r="L305" s="57"/>
    </row>
    <row r="306" spans="1:12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5"/>
      <c r="J306" s="56"/>
      <c r="K306" s="55"/>
      <c r="L306" s="57"/>
    </row>
    <row r="307" spans="1:12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5"/>
      <c r="J307" s="56"/>
      <c r="K307" s="55"/>
      <c r="L307" s="57"/>
    </row>
    <row r="308" spans="1:12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5"/>
      <c r="J308" s="56"/>
      <c r="K308" s="55"/>
      <c r="L308" s="57"/>
    </row>
    <row r="309" spans="1:12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5"/>
      <c r="J309" s="56"/>
      <c r="K309" s="55"/>
      <c r="L309" s="57"/>
    </row>
    <row r="310" spans="1:12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5"/>
      <c r="J310" s="56"/>
      <c r="K310" s="55"/>
      <c r="L310" s="57"/>
    </row>
    <row r="311" spans="1:12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5"/>
      <c r="J311" s="56"/>
      <c r="K311" s="55"/>
      <c r="L311" s="57"/>
    </row>
    <row r="312" spans="1:12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5"/>
      <c r="J312" s="56"/>
      <c r="K312" s="55"/>
      <c r="L312" s="57"/>
    </row>
    <row r="313" spans="1:12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5"/>
      <c r="J313" s="56"/>
      <c r="K313" s="55"/>
      <c r="L313" s="57"/>
    </row>
    <row r="314" spans="1:12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5"/>
      <c r="J314" s="56"/>
      <c r="K314" s="55"/>
      <c r="L314" s="57"/>
    </row>
    <row r="315" spans="1:12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5"/>
      <c r="J315" s="56"/>
      <c r="K315" s="55"/>
      <c r="L315" s="57"/>
    </row>
    <row r="316" spans="1:12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5"/>
      <c r="J316" s="56"/>
      <c r="K316" s="55"/>
      <c r="L316" s="57"/>
    </row>
    <row r="317" spans="1:12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5"/>
      <c r="J317" s="56"/>
      <c r="K317" s="55"/>
      <c r="L317" s="57"/>
    </row>
    <row r="318" spans="1:12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5"/>
      <c r="J318" s="56"/>
      <c r="K318" s="55"/>
      <c r="L318" s="57"/>
    </row>
    <row r="319" spans="1:12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5"/>
      <c r="J319" s="56"/>
      <c r="K319" s="55"/>
      <c r="L319" s="57"/>
    </row>
    <row r="320" spans="1:12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5"/>
      <c r="J320" s="56"/>
      <c r="K320" s="55"/>
      <c r="L320" s="57"/>
    </row>
    <row r="321" spans="1:12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5"/>
      <c r="J321" s="56"/>
      <c r="K321" s="55"/>
      <c r="L321" s="57"/>
    </row>
    <row r="322" spans="1:12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5"/>
      <c r="J322" s="56"/>
      <c r="K322" s="55"/>
      <c r="L322" s="57"/>
    </row>
    <row r="323" spans="1:12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5"/>
      <c r="J323" s="56"/>
      <c r="K323" s="55"/>
      <c r="L323" s="57"/>
    </row>
    <row r="324" spans="1:12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5"/>
      <c r="J324" s="56"/>
      <c r="K324" s="55"/>
      <c r="L324" s="57"/>
    </row>
    <row r="325" spans="1:12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5"/>
      <c r="J325" s="56"/>
      <c r="K325" s="55"/>
      <c r="L325" s="57"/>
    </row>
    <row r="326" spans="1:12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5"/>
      <c r="J326" s="56"/>
      <c r="K326" s="55"/>
      <c r="L326" s="57"/>
    </row>
    <row r="327" spans="1:12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5"/>
      <c r="J327" s="56"/>
      <c r="K327" s="55"/>
      <c r="L327" s="57"/>
    </row>
    <row r="328" spans="1:12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5"/>
      <c r="J328" s="56"/>
      <c r="K328" s="55"/>
      <c r="L328" s="57"/>
    </row>
    <row r="329" spans="1:12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5"/>
      <c r="J329" s="56"/>
      <c r="K329" s="55"/>
      <c r="L329" s="57"/>
    </row>
    <row r="330" spans="1:12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5"/>
      <c r="J330" s="56"/>
      <c r="K330" s="55"/>
      <c r="L330" s="57"/>
    </row>
    <row r="331" spans="1:12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5"/>
      <c r="J331" s="56"/>
      <c r="K331" s="55"/>
      <c r="L331" s="57"/>
    </row>
    <row r="332" spans="1:12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5"/>
      <c r="J332" s="56"/>
      <c r="K332" s="55"/>
      <c r="L332" s="57"/>
    </row>
    <row r="333" spans="1:12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5"/>
      <c r="J333" s="56"/>
      <c r="K333" s="55"/>
      <c r="L333" s="57"/>
    </row>
    <row r="334" spans="1:12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5"/>
      <c r="J334" s="56"/>
      <c r="K334" s="55"/>
      <c r="L334" s="57"/>
    </row>
    <row r="335" spans="1:12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5"/>
      <c r="J335" s="56"/>
      <c r="K335" s="55"/>
      <c r="L335" s="57"/>
    </row>
    <row r="336" spans="1:12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5"/>
      <c r="J336" s="56"/>
      <c r="K336" s="55"/>
      <c r="L336" s="57"/>
    </row>
    <row r="337" spans="1:12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5"/>
      <c r="J337" s="56"/>
      <c r="K337" s="55"/>
      <c r="L337" s="57"/>
    </row>
    <row r="338" spans="1:12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5"/>
      <c r="J338" s="56"/>
      <c r="K338" s="55"/>
      <c r="L338" s="57"/>
    </row>
    <row r="339" spans="1:12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5"/>
      <c r="J339" s="56"/>
      <c r="K339" s="55"/>
      <c r="L339" s="57"/>
    </row>
    <row r="340" spans="1:12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5"/>
      <c r="J340" s="56"/>
      <c r="K340" s="55"/>
      <c r="L340" s="57"/>
    </row>
    <row r="341" spans="1:12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5"/>
      <c r="J341" s="56"/>
      <c r="K341" s="55"/>
      <c r="L341" s="57"/>
    </row>
    <row r="342" spans="1:12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5"/>
      <c r="J342" s="56"/>
      <c r="K342" s="55"/>
      <c r="L342" s="57"/>
    </row>
    <row r="343" spans="1:12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5"/>
      <c r="J343" s="56"/>
      <c r="K343" s="55"/>
      <c r="L343" s="57"/>
    </row>
    <row r="344" spans="1:12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5"/>
      <c r="J344" s="56"/>
      <c r="K344" s="55"/>
      <c r="L344" s="57"/>
    </row>
    <row r="345" spans="1:12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5"/>
      <c r="J345" s="56"/>
      <c r="K345" s="55"/>
      <c r="L345" s="57"/>
    </row>
    <row r="346" spans="1:12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5"/>
      <c r="J346" s="56"/>
      <c r="K346" s="55"/>
      <c r="L346" s="57"/>
    </row>
    <row r="347" spans="1:12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5"/>
      <c r="J347" s="56"/>
      <c r="K347" s="55"/>
      <c r="L347" s="57"/>
    </row>
    <row r="348" spans="1:12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5"/>
      <c r="J348" s="56"/>
      <c r="K348" s="55"/>
      <c r="L348" s="57"/>
    </row>
    <row r="349" spans="1:12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5"/>
      <c r="J349" s="56"/>
      <c r="K349" s="55"/>
      <c r="L349" s="57"/>
    </row>
    <row r="350" spans="1:12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5"/>
      <c r="J350" s="56"/>
      <c r="K350" s="55"/>
      <c r="L350" s="57"/>
    </row>
    <row r="351" spans="1:12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5"/>
      <c r="J351" s="56"/>
      <c r="K351" s="55"/>
      <c r="L351" s="57"/>
    </row>
    <row r="352" spans="1:12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5"/>
      <c r="J352" s="56"/>
      <c r="K352" s="55"/>
      <c r="L352" s="57"/>
    </row>
    <row r="353" spans="1:12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5"/>
      <c r="J353" s="56"/>
      <c r="K353" s="55"/>
      <c r="L353" s="57"/>
    </row>
    <row r="354" spans="1:12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5"/>
      <c r="J354" s="56"/>
      <c r="K354" s="55"/>
      <c r="L354" s="57"/>
    </row>
    <row r="355" spans="1:12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5"/>
      <c r="J355" s="56"/>
      <c r="K355" s="55"/>
      <c r="L355" s="57"/>
    </row>
    <row r="356" spans="1:12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5"/>
      <c r="J356" s="56"/>
      <c r="K356" s="55"/>
      <c r="L356" s="57"/>
    </row>
    <row r="357" spans="1:12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5"/>
      <c r="J357" s="56"/>
      <c r="K357" s="55"/>
      <c r="L357" s="57"/>
    </row>
    <row r="358" spans="1:12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5"/>
      <c r="J358" s="56"/>
      <c r="K358" s="55"/>
      <c r="L358" s="57"/>
    </row>
    <row r="359" spans="1:12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5"/>
      <c r="J359" s="56"/>
      <c r="K359" s="55"/>
      <c r="L359" s="57"/>
    </row>
    <row r="360" spans="1:12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5"/>
      <c r="J360" s="56"/>
      <c r="K360" s="55"/>
      <c r="L360" s="57"/>
    </row>
    <row r="361" spans="1:12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5"/>
      <c r="J361" s="56"/>
      <c r="K361" s="55"/>
      <c r="L361" s="57"/>
    </row>
    <row r="362" spans="1:12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5"/>
      <c r="J362" s="56"/>
      <c r="K362" s="55"/>
      <c r="L362" s="57"/>
    </row>
    <row r="363" spans="1:12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5"/>
      <c r="J363" s="56"/>
      <c r="K363" s="55"/>
      <c r="L363" s="57"/>
    </row>
    <row r="364" spans="1:12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5"/>
      <c r="J364" s="56"/>
      <c r="K364" s="55"/>
      <c r="L364" s="57"/>
    </row>
    <row r="365" spans="1:12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5"/>
      <c r="J365" s="56"/>
      <c r="K365" s="55"/>
      <c r="L365" s="57"/>
    </row>
    <row r="366" spans="1:12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5"/>
      <c r="J366" s="56"/>
      <c r="K366" s="55"/>
      <c r="L366" s="57"/>
    </row>
    <row r="367" spans="1:12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5"/>
      <c r="J367" s="56"/>
      <c r="K367" s="55"/>
      <c r="L367" s="57"/>
    </row>
    <row r="368" spans="1:12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5"/>
      <c r="J368" s="56"/>
      <c r="K368" s="55"/>
      <c r="L368" s="57"/>
    </row>
    <row r="369" spans="1:12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5"/>
      <c r="J369" s="56"/>
      <c r="K369" s="55"/>
      <c r="L369" s="57"/>
    </row>
    <row r="370" spans="1:12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5"/>
      <c r="J370" s="56"/>
      <c r="K370" s="55"/>
      <c r="L370" s="57"/>
    </row>
    <row r="371" spans="1:12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5"/>
      <c r="J371" s="56"/>
      <c r="K371" s="55"/>
      <c r="L371" s="57"/>
    </row>
    <row r="372" spans="1:12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5"/>
      <c r="J372" s="56"/>
      <c r="K372" s="55"/>
      <c r="L372" s="57"/>
    </row>
    <row r="373" spans="1:12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5"/>
      <c r="J373" s="56"/>
      <c r="K373" s="55"/>
      <c r="L373" s="57"/>
    </row>
    <row r="374" spans="1:12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5"/>
      <c r="J374" s="56"/>
      <c r="K374" s="55"/>
      <c r="L374" s="57"/>
    </row>
    <row r="375" spans="1:12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5"/>
      <c r="J375" s="56"/>
      <c r="K375" s="55"/>
      <c r="L375" s="57"/>
    </row>
    <row r="376" spans="1:12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5"/>
      <c r="J376" s="56"/>
      <c r="K376" s="55"/>
      <c r="L376" s="57"/>
    </row>
    <row r="377" spans="1:12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5"/>
      <c r="J377" s="56"/>
      <c r="K377" s="55"/>
      <c r="L377" s="57"/>
    </row>
    <row r="378" spans="1:12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5"/>
      <c r="J378" s="56"/>
      <c r="K378" s="55"/>
      <c r="L378" s="57"/>
    </row>
    <row r="379" spans="1:12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5"/>
      <c r="J379" s="56"/>
      <c r="K379" s="55"/>
      <c r="L379" s="57"/>
    </row>
    <row r="380" spans="1:12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5"/>
      <c r="J380" s="56"/>
      <c r="K380" s="55"/>
      <c r="L380" s="57"/>
    </row>
    <row r="381" spans="1:12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5"/>
      <c r="J381" s="56"/>
      <c r="K381" s="55"/>
      <c r="L381" s="57"/>
    </row>
    <row r="382" spans="1:12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5"/>
      <c r="J382" s="56"/>
      <c r="K382" s="55"/>
      <c r="L382" s="57"/>
    </row>
    <row r="383" spans="1:12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5"/>
      <c r="J383" s="56"/>
      <c r="K383" s="55"/>
      <c r="L383" s="57"/>
    </row>
    <row r="384" spans="1:12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5"/>
      <c r="J384" s="56"/>
      <c r="K384" s="55"/>
      <c r="L384" s="57"/>
    </row>
    <row r="385" spans="1:12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5"/>
      <c r="J385" s="56"/>
      <c r="K385" s="55"/>
      <c r="L385" s="57"/>
    </row>
    <row r="386" spans="1:12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5"/>
      <c r="J386" s="56"/>
      <c r="K386" s="55"/>
      <c r="L386" s="57"/>
    </row>
    <row r="387" spans="1:12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5"/>
      <c r="J387" s="56"/>
      <c r="K387" s="55"/>
      <c r="L387" s="57"/>
    </row>
    <row r="388" spans="1:12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5"/>
      <c r="J388" s="56"/>
      <c r="K388" s="55"/>
      <c r="L388" s="57"/>
    </row>
    <row r="389" spans="1:12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5"/>
      <c r="J389" s="56"/>
      <c r="K389" s="55"/>
      <c r="L389" s="57"/>
    </row>
    <row r="390" spans="1:12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5"/>
      <c r="J390" s="56"/>
      <c r="K390" s="55"/>
      <c r="L390" s="57"/>
    </row>
    <row r="391" spans="1:12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5"/>
      <c r="J391" s="56"/>
      <c r="K391" s="55"/>
      <c r="L391" s="57"/>
    </row>
    <row r="392" spans="1:12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5"/>
      <c r="J392" s="56"/>
      <c r="K392" s="55"/>
      <c r="L392" s="57"/>
    </row>
    <row r="393" spans="1:12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5"/>
      <c r="J393" s="56"/>
      <c r="K393" s="55"/>
      <c r="L393" s="57"/>
    </row>
    <row r="394" spans="1:12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5"/>
      <c r="J394" s="56"/>
      <c r="K394" s="55"/>
      <c r="L394" s="57"/>
    </row>
    <row r="395" spans="1:12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5"/>
      <c r="J395" s="56"/>
      <c r="K395" s="55"/>
      <c r="L395" s="57"/>
    </row>
    <row r="396" spans="1:12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5"/>
      <c r="J396" s="56"/>
      <c r="K396" s="55"/>
      <c r="L396" s="57"/>
    </row>
    <row r="397" spans="1:12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5"/>
      <c r="J397" s="56"/>
      <c r="K397" s="55"/>
      <c r="L397" s="57"/>
    </row>
    <row r="398" spans="1:12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5"/>
      <c r="J398" s="56"/>
      <c r="K398" s="55"/>
      <c r="L398" s="57"/>
    </row>
    <row r="399" spans="1:12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5"/>
      <c r="J399" s="56"/>
      <c r="K399" s="55"/>
      <c r="L399" s="57"/>
    </row>
    <row r="400" spans="1:12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5"/>
      <c r="J400" s="56"/>
      <c r="K400" s="55"/>
      <c r="L400" s="57"/>
    </row>
    <row r="401" spans="1:12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5"/>
      <c r="J401" s="56"/>
      <c r="K401" s="55"/>
      <c r="L401" s="57"/>
    </row>
    <row r="402" spans="1:12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5"/>
      <c r="J402" s="56"/>
      <c r="K402" s="55"/>
      <c r="L402" s="57"/>
    </row>
    <row r="403" spans="1:12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5"/>
      <c r="J403" s="56"/>
      <c r="K403" s="55"/>
      <c r="L403" s="57"/>
    </row>
    <row r="404" spans="1:12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5"/>
      <c r="J404" s="56"/>
      <c r="K404" s="55"/>
      <c r="L404" s="57"/>
    </row>
    <row r="405" spans="1:12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5"/>
      <c r="J405" s="56"/>
      <c r="K405" s="55"/>
      <c r="L405" s="57"/>
    </row>
    <row r="406" spans="1:12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5"/>
      <c r="J406" s="56"/>
      <c r="K406" s="55"/>
      <c r="L406" s="57"/>
    </row>
    <row r="407" spans="1:12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5"/>
      <c r="J407" s="56"/>
      <c r="K407" s="55"/>
      <c r="L407" s="57"/>
    </row>
    <row r="408" spans="1:12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5"/>
      <c r="J408" s="56"/>
      <c r="K408" s="55"/>
      <c r="L408" s="57"/>
    </row>
    <row r="409" spans="1:12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5"/>
      <c r="J409" s="56"/>
      <c r="K409" s="55"/>
      <c r="L409" s="57"/>
    </row>
    <row r="410" spans="1:12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5"/>
      <c r="J410" s="56"/>
      <c r="K410" s="55"/>
      <c r="L410" s="57"/>
    </row>
    <row r="411" spans="1:12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5"/>
      <c r="J411" s="56"/>
      <c r="K411" s="55"/>
      <c r="L411" s="57"/>
    </row>
    <row r="412" spans="1:12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5"/>
      <c r="J412" s="56"/>
      <c r="K412" s="55"/>
      <c r="L412" s="57"/>
    </row>
    <row r="413" spans="1:12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5"/>
      <c r="J413" s="56"/>
      <c r="K413" s="55"/>
      <c r="L413" s="57"/>
    </row>
    <row r="414" spans="1:12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5"/>
      <c r="J414" s="56"/>
      <c r="K414" s="55"/>
      <c r="L414" s="57"/>
    </row>
    <row r="415" spans="1:12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5"/>
      <c r="J415" s="56"/>
      <c r="K415" s="55"/>
      <c r="L415" s="57"/>
    </row>
    <row r="416" spans="1:12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5"/>
      <c r="J416" s="56"/>
      <c r="K416" s="55"/>
      <c r="L416" s="57"/>
    </row>
    <row r="417" spans="1:12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5"/>
      <c r="J417" s="56"/>
      <c r="K417" s="55"/>
      <c r="L417" s="57"/>
    </row>
    <row r="418" spans="1:12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5"/>
      <c r="J418" s="56"/>
      <c r="K418" s="55"/>
      <c r="L418" s="57"/>
    </row>
    <row r="419" spans="1:12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5"/>
      <c r="J419" s="56"/>
      <c r="K419" s="55"/>
      <c r="L419" s="57"/>
    </row>
    <row r="420" spans="1:12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5"/>
      <c r="J420" s="56"/>
      <c r="K420" s="55"/>
      <c r="L420" s="57"/>
    </row>
    <row r="421" spans="1:12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5"/>
      <c r="J421" s="56"/>
      <c r="K421" s="55"/>
      <c r="L421" s="57"/>
    </row>
    <row r="422" spans="1:12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5"/>
      <c r="J422" s="56"/>
      <c r="K422" s="55"/>
      <c r="L422" s="57"/>
    </row>
    <row r="423" spans="1:12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5"/>
      <c r="J423" s="56"/>
      <c r="K423" s="55"/>
      <c r="L423" s="57"/>
    </row>
    <row r="424" spans="1:12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5"/>
      <c r="J424" s="56"/>
      <c r="K424" s="55"/>
      <c r="L424" s="57"/>
    </row>
    <row r="425" spans="1:12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5"/>
      <c r="J425" s="56"/>
      <c r="K425" s="55"/>
      <c r="L425" s="57"/>
    </row>
    <row r="426" spans="1:12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5"/>
      <c r="J426" s="56"/>
      <c r="K426" s="55"/>
      <c r="L426" s="57"/>
    </row>
    <row r="427" spans="1:12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5"/>
      <c r="J427" s="56"/>
      <c r="K427" s="55"/>
      <c r="L427" s="57"/>
    </row>
    <row r="428" spans="1:12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5"/>
      <c r="J428" s="56"/>
      <c r="K428" s="55"/>
      <c r="L428" s="57"/>
    </row>
    <row r="429" spans="1:12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5"/>
      <c r="J429" s="56"/>
      <c r="K429" s="55"/>
      <c r="L429" s="57"/>
    </row>
    <row r="430" spans="1:12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5"/>
      <c r="J430" s="56"/>
      <c r="K430" s="55"/>
      <c r="L430" s="57"/>
    </row>
    <row r="431" spans="1:12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5"/>
      <c r="J431" s="56"/>
      <c r="K431" s="55"/>
      <c r="L431" s="57"/>
    </row>
    <row r="432" spans="1:12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5"/>
      <c r="J432" s="56"/>
      <c r="K432" s="55"/>
      <c r="L432" s="57"/>
    </row>
    <row r="433" spans="1:12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5"/>
      <c r="J433" s="56"/>
      <c r="K433" s="55"/>
      <c r="L433" s="57"/>
    </row>
    <row r="434" spans="1:12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5"/>
      <c r="J434" s="56"/>
      <c r="K434" s="55"/>
      <c r="L434" s="57"/>
    </row>
    <row r="435" spans="1:12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5"/>
      <c r="J435" s="56"/>
      <c r="K435" s="55"/>
      <c r="L435" s="57"/>
    </row>
    <row r="436" spans="1:12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5"/>
      <c r="J436" s="56"/>
      <c r="K436" s="55"/>
      <c r="L436" s="57"/>
    </row>
    <row r="437" spans="1:12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5"/>
      <c r="J437" s="56"/>
      <c r="K437" s="55"/>
      <c r="L437" s="57"/>
    </row>
    <row r="438" spans="1:12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5"/>
      <c r="J438" s="56"/>
      <c r="K438" s="55"/>
      <c r="L438" s="57"/>
    </row>
    <row r="439" spans="1:12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5"/>
      <c r="J439" s="56"/>
      <c r="K439" s="55"/>
      <c r="L439" s="57"/>
    </row>
    <row r="440" spans="1:12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5"/>
      <c r="J440" s="56"/>
      <c r="K440" s="55"/>
      <c r="L440" s="57"/>
    </row>
    <row r="441" spans="1:12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5"/>
      <c r="J441" s="56"/>
      <c r="K441" s="55"/>
      <c r="L441" s="57"/>
    </row>
    <row r="442" spans="1:12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5"/>
      <c r="J442" s="56"/>
      <c r="K442" s="55"/>
      <c r="L442" s="57"/>
    </row>
    <row r="443" spans="1:12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5"/>
      <c r="J443" s="56"/>
      <c r="K443" s="55"/>
      <c r="L443" s="57"/>
    </row>
    <row r="444" spans="1:12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5"/>
      <c r="J444" s="56"/>
      <c r="K444" s="55"/>
      <c r="L444" s="57"/>
    </row>
    <row r="445" spans="1:12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5"/>
      <c r="J445" s="56"/>
      <c r="K445" s="55"/>
      <c r="L445" s="57"/>
    </row>
    <row r="446" spans="1:12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5"/>
      <c r="J446" s="56"/>
      <c r="K446" s="55"/>
      <c r="L446" s="57"/>
    </row>
    <row r="447" spans="1:12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5"/>
      <c r="J447" s="56"/>
      <c r="K447" s="55"/>
      <c r="L447" s="57"/>
    </row>
    <row r="448" spans="1:12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5"/>
      <c r="J448" s="56"/>
      <c r="K448" s="55"/>
      <c r="L448" s="57"/>
    </row>
    <row r="449" spans="1:12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5"/>
      <c r="J449" s="56"/>
      <c r="K449" s="55"/>
      <c r="L449" s="57"/>
    </row>
    <row r="450" spans="1:12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5"/>
      <c r="J450" s="56"/>
      <c r="K450" s="55"/>
      <c r="L450" s="57"/>
    </row>
    <row r="451" spans="1:12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5"/>
      <c r="J451" s="56"/>
      <c r="K451" s="55"/>
      <c r="L451" s="57"/>
    </row>
    <row r="452" spans="1:12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5"/>
      <c r="J452" s="56"/>
      <c r="K452" s="55"/>
      <c r="L452" s="57"/>
    </row>
    <row r="453" spans="1:12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5"/>
      <c r="J453" s="56"/>
      <c r="K453" s="55"/>
      <c r="L453" s="57"/>
    </row>
    <row r="454" spans="1:12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5"/>
      <c r="J454" s="56"/>
      <c r="K454" s="55"/>
      <c r="L454" s="57"/>
    </row>
    <row r="455" spans="1:12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5"/>
      <c r="J455" s="56"/>
      <c r="K455" s="55"/>
      <c r="L455" s="57"/>
    </row>
    <row r="456" spans="1:12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5"/>
      <c r="J456" s="56"/>
      <c r="K456" s="55"/>
      <c r="L456" s="57"/>
    </row>
    <row r="457" spans="1:12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5"/>
      <c r="J457" s="56"/>
      <c r="K457" s="55"/>
      <c r="L457" s="57"/>
    </row>
    <row r="458" spans="1:12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5"/>
      <c r="J458" s="56"/>
      <c r="K458" s="55"/>
      <c r="L458" s="57"/>
    </row>
    <row r="459" spans="1:12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5"/>
      <c r="J459" s="56"/>
      <c r="K459" s="55"/>
      <c r="L459" s="57"/>
    </row>
    <row r="460" spans="1:12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5"/>
      <c r="J460" s="56"/>
      <c r="K460" s="55"/>
      <c r="L460" s="57"/>
    </row>
    <row r="461" spans="1:12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5"/>
      <c r="J461" s="56"/>
      <c r="K461" s="55"/>
      <c r="L461" s="57"/>
    </row>
    <row r="462" spans="1:12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5"/>
      <c r="J462" s="56"/>
      <c r="K462" s="55"/>
      <c r="L462" s="57"/>
    </row>
    <row r="463" spans="1:12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5"/>
      <c r="J463" s="56"/>
      <c r="K463" s="55"/>
      <c r="L463" s="57"/>
    </row>
    <row r="464" spans="1:12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5"/>
      <c r="J464" s="56"/>
      <c r="K464" s="55"/>
      <c r="L464" s="57"/>
    </row>
    <row r="465" spans="1:12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5"/>
      <c r="J465" s="56"/>
      <c r="K465" s="55"/>
      <c r="L465" s="57"/>
    </row>
    <row r="466" spans="1:12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5"/>
      <c r="J466" s="56"/>
      <c r="K466" s="55"/>
      <c r="L466" s="57"/>
    </row>
    <row r="467" spans="1:12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5"/>
      <c r="J467" s="56"/>
      <c r="K467" s="55"/>
      <c r="L467" s="57"/>
    </row>
    <row r="468" spans="1:12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5"/>
      <c r="J468" s="56"/>
      <c r="K468" s="55"/>
      <c r="L468" s="57"/>
    </row>
    <row r="469" spans="1:12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5"/>
      <c r="J469" s="56"/>
      <c r="K469" s="55"/>
      <c r="L469" s="57"/>
    </row>
    <row r="470" spans="1:12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5"/>
      <c r="J470" s="56"/>
      <c r="K470" s="55"/>
      <c r="L470" s="57"/>
    </row>
    <row r="471" spans="1:12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5"/>
      <c r="J471" s="56"/>
      <c r="K471" s="55"/>
      <c r="L471" s="57"/>
    </row>
    <row r="472" spans="1:12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5"/>
      <c r="J472" s="56"/>
      <c r="K472" s="55"/>
      <c r="L472" s="57"/>
    </row>
    <row r="473" spans="1:12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5"/>
      <c r="J473" s="56"/>
      <c r="K473" s="55"/>
      <c r="L473" s="57"/>
    </row>
    <row r="474" spans="1:12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5"/>
      <c r="J474" s="56"/>
      <c r="K474" s="55"/>
      <c r="L474" s="57"/>
    </row>
    <row r="475" spans="1:12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5"/>
      <c r="J475" s="56"/>
      <c r="K475" s="55"/>
      <c r="L475" s="57"/>
    </row>
    <row r="476" spans="1:12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5"/>
      <c r="J476" s="56"/>
      <c r="K476" s="55"/>
      <c r="L476" s="57"/>
    </row>
    <row r="477" spans="1:12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5"/>
      <c r="J477" s="56"/>
      <c r="K477" s="55"/>
      <c r="L477" s="57"/>
    </row>
    <row r="478" spans="1:12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5"/>
      <c r="J478" s="56"/>
      <c r="K478" s="55"/>
      <c r="L478" s="57"/>
    </row>
    <row r="479" spans="1:12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5"/>
      <c r="J479" s="56"/>
      <c r="K479" s="55"/>
      <c r="L479" s="57"/>
    </row>
    <row r="480" spans="1:12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5"/>
      <c r="J480" s="56"/>
      <c r="K480" s="55"/>
      <c r="L480" s="57"/>
    </row>
    <row r="481" spans="1:12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5"/>
      <c r="J481" s="56"/>
      <c r="K481" s="55"/>
      <c r="L481" s="57"/>
    </row>
    <row r="482" spans="1:12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5"/>
      <c r="J482" s="56"/>
      <c r="K482" s="55"/>
      <c r="L482" s="57"/>
    </row>
    <row r="483" spans="1:12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5"/>
      <c r="J483" s="56"/>
      <c r="K483" s="55"/>
      <c r="L483" s="57"/>
    </row>
    <row r="484" spans="1:12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5"/>
      <c r="J484" s="56"/>
      <c r="K484" s="55"/>
      <c r="L484" s="57"/>
    </row>
    <row r="485" spans="1:12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5"/>
      <c r="J485" s="56"/>
      <c r="K485" s="55"/>
      <c r="L485" s="57"/>
    </row>
    <row r="486" spans="1:12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5"/>
      <c r="J486" s="56"/>
      <c r="K486" s="55"/>
      <c r="L486" s="57"/>
    </row>
    <row r="487" spans="1:12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5"/>
      <c r="J487" s="56"/>
      <c r="K487" s="55"/>
      <c r="L487" s="57"/>
    </row>
    <row r="488" spans="1:12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5"/>
      <c r="J488" s="56"/>
      <c r="K488" s="55"/>
      <c r="L488" s="57"/>
    </row>
    <row r="489" spans="1:12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5"/>
      <c r="J489" s="56"/>
      <c r="K489" s="55"/>
      <c r="L489" s="57"/>
    </row>
    <row r="490" spans="1:12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5"/>
      <c r="J490" s="56"/>
      <c r="K490" s="55"/>
      <c r="L490" s="57"/>
    </row>
    <row r="491" spans="1:12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5"/>
      <c r="J491" s="56"/>
      <c r="K491" s="55"/>
      <c r="L491" s="57"/>
    </row>
    <row r="492" spans="1:12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5"/>
      <c r="J492" s="56"/>
      <c r="K492" s="55"/>
      <c r="L492" s="57"/>
    </row>
    <row r="493" spans="1:12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5"/>
      <c r="J493" s="56"/>
      <c r="K493" s="55"/>
      <c r="L493" s="57"/>
    </row>
    <row r="494" spans="1:12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5"/>
      <c r="J494" s="56"/>
      <c r="K494" s="55"/>
      <c r="L494" s="57"/>
    </row>
    <row r="495" spans="1:12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5"/>
      <c r="J495" s="56"/>
      <c r="K495" s="55"/>
      <c r="L495" s="57"/>
    </row>
    <row r="496" spans="1:12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5"/>
      <c r="J496" s="56"/>
      <c r="K496" s="55"/>
      <c r="L496" s="57"/>
    </row>
    <row r="497" spans="1:12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5"/>
      <c r="J497" s="56"/>
      <c r="K497" s="55"/>
      <c r="L497" s="57"/>
    </row>
    <row r="498" spans="1:12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5"/>
      <c r="J498" s="56"/>
      <c r="K498" s="55"/>
      <c r="L498" s="57"/>
    </row>
    <row r="499" spans="1:12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5"/>
      <c r="J499" s="56"/>
      <c r="K499" s="55"/>
      <c r="L499" s="57"/>
    </row>
    <row r="500" spans="1:12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6"/>
      <c r="K500" s="55"/>
      <c r="L500" s="57"/>
    </row>
    <row r="501" spans="1:12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6"/>
      <c r="K501" s="55"/>
      <c r="L501" s="57"/>
    </row>
    <row r="502" spans="1:12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6"/>
      <c r="K502" s="55"/>
      <c r="L502" s="57"/>
    </row>
    <row r="503" spans="1:12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6"/>
      <c r="K503" s="55"/>
      <c r="L503" s="57"/>
    </row>
    <row r="504" spans="1:12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6"/>
      <c r="K504" s="55"/>
      <c r="L504" s="57"/>
    </row>
    <row r="505" spans="1:12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6"/>
      <c r="K505" s="55"/>
      <c r="L505" s="57"/>
    </row>
    <row r="506" spans="1:12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6"/>
      <c r="K506" s="55"/>
      <c r="L506" s="57"/>
    </row>
    <row r="507" spans="1:12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6"/>
      <c r="K507" s="55"/>
      <c r="L507" s="57"/>
    </row>
    <row r="508" spans="1:12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6"/>
      <c r="K508" s="55"/>
      <c r="L508" s="57"/>
    </row>
    <row r="509" spans="1:12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58"/>
      <c r="J509" s="56"/>
      <c r="K509" s="55"/>
      <c r="L509" s="57"/>
    </row>
    <row r="510" spans="1:12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58"/>
      <c r="J510" s="56"/>
      <c r="K510" s="55"/>
      <c r="L510" s="57"/>
    </row>
    <row r="511" spans="1:12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58"/>
      <c r="J511" s="56"/>
      <c r="K511" s="55"/>
      <c r="L511" s="57"/>
    </row>
    <row r="512" spans="1:12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58"/>
      <c r="J512" s="56"/>
      <c r="K512" s="55"/>
      <c r="L512" s="57"/>
    </row>
    <row r="513" spans="1:12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58"/>
      <c r="J513" s="56"/>
      <c r="K513" s="55"/>
      <c r="L513" s="57"/>
    </row>
    <row r="514" spans="1:12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58"/>
      <c r="J514" s="56"/>
      <c r="K514" s="55"/>
      <c r="L514" s="57"/>
    </row>
    <row r="515" spans="1:12" x14ac:dyDescent="0.25">
      <c r="A515" s="21"/>
      <c r="B515" s="22"/>
      <c r="C515" s="58"/>
      <c r="I515" s="58"/>
      <c r="J515" s="56"/>
      <c r="K515" s="55"/>
      <c r="L515" s="57"/>
    </row>
    <row r="516" spans="1:12" x14ac:dyDescent="0.25">
      <c r="A516" s="21"/>
      <c r="B516" s="22"/>
      <c r="C516" s="58"/>
      <c r="I516" s="58"/>
      <c r="J516" s="56"/>
      <c r="K516" s="55"/>
      <c r="L516" s="57"/>
    </row>
    <row r="517" spans="1:12" x14ac:dyDescent="0.25">
      <c r="A517" s="21"/>
      <c r="B517" s="22"/>
      <c r="C517" s="58"/>
      <c r="I517" s="58"/>
      <c r="J517" s="56"/>
      <c r="K517" s="55"/>
      <c r="L517" s="57"/>
    </row>
    <row r="518" spans="1:12" x14ac:dyDescent="0.25">
      <c r="A518" s="21"/>
      <c r="B518" s="22"/>
      <c r="C518" s="58"/>
      <c r="I518" s="58"/>
      <c r="J518" s="56"/>
      <c r="K518" s="55"/>
      <c r="L518" s="57"/>
    </row>
    <row r="519" spans="1:12" x14ac:dyDescent="0.25">
      <c r="A519" s="21"/>
      <c r="B519" s="22"/>
      <c r="C519" s="58"/>
      <c r="I519" s="58"/>
      <c r="J519" s="56"/>
      <c r="K519" s="55"/>
      <c r="L519" s="57"/>
    </row>
    <row r="520" spans="1:12" x14ac:dyDescent="0.25">
      <c r="A520" s="21"/>
      <c r="B520" s="22"/>
      <c r="C520" s="58"/>
      <c r="I520" s="58"/>
      <c r="J520" s="56"/>
      <c r="K520" s="55"/>
      <c r="L520" s="57"/>
    </row>
    <row r="521" spans="1:12" x14ac:dyDescent="0.25">
      <c r="A521" s="21"/>
      <c r="B521" s="22"/>
      <c r="C521" s="58"/>
      <c r="I521" s="58"/>
      <c r="J521" s="56"/>
      <c r="K521" s="55"/>
      <c r="L521" s="57"/>
    </row>
    <row r="522" spans="1:12" x14ac:dyDescent="0.25">
      <c r="A522" s="21"/>
      <c r="B522" s="22"/>
      <c r="C522" s="58"/>
      <c r="I522" s="58"/>
      <c r="J522" s="56"/>
      <c r="K522" s="55"/>
      <c r="L522" s="57"/>
    </row>
    <row r="523" spans="1:12" x14ac:dyDescent="0.25">
      <c r="A523" s="21"/>
      <c r="B523" s="22"/>
      <c r="C523" s="58"/>
      <c r="I523" s="58"/>
      <c r="J523" s="56"/>
      <c r="K523" s="55"/>
      <c r="L523" s="57"/>
    </row>
    <row r="524" spans="1:12" x14ac:dyDescent="0.25">
      <c r="A524" s="21"/>
      <c r="B524" s="22"/>
      <c r="C524" s="58"/>
      <c r="I524" s="58"/>
    </row>
    <row r="525" spans="1:12" x14ac:dyDescent="0.25">
      <c r="A525" s="21"/>
      <c r="B525" s="22"/>
      <c r="C525" s="58"/>
      <c r="I525" s="58"/>
    </row>
    <row r="526" spans="1:12" x14ac:dyDescent="0.25">
      <c r="A526" s="21"/>
      <c r="B526" s="22"/>
      <c r="C526" s="58"/>
      <c r="I526" s="58"/>
    </row>
    <row r="527" spans="1:12" x14ac:dyDescent="0.25">
      <c r="A527" s="21"/>
      <c r="B527" s="22"/>
      <c r="C527" s="58"/>
      <c r="I527" s="58"/>
    </row>
    <row r="528" spans="1:12" x14ac:dyDescent="0.25">
      <c r="A528" s="21"/>
      <c r="B528" s="22"/>
      <c r="C528" s="58"/>
      <c r="I528" s="58"/>
    </row>
    <row r="529" spans="1:9" x14ac:dyDescent="0.25">
      <c r="A529" s="21"/>
      <c r="B529" s="22"/>
      <c r="C529" s="58"/>
      <c r="I529" s="58"/>
    </row>
    <row r="530" spans="1:9" x14ac:dyDescent="0.25">
      <c r="A530" s="21"/>
      <c r="B530" s="22"/>
      <c r="C530" s="58"/>
      <c r="I530" s="58"/>
    </row>
    <row r="531" spans="1:9" x14ac:dyDescent="0.25">
      <c r="A531" s="21"/>
      <c r="B531" s="22"/>
      <c r="C531" s="58"/>
      <c r="I531" s="58"/>
    </row>
    <row r="532" spans="1:9" x14ac:dyDescent="0.25">
      <c r="A532" s="21"/>
      <c r="B532" s="22"/>
      <c r="C532" s="58"/>
      <c r="I532" s="58"/>
    </row>
    <row r="533" spans="1:9" x14ac:dyDescent="0.25">
      <c r="A533" s="21"/>
      <c r="B533" s="22"/>
      <c r="C533" s="58"/>
      <c r="I533" s="58"/>
    </row>
    <row r="534" spans="1:9" x14ac:dyDescent="0.25">
      <c r="A534" s="21"/>
      <c r="B534" s="22"/>
      <c r="C534" s="58"/>
      <c r="I534" s="58"/>
    </row>
    <row r="535" spans="1:9" x14ac:dyDescent="0.25">
      <c r="A535" s="21"/>
      <c r="B535" s="22"/>
      <c r="C535" s="58"/>
      <c r="I535" s="58"/>
    </row>
    <row r="536" spans="1:9" x14ac:dyDescent="0.25">
      <c r="A536" s="21"/>
      <c r="B536" s="22"/>
      <c r="C536" s="58"/>
      <c r="I536" s="58"/>
    </row>
    <row r="537" spans="1:9" x14ac:dyDescent="0.25">
      <c r="A537" s="21"/>
      <c r="B537" s="22"/>
      <c r="C537" s="58"/>
      <c r="I537" s="58"/>
    </row>
    <row r="538" spans="1:9" x14ac:dyDescent="0.25">
      <c r="A538" s="21"/>
      <c r="B538" s="22"/>
      <c r="C538" s="58"/>
      <c r="I538" s="58"/>
    </row>
    <row r="539" spans="1:9" x14ac:dyDescent="0.25">
      <c r="A539" s="21"/>
      <c r="B539" s="22"/>
      <c r="C539" s="58"/>
      <c r="I539" s="58"/>
    </row>
    <row r="540" spans="1:9" x14ac:dyDescent="0.25">
      <c r="A540" s="21"/>
      <c r="B540" s="22"/>
      <c r="C540" s="58"/>
      <c r="I540" s="58"/>
    </row>
    <row r="541" spans="1:9" x14ac:dyDescent="0.25">
      <c r="A541" s="21"/>
      <c r="B541" s="22"/>
      <c r="C541" s="58"/>
      <c r="I541" s="58"/>
    </row>
    <row r="542" spans="1:9" x14ac:dyDescent="0.25">
      <c r="A542" s="21"/>
      <c r="B542" s="22"/>
      <c r="C542" s="58"/>
      <c r="I542" s="58"/>
    </row>
    <row r="543" spans="1:9" x14ac:dyDescent="0.25">
      <c r="A543" s="21"/>
      <c r="B543" s="22"/>
      <c r="C543" s="58"/>
      <c r="I543" s="58"/>
    </row>
    <row r="544" spans="1:9" x14ac:dyDescent="0.25">
      <c r="A544" s="21"/>
      <c r="B544" s="22"/>
      <c r="C544" s="58"/>
      <c r="I544" s="58"/>
    </row>
    <row r="545" spans="1:9" x14ac:dyDescent="0.25">
      <c r="A545" s="21"/>
      <c r="B545" s="22"/>
      <c r="C545" s="58"/>
      <c r="I545" s="58"/>
    </row>
    <row r="546" spans="1:9" x14ac:dyDescent="0.25">
      <c r="A546" s="21"/>
      <c r="B546" s="22"/>
      <c r="C546" s="58"/>
      <c r="I546" s="58"/>
    </row>
    <row r="547" spans="1:9" x14ac:dyDescent="0.25">
      <c r="A547" s="21"/>
      <c r="B547" s="22"/>
      <c r="C547" s="58"/>
      <c r="I547" s="58"/>
    </row>
    <row r="548" spans="1:9" x14ac:dyDescent="0.25">
      <c r="A548" s="21"/>
      <c r="B548" s="22"/>
      <c r="C548" s="58"/>
      <c r="I548" s="58"/>
    </row>
    <row r="549" spans="1:9" x14ac:dyDescent="0.25">
      <c r="A549" s="21"/>
      <c r="B549" s="22"/>
      <c r="C549" s="58"/>
      <c r="I549" s="58"/>
    </row>
    <row r="550" spans="1:9" x14ac:dyDescent="0.25">
      <c r="A550" s="21"/>
      <c r="B550" s="22"/>
      <c r="C550" s="58"/>
      <c r="I550" s="58"/>
    </row>
    <row r="551" spans="1:9" x14ac:dyDescent="0.25">
      <c r="A551" s="21"/>
      <c r="B551" s="22"/>
      <c r="C551" s="58"/>
      <c r="I551" s="58"/>
    </row>
    <row r="552" spans="1:9" x14ac:dyDescent="0.25">
      <c r="A552" s="21"/>
      <c r="B552" s="22"/>
      <c r="C552" s="58"/>
      <c r="I552" s="58"/>
    </row>
    <row r="553" spans="1:9" x14ac:dyDescent="0.25">
      <c r="A553" s="21"/>
      <c r="B553" s="22"/>
      <c r="C553" s="58"/>
      <c r="I553" s="58"/>
    </row>
    <row r="554" spans="1:9" x14ac:dyDescent="0.25">
      <c r="A554" s="21"/>
      <c r="B554" s="22"/>
      <c r="C554" s="58"/>
      <c r="I554" s="58"/>
    </row>
    <row r="555" spans="1:9" x14ac:dyDescent="0.25">
      <c r="A555" s="21"/>
      <c r="B555" s="22"/>
      <c r="C555" s="58"/>
      <c r="I555" s="58"/>
    </row>
    <row r="556" spans="1:9" x14ac:dyDescent="0.25">
      <c r="A556" s="21"/>
      <c r="B556" s="22"/>
      <c r="C556" s="58"/>
      <c r="I556" s="58"/>
    </row>
    <row r="557" spans="1:9" x14ac:dyDescent="0.25">
      <c r="A557" s="21"/>
      <c r="B557" s="22"/>
      <c r="C557" s="58"/>
      <c r="I557" s="58"/>
    </row>
    <row r="558" spans="1:9" x14ac:dyDescent="0.25">
      <c r="A558" s="21"/>
      <c r="B558" s="22"/>
      <c r="C558" s="58"/>
      <c r="I558" s="58"/>
    </row>
    <row r="559" spans="1:9" x14ac:dyDescent="0.25">
      <c r="A559" s="21"/>
      <c r="B559" s="22"/>
      <c r="C559" s="58"/>
      <c r="I559" s="58"/>
    </row>
    <row r="560" spans="1:9" x14ac:dyDescent="0.25">
      <c r="A560" s="21"/>
      <c r="B560" s="22"/>
      <c r="C560" s="58"/>
      <c r="I560" s="58"/>
    </row>
    <row r="561" spans="1:9" x14ac:dyDescent="0.25">
      <c r="A561" s="21"/>
      <c r="B561" s="22"/>
      <c r="C561" s="58"/>
      <c r="I561" s="58"/>
    </row>
    <row r="562" spans="1:9" x14ac:dyDescent="0.25">
      <c r="A562" s="21"/>
      <c r="B562" s="22"/>
      <c r="C562" s="58"/>
      <c r="I562" s="58"/>
    </row>
    <row r="563" spans="1:9" x14ac:dyDescent="0.25">
      <c r="A563" s="21"/>
      <c r="B563" s="22"/>
      <c r="C563" s="58"/>
      <c r="I563" s="58"/>
    </row>
    <row r="564" spans="1:9" x14ac:dyDescent="0.25">
      <c r="A564" s="21"/>
      <c r="B564" s="22"/>
      <c r="C564" s="58"/>
      <c r="I564" s="58"/>
    </row>
    <row r="565" spans="1:9" x14ac:dyDescent="0.25">
      <c r="A565" s="21"/>
      <c r="B565" s="22"/>
      <c r="C565" s="58"/>
      <c r="I565" s="58"/>
    </row>
    <row r="566" spans="1:9" x14ac:dyDescent="0.25">
      <c r="A566" s="21"/>
      <c r="B566" s="22"/>
      <c r="C566" s="58"/>
      <c r="I566" s="58"/>
    </row>
    <row r="567" spans="1:9" x14ac:dyDescent="0.25">
      <c r="A567" s="21"/>
      <c r="B567" s="22"/>
      <c r="C567" s="58"/>
      <c r="I567" s="58"/>
    </row>
    <row r="568" spans="1:9" x14ac:dyDescent="0.25">
      <c r="A568" s="21"/>
      <c r="B568" s="22"/>
      <c r="C568" s="58"/>
      <c r="I568" s="58"/>
    </row>
    <row r="569" spans="1:9" x14ac:dyDescent="0.25">
      <c r="A569" s="21"/>
      <c r="B569" s="22"/>
      <c r="C569" s="58"/>
      <c r="I569" s="58"/>
    </row>
    <row r="570" spans="1:9" x14ac:dyDescent="0.25">
      <c r="A570" s="21"/>
      <c r="B570" s="22"/>
      <c r="C570" s="58"/>
      <c r="I570" s="58"/>
    </row>
    <row r="571" spans="1:9" x14ac:dyDescent="0.25">
      <c r="A571" s="21"/>
      <c r="B571" s="22"/>
      <c r="C571" s="58"/>
      <c r="I571" s="58"/>
    </row>
    <row r="572" spans="1:9" x14ac:dyDescent="0.25">
      <c r="A572" s="21"/>
      <c r="B572" s="22"/>
      <c r="C572" s="58"/>
      <c r="I572" s="58"/>
    </row>
    <row r="573" spans="1:9" x14ac:dyDescent="0.25">
      <c r="A573" s="21"/>
      <c r="B573" s="22"/>
      <c r="C573" s="58"/>
      <c r="I573" s="58"/>
    </row>
    <row r="574" spans="1:9" x14ac:dyDescent="0.25">
      <c r="A574" s="21"/>
      <c r="B574" s="22"/>
      <c r="C574" s="58"/>
      <c r="I574" s="58"/>
    </row>
    <row r="575" spans="1:9" x14ac:dyDescent="0.25">
      <c r="A575" s="21"/>
      <c r="B575" s="22"/>
      <c r="C575" s="58"/>
      <c r="I575" s="58"/>
    </row>
    <row r="576" spans="1:9" x14ac:dyDescent="0.25">
      <c r="A576" s="21"/>
      <c r="B576" s="22"/>
      <c r="C576" s="58"/>
      <c r="I576" s="58"/>
    </row>
    <row r="577" spans="1:9" x14ac:dyDescent="0.25">
      <c r="A577" s="21"/>
      <c r="B577" s="22"/>
      <c r="C577" s="58"/>
      <c r="I577" s="58"/>
    </row>
    <row r="578" spans="1:9" x14ac:dyDescent="0.25">
      <c r="A578" s="21"/>
      <c r="B578" s="22"/>
      <c r="C578" s="58"/>
      <c r="I578" s="58"/>
    </row>
    <row r="579" spans="1:9" x14ac:dyDescent="0.25">
      <c r="A579" s="21"/>
      <c r="B579" s="22"/>
      <c r="C579" s="58"/>
      <c r="I579" s="58"/>
    </row>
    <row r="580" spans="1:9" x14ac:dyDescent="0.25">
      <c r="A580" s="21"/>
      <c r="B580" s="22"/>
      <c r="C580" s="58"/>
      <c r="I580" s="58"/>
    </row>
    <row r="581" spans="1:9" x14ac:dyDescent="0.25">
      <c r="A581" s="21"/>
      <c r="B581" s="22"/>
      <c r="C581" s="58"/>
      <c r="I581" s="58"/>
    </row>
    <row r="582" spans="1:9" x14ac:dyDescent="0.25">
      <c r="A582" s="21"/>
      <c r="B582" s="22"/>
      <c r="C582" s="58"/>
      <c r="I582" s="58"/>
    </row>
    <row r="583" spans="1:9" x14ac:dyDescent="0.25">
      <c r="A583" s="21"/>
      <c r="B583" s="22"/>
      <c r="C583" s="58"/>
      <c r="I583" s="58"/>
    </row>
    <row r="584" spans="1:9" x14ac:dyDescent="0.25">
      <c r="A584" s="21"/>
      <c r="B584" s="22"/>
      <c r="C584" s="58"/>
      <c r="I584" s="58"/>
    </row>
    <row r="585" spans="1:9" x14ac:dyDescent="0.25">
      <c r="A585" s="21"/>
      <c r="B585" s="22"/>
      <c r="C585" s="58"/>
      <c r="I585" s="58"/>
    </row>
    <row r="586" spans="1:9" x14ac:dyDescent="0.25">
      <c r="A586" s="21"/>
      <c r="B586" s="22"/>
      <c r="C586" s="58"/>
      <c r="I586" s="58"/>
    </row>
    <row r="587" spans="1:9" x14ac:dyDescent="0.25">
      <c r="A587" s="21"/>
      <c r="B587" s="22"/>
      <c r="C587" s="58"/>
      <c r="I587" s="58"/>
    </row>
    <row r="588" spans="1:9" x14ac:dyDescent="0.25">
      <c r="A588" s="21"/>
      <c r="B588" s="22"/>
      <c r="C588" s="58"/>
      <c r="I588" s="58"/>
    </row>
    <row r="589" spans="1:9" x14ac:dyDescent="0.25">
      <c r="A589" s="21"/>
      <c r="B589" s="22"/>
      <c r="C589" s="58"/>
      <c r="I589" s="58"/>
    </row>
    <row r="590" spans="1:9" x14ac:dyDescent="0.25">
      <c r="A590" s="21"/>
      <c r="B590" s="22"/>
      <c r="C590" s="58"/>
      <c r="I590" s="58"/>
    </row>
    <row r="591" spans="1:9" x14ac:dyDescent="0.25">
      <c r="A591" s="21"/>
      <c r="B591" s="22"/>
      <c r="C591" s="58"/>
      <c r="I591" s="58"/>
    </row>
    <row r="592" spans="1:9" x14ac:dyDescent="0.25">
      <c r="A592" s="21"/>
      <c r="B592" s="22"/>
      <c r="C592" s="58"/>
      <c r="I592" s="58"/>
    </row>
    <row r="593" spans="1:9" x14ac:dyDescent="0.25">
      <c r="A593" s="21"/>
      <c r="B593" s="22"/>
      <c r="C593" s="58"/>
      <c r="I593" s="58"/>
    </row>
    <row r="594" spans="1:9" x14ac:dyDescent="0.25">
      <c r="A594" s="21"/>
      <c r="B594" s="22"/>
      <c r="C594" s="58"/>
      <c r="I594" s="58"/>
    </row>
    <row r="595" spans="1:9" x14ac:dyDescent="0.25">
      <c r="A595" s="21"/>
      <c r="B595" s="22"/>
      <c r="C595" s="58"/>
      <c r="I595" s="58"/>
    </row>
    <row r="596" spans="1:9" x14ac:dyDescent="0.25">
      <c r="A596" s="21"/>
      <c r="B596" s="22"/>
      <c r="C596" s="58"/>
      <c r="I596" s="58"/>
    </row>
    <row r="597" spans="1:9" x14ac:dyDescent="0.25">
      <c r="A597" s="21"/>
      <c r="B597" s="22"/>
      <c r="C597" s="58"/>
      <c r="I597" s="58"/>
    </row>
    <row r="598" spans="1:9" x14ac:dyDescent="0.25">
      <c r="A598" s="21"/>
      <c r="B598" s="22"/>
      <c r="C598" s="58"/>
      <c r="I598" s="58"/>
    </row>
    <row r="599" spans="1:9" x14ac:dyDescent="0.25">
      <c r="A599" s="21"/>
      <c r="B599" s="22"/>
      <c r="C599" s="58"/>
      <c r="I599" s="58"/>
    </row>
    <row r="600" spans="1:9" x14ac:dyDescent="0.25">
      <c r="A600" s="21"/>
      <c r="B600" s="22"/>
      <c r="C600" s="58"/>
      <c r="I600" s="58"/>
    </row>
    <row r="601" spans="1:9" x14ac:dyDescent="0.25">
      <c r="A601" s="21"/>
      <c r="B601" s="22"/>
      <c r="C601" s="58"/>
      <c r="I601" s="58"/>
    </row>
    <row r="602" spans="1:9" x14ac:dyDescent="0.25">
      <c r="A602" s="21"/>
      <c r="B602" s="22"/>
      <c r="C602" s="58"/>
      <c r="I602" s="58"/>
    </row>
    <row r="603" spans="1:9" x14ac:dyDescent="0.25">
      <c r="A603" s="21"/>
      <c r="B603" s="22"/>
      <c r="C603" s="58"/>
      <c r="I603" s="58"/>
    </row>
    <row r="604" spans="1:9" x14ac:dyDescent="0.25">
      <c r="A604" s="21"/>
      <c r="B604" s="22"/>
      <c r="C604" s="58"/>
      <c r="I604" s="58"/>
    </row>
    <row r="605" spans="1:9" x14ac:dyDescent="0.25">
      <c r="A605" s="21"/>
      <c r="B605" s="22"/>
      <c r="C605" s="58"/>
      <c r="I605" s="58"/>
    </row>
    <row r="606" spans="1:9" x14ac:dyDescent="0.25">
      <c r="A606" s="21"/>
      <c r="B606" s="22"/>
      <c r="C606" s="58"/>
      <c r="I606" s="58"/>
    </row>
    <row r="607" spans="1:9" x14ac:dyDescent="0.25">
      <c r="A607" s="21"/>
      <c r="B607" s="22"/>
      <c r="C607" s="58"/>
      <c r="I607" s="58"/>
    </row>
    <row r="608" spans="1:9" x14ac:dyDescent="0.25">
      <c r="A608" s="21"/>
      <c r="B608" s="22"/>
      <c r="C608" s="58"/>
      <c r="I608" s="58"/>
    </row>
    <row r="609" spans="1:9" x14ac:dyDescent="0.25">
      <c r="A609" s="21"/>
      <c r="B609" s="22"/>
      <c r="C609" s="58"/>
      <c r="I609" s="58"/>
    </row>
    <row r="610" spans="1:9" x14ac:dyDescent="0.25">
      <c r="A610" s="21"/>
      <c r="B610" s="22"/>
      <c r="C610" s="58"/>
      <c r="I610" s="58"/>
    </row>
    <row r="611" spans="1:9" x14ac:dyDescent="0.25">
      <c r="A611" s="21"/>
      <c r="B611" s="22"/>
      <c r="C611" s="58"/>
      <c r="I611" s="58"/>
    </row>
    <row r="612" spans="1:9" x14ac:dyDescent="0.25">
      <c r="A612" s="21"/>
      <c r="B612" s="22"/>
      <c r="C612" s="58"/>
      <c r="I612" s="58"/>
    </row>
    <row r="613" spans="1:9" x14ac:dyDescent="0.25">
      <c r="A613" s="21"/>
      <c r="B613" s="22"/>
      <c r="C613" s="58"/>
      <c r="I613" s="58"/>
    </row>
    <row r="614" spans="1:9" x14ac:dyDescent="0.25">
      <c r="A614" s="21"/>
      <c r="B614" s="22"/>
      <c r="C614" s="58"/>
      <c r="I614" s="58"/>
    </row>
    <row r="615" spans="1:9" x14ac:dyDescent="0.25">
      <c r="A615" s="21"/>
      <c r="B615" s="22"/>
      <c r="C615" s="58"/>
      <c r="I615" s="58"/>
    </row>
    <row r="616" spans="1:9" x14ac:dyDescent="0.25">
      <c r="A616" s="21"/>
      <c r="B616" s="22"/>
      <c r="C616" s="58"/>
      <c r="I616" s="58"/>
    </row>
    <row r="617" spans="1:9" x14ac:dyDescent="0.25">
      <c r="A617" s="21"/>
      <c r="B617" s="22"/>
      <c r="C617" s="58"/>
      <c r="I617" s="58"/>
    </row>
    <row r="618" spans="1:9" x14ac:dyDescent="0.25">
      <c r="A618" s="21"/>
      <c r="B618" s="22"/>
      <c r="C618" s="58"/>
      <c r="I618" s="58"/>
    </row>
    <row r="619" spans="1:9" x14ac:dyDescent="0.25">
      <c r="A619" s="21"/>
      <c r="B619" s="22"/>
      <c r="C619" s="58"/>
      <c r="I619" s="58"/>
    </row>
    <row r="620" spans="1:9" x14ac:dyDescent="0.25">
      <c r="A620" s="21"/>
      <c r="B620" s="22"/>
      <c r="C620" s="58"/>
      <c r="I620" s="58"/>
    </row>
    <row r="621" spans="1:9" x14ac:dyDescent="0.25">
      <c r="A621" s="21"/>
      <c r="B621" s="22"/>
      <c r="C621" s="58"/>
      <c r="I621" s="58"/>
    </row>
    <row r="622" spans="1:9" x14ac:dyDescent="0.25">
      <c r="A622" s="21"/>
      <c r="B622" s="22"/>
      <c r="C622" s="58"/>
      <c r="I622" s="58"/>
    </row>
    <row r="623" spans="1:9" x14ac:dyDescent="0.25">
      <c r="A623" s="21"/>
      <c r="B623" s="22"/>
      <c r="C623" s="58"/>
      <c r="I623" s="58"/>
    </row>
    <row r="624" spans="1:9" x14ac:dyDescent="0.25">
      <c r="A624" s="21"/>
      <c r="B624" s="22"/>
      <c r="C624" s="58"/>
      <c r="I624" s="58"/>
    </row>
    <row r="625" spans="1:9" x14ac:dyDescent="0.25">
      <c r="A625" s="21"/>
      <c r="B625" s="22"/>
      <c r="C625" s="58"/>
      <c r="I625" s="58"/>
    </row>
    <row r="626" spans="1:9" x14ac:dyDescent="0.25">
      <c r="A626" s="21"/>
      <c r="B626" s="22"/>
      <c r="C626" s="58"/>
      <c r="I626" s="58"/>
    </row>
    <row r="627" spans="1:9" x14ac:dyDescent="0.25">
      <c r="A627" s="21"/>
      <c r="B627" s="22"/>
      <c r="C627" s="58"/>
      <c r="I627" s="58"/>
    </row>
    <row r="628" spans="1:9" x14ac:dyDescent="0.25">
      <c r="A628" s="21"/>
      <c r="B628" s="22"/>
      <c r="C628" s="58"/>
      <c r="I628" s="58"/>
    </row>
    <row r="629" spans="1:9" x14ac:dyDescent="0.25">
      <c r="A629" s="21"/>
      <c r="B629" s="22"/>
      <c r="C629" s="58"/>
      <c r="I629" s="58"/>
    </row>
    <row r="630" spans="1:9" x14ac:dyDescent="0.25">
      <c r="A630" s="21"/>
      <c r="B630" s="22"/>
      <c r="C630" s="58"/>
      <c r="I630" s="58"/>
    </row>
    <row r="631" spans="1:9" x14ac:dyDescent="0.25">
      <c r="A631" s="21"/>
      <c r="B631" s="22"/>
      <c r="C631" s="58"/>
      <c r="I631" s="58"/>
    </row>
    <row r="632" spans="1:9" x14ac:dyDescent="0.25">
      <c r="A632" s="21"/>
      <c r="B632" s="22"/>
      <c r="C632" s="58"/>
      <c r="I632" s="58"/>
    </row>
    <row r="633" spans="1:9" x14ac:dyDescent="0.25">
      <c r="A633" s="21"/>
      <c r="B633" s="22"/>
      <c r="C633" s="58"/>
      <c r="I633" s="58"/>
    </row>
    <row r="634" spans="1:9" x14ac:dyDescent="0.25">
      <c r="A634" s="21"/>
      <c r="B634" s="22"/>
      <c r="C634" s="58"/>
      <c r="I634" s="58"/>
    </row>
    <row r="635" spans="1:9" x14ac:dyDescent="0.25">
      <c r="A635" s="21"/>
      <c r="B635" s="22"/>
      <c r="C635" s="58"/>
      <c r="I635" s="58"/>
    </row>
    <row r="636" spans="1:9" x14ac:dyDescent="0.25">
      <c r="A636" s="21"/>
      <c r="B636" s="22"/>
      <c r="C636" s="58"/>
      <c r="I636" s="58"/>
    </row>
    <row r="637" spans="1:9" x14ac:dyDescent="0.25">
      <c r="A637" s="21"/>
      <c r="B637" s="22"/>
      <c r="C637" s="58"/>
      <c r="I637" s="58"/>
    </row>
    <row r="638" spans="1:9" x14ac:dyDescent="0.25">
      <c r="A638" s="21"/>
      <c r="B638" s="22"/>
      <c r="C638" s="58"/>
      <c r="I638" s="58"/>
    </row>
    <row r="639" spans="1:9" x14ac:dyDescent="0.25">
      <c r="A639" s="21"/>
      <c r="B639" s="22"/>
      <c r="C639" s="58"/>
      <c r="I639" s="58"/>
    </row>
    <row r="640" spans="1:9" x14ac:dyDescent="0.25">
      <c r="A640" s="21"/>
      <c r="B640" s="22"/>
      <c r="C640" s="58"/>
      <c r="I640" s="58"/>
    </row>
    <row r="641" spans="1:9" x14ac:dyDescent="0.25">
      <c r="A641" s="21"/>
      <c r="B641" s="22"/>
      <c r="C641" s="58"/>
      <c r="I641" s="58"/>
    </row>
    <row r="642" spans="1:9" x14ac:dyDescent="0.25">
      <c r="A642" s="21"/>
      <c r="B642" s="22"/>
      <c r="C642" s="58"/>
      <c r="I642" s="58"/>
    </row>
    <row r="643" spans="1:9" x14ac:dyDescent="0.25">
      <c r="A643" s="21"/>
      <c r="B643" s="22"/>
      <c r="C643" s="58"/>
      <c r="I643" s="58"/>
    </row>
    <row r="644" spans="1:9" x14ac:dyDescent="0.25">
      <c r="A644" s="21"/>
      <c r="B644" s="22"/>
      <c r="C644" s="58"/>
      <c r="I644" s="58"/>
    </row>
    <row r="645" spans="1:9" x14ac:dyDescent="0.25">
      <c r="A645" s="21"/>
      <c r="B645" s="22"/>
      <c r="C645" s="58"/>
      <c r="I645" s="58"/>
    </row>
    <row r="646" spans="1:9" x14ac:dyDescent="0.25">
      <c r="A646" s="21"/>
      <c r="B646" s="22"/>
      <c r="C646" s="58"/>
      <c r="I646" s="58"/>
    </row>
    <row r="647" spans="1:9" x14ac:dyDescent="0.25">
      <c r="A647" s="21"/>
      <c r="I647" s="58"/>
    </row>
    <row r="648" spans="1:9" x14ac:dyDescent="0.25">
      <c r="A648" s="21"/>
      <c r="I648" s="58"/>
    </row>
    <row r="649" spans="1:9" x14ac:dyDescent="0.25">
      <c r="A649" s="21"/>
      <c r="I649" s="58"/>
    </row>
    <row r="650" spans="1:9" x14ac:dyDescent="0.25">
      <c r="A650" s="21"/>
      <c r="I650" s="58"/>
    </row>
    <row r="651" spans="1:9" x14ac:dyDescent="0.25">
      <c r="A651" s="21"/>
      <c r="I651" s="58"/>
    </row>
    <row r="652" spans="1:9" x14ac:dyDescent="0.25">
      <c r="A652" s="21"/>
      <c r="I652" s="58"/>
    </row>
    <row r="653" spans="1:9" x14ac:dyDescent="0.25">
      <c r="A653" s="21"/>
      <c r="I653" s="58"/>
    </row>
    <row r="654" spans="1:9" x14ac:dyDescent="0.25">
      <c r="A654" s="21"/>
      <c r="I654" s="58"/>
    </row>
    <row r="655" spans="1:9" x14ac:dyDescent="0.25">
      <c r="A655" s="21"/>
      <c r="I655" s="58"/>
    </row>
    <row r="656" spans="1:9" x14ac:dyDescent="0.25">
      <c r="A656" s="21"/>
      <c r="I656" s="58"/>
    </row>
    <row r="657" spans="1:9" x14ac:dyDescent="0.25">
      <c r="A657" s="21"/>
      <c r="I657" s="58"/>
    </row>
    <row r="658" spans="1:9" x14ac:dyDescent="0.25">
      <c r="A658" s="21"/>
      <c r="I658" s="58"/>
    </row>
    <row r="659" spans="1:9" x14ac:dyDescent="0.25">
      <c r="A659" s="21"/>
      <c r="I659" s="58"/>
    </row>
    <row r="660" spans="1:9" x14ac:dyDescent="0.25">
      <c r="A660" s="21"/>
      <c r="I660" s="58"/>
    </row>
    <row r="661" spans="1:9" x14ac:dyDescent="0.25">
      <c r="A661" s="21"/>
      <c r="I661" s="58"/>
    </row>
    <row r="662" spans="1:9" x14ac:dyDescent="0.25">
      <c r="A662" s="21"/>
      <c r="I662" s="58"/>
    </row>
    <row r="663" spans="1:9" x14ac:dyDescent="0.25">
      <c r="A663" s="21"/>
      <c r="I663" s="58"/>
    </row>
    <row r="664" spans="1:9" x14ac:dyDescent="0.25">
      <c r="A664" s="21"/>
      <c r="I664" s="58"/>
    </row>
    <row r="665" spans="1:9" x14ac:dyDescent="0.25">
      <c r="A665" s="21"/>
      <c r="I665" s="58"/>
    </row>
    <row r="666" spans="1:9" x14ac:dyDescent="0.25">
      <c r="A666" s="21"/>
      <c r="I666" s="58"/>
    </row>
    <row r="667" spans="1:9" x14ac:dyDescent="0.25">
      <c r="A667" s="21"/>
      <c r="I667" s="58"/>
    </row>
    <row r="668" spans="1:9" x14ac:dyDescent="0.25">
      <c r="A668" s="21"/>
      <c r="I668" s="58"/>
    </row>
    <row r="669" spans="1:9" x14ac:dyDescent="0.25">
      <c r="A669" s="21"/>
      <c r="I669" s="58"/>
    </row>
    <row r="670" spans="1:9" x14ac:dyDescent="0.25">
      <c r="A670" s="21"/>
      <c r="I670" s="58"/>
    </row>
    <row r="671" spans="1:9" x14ac:dyDescent="0.25">
      <c r="A671" s="21"/>
      <c r="I671" s="58"/>
    </row>
    <row r="672" spans="1:9" x14ac:dyDescent="0.25">
      <c r="A672" s="21"/>
      <c r="I672" s="58"/>
    </row>
    <row r="673" spans="1:9" x14ac:dyDescent="0.25">
      <c r="A673" s="21"/>
      <c r="I673" s="58"/>
    </row>
    <row r="674" spans="1:9" x14ac:dyDescent="0.25">
      <c r="A674" s="21"/>
      <c r="I674" s="58"/>
    </row>
    <row r="675" spans="1:9" x14ac:dyDescent="0.25">
      <c r="A675" s="21"/>
      <c r="I675" s="58"/>
    </row>
    <row r="676" spans="1:9" x14ac:dyDescent="0.25">
      <c r="A676" s="21"/>
      <c r="I676" s="58"/>
    </row>
    <row r="677" spans="1:9" x14ac:dyDescent="0.25">
      <c r="A677" s="21"/>
      <c r="I677" s="58"/>
    </row>
    <row r="678" spans="1:9" x14ac:dyDescent="0.25">
      <c r="A678" s="21"/>
      <c r="I678" s="58"/>
    </row>
    <row r="679" spans="1:9" x14ac:dyDescent="0.25">
      <c r="A679" s="21"/>
      <c r="I679" s="58"/>
    </row>
    <row r="680" spans="1:9" x14ac:dyDescent="0.25">
      <c r="A680" s="21"/>
      <c r="I680" s="58"/>
    </row>
    <row r="681" spans="1:9" x14ac:dyDescent="0.25">
      <c r="A681" s="21"/>
      <c r="I681" s="58"/>
    </row>
    <row r="682" spans="1:9" x14ac:dyDescent="0.25">
      <c r="A682" s="21"/>
      <c r="I682" s="58"/>
    </row>
    <row r="683" spans="1:9" x14ac:dyDescent="0.25">
      <c r="A683" s="21"/>
      <c r="I683" s="58"/>
    </row>
    <row r="684" spans="1:9" x14ac:dyDescent="0.25">
      <c r="A684" s="21"/>
      <c r="I684" s="58"/>
    </row>
    <row r="685" spans="1:9" x14ac:dyDescent="0.25">
      <c r="A685" s="21"/>
      <c r="I685" s="58"/>
    </row>
    <row r="686" spans="1:9" x14ac:dyDescent="0.25">
      <c r="A686" s="21"/>
      <c r="I686" s="58"/>
    </row>
    <row r="687" spans="1:9" x14ac:dyDescent="0.25">
      <c r="A687" s="21"/>
      <c r="I687" s="58"/>
    </row>
    <row r="688" spans="1:9" x14ac:dyDescent="0.25">
      <c r="A688" s="21"/>
      <c r="I688" s="58"/>
    </row>
    <row r="689" spans="1:9" x14ac:dyDescent="0.25">
      <c r="A689" s="21"/>
      <c r="I689" s="58"/>
    </row>
    <row r="690" spans="1:9" x14ac:dyDescent="0.25">
      <c r="A690" s="21"/>
      <c r="I690" s="58"/>
    </row>
    <row r="691" spans="1:9" x14ac:dyDescent="0.25">
      <c r="A691" s="21"/>
      <c r="I691" s="58"/>
    </row>
    <row r="692" spans="1:9" x14ac:dyDescent="0.25">
      <c r="A692" s="21"/>
      <c r="I692" s="58"/>
    </row>
    <row r="693" spans="1:9" x14ac:dyDescent="0.25">
      <c r="A693" s="21"/>
      <c r="I693" s="58"/>
    </row>
    <row r="694" spans="1:9" x14ac:dyDescent="0.25">
      <c r="A694" s="21"/>
      <c r="I694" s="58"/>
    </row>
    <row r="695" spans="1:9" x14ac:dyDescent="0.25">
      <c r="A695" s="21"/>
      <c r="I695" s="58"/>
    </row>
    <row r="696" spans="1:9" x14ac:dyDescent="0.25">
      <c r="A696" s="21"/>
      <c r="I696" s="58"/>
    </row>
    <row r="697" spans="1:9" x14ac:dyDescent="0.25">
      <c r="A697" s="21"/>
      <c r="I697" s="58"/>
    </row>
    <row r="698" spans="1:9" x14ac:dyDescent="0.25">
      <c r="A698" s="21"/>
      <c r="I698" s="58"/>
    </row>
    <row r="699" spans="1:9" x14ac:dyDescent="0.25">
      <c r="A699" s="21"/>
      <c r="I699" s="58"/>
    </row>
    <row r="700" spans="1:9" x14ac:dyDescent="0.25">
      <c r="A700" s="21"/>
      <c r="I700" s="58"/>
    </row>
    <row r="701" spans="1:9" x14ac:dyDescent="0.25">
      <c r="A701" s="21"/>
      <c r="I701" s="58"/>
    </row>
    <row r="702" spans="1:9" x14ac:dyDescent="0.25">
      <c r="A702" s="21"/>
      <c r="I702" s="58"/>
    </row>
    <row r="703" spans="1:9" x14ac:dyDescent="0.25">
      <c r="A703" s="21"/>
      <c r="I703" s="58"/>
    </row>
    <row r="704" spans="1:9" x14ac:dyDescent="0.25">
      <c r="A704" s="21"/>
      <c r="I704" s="58"/>
    </row>
    <row r="705" spans="1:9" x14ac:dyDescent="0.25">
      <c r="A705" s="21"/>
      <c r="I705" s="58"/>
    </row>
    <row r="706" spans="1:9" x14ac:dyDescent="0.25">
      <c r="A706" s="21"/>
      <c r="I706" s="58"/>
    </row>
    <row r="707" spans="1:9" x14ac:dyDescent="0.25">
      <c r="A707" s="21"/>
      <c r="I707" s="58"/>
    </row>
    <row r="708" spans="1:9" x14ac:dyDescent="0.25">
      <c r="A708" s="21"/>
      <c r="I708" s="58"/>
    </row>
    <row r="709" spans="1:9" x14ac:dyDescent="0.25">
      <c r="A709" s="21"/>
      <c r="I709" s="58"/>
    </row>
    <row r="710" spans="1:9" x14ac:dyDescent="0.25">
      <c r="A710" s="21"/>
      <c r="I710" s="58"/>
    </row>
    <row r="711" spans="1:9" x14ac:dyDescent="0.25">
      <c r="A711" s="21"/>
      <c r="I711" s="58"/>
    </row>
    <row r="712" spans="1:9" x14ac:dyDescent="0.25">
      <c r="A712" s="21"/>
      <c r="I712" s="58"/>
    </row>
    <row r="713" spans="1:9" x14ac:dyDescent="0.25">
      <c r="A713" s="21"/>
      <c r="I713" s="58"/>
    </row>
    <row r="714" spans="1:9" x14ac:dyDescent="0.25">
      <c r="A714" s="21"/>
      <c r="I714" s="58"/>
    </row>
    <row r="715" spans="1:9" x14ac:dyDescent="0.25">
      <c r="A715" s="21"/>
      <c r="I715" s="58"/>
    </row>
    <row r="716" spans="1:9" x14ac:dyDescent="0.25">
      <c r="A716" s="21"/>
      <c r="I716" s="58"/>
    </row>
    <row r="717" spans="1:9" x14ac:dyDescent="0.25">
      <c r="A717" s="21"/>
      <c r="I717" s="58"/>
    </row>
    <row r="718" spans="1:9" x14ac:dyDescent="0.25">
      <c r="A718" s="21"/>
      <c r="I718" s="58"/>
    </row>
    <row r="719" spans="1:9" x14ac:dyDescent="0.25">
      <c r="A719" s="21"/>
      <c r="I719" s="58"/>
    </row>
    <row r="720" spans="1:9" x14ac:dyDescent="0.25">
      <c r="A720" s="21"/>
      <c r="I720" s="58"/>
    </row>
    <row r="721" spans="1:9" x14ac:dyDescent="0.25">
      <c r="A721" s="21"/>
      <c r="I721" s="58"/>
    </row>
    <row r="722" spans="1:9" x14ac:dyDescent="0.25">
      <c r="A722" s="21"/>
      <c r="I722" s="58"/>
    </row>
    <row r="723" spans="1:9" x14ac:dyDescent="0.25">
      <c r="A723" s="21"/>
      <c r="I723" s="58"/>
    </row>
    <row r="724" spans="1:9" x14ac:dyDescent="0.25">
      <c r="A724" s="21"/>
      <c r="I724" s="58"/>
    </row>
    <row r="725" spans="1:9" x14ac:dyDescent="0.25">
      <c r="A725" s="21"/>
      <c r="I725" s="58"/>
    </row>
    <row r="726" spans="1:9" x14ac:dyDescent="0.25">
      <c r="A726" s="21"/>
      <c r="I726" s="58"/>
    </row>
    <row r="727" spans="1:9" x14ac:dyDescent="0.25">
      <c r="A727" s="21"/>
      <c r="I727" s="58"/>
    </row>
    <row r="728" spans="1:9" x14ac:dyDescent="0.25">
      <c r="A728" s="21"/>
      <c r="I728" s="58"/>
    </row>
    <row r="729" spans="1:9" x14ac:dyDescent="0.25">
      <c r="A729" s="21"/>
      <c r="I729" s="58"/>
    </row>
    <row r="730" spans="1:9" x14ac:dyDescent="0.25">
      <c r="A730" s="21"/>
      <c r="I730" s="58"/>
    </row>
    <row r="731" spans="1:9" x14ac:dyDescent="0.25">
      <c r="A731" s="21"/>
      <c r="I731" s="58"/>
    </row>
    <row r="732" spans="1:9" x14ac:dyDescent="0.25">
      <c r="A732" s="21"/>
      <c r="I732" s="58"/>
    </row>
    <row r="733" spans="1:9" x14ac:dyDescent="0.25">
      <c r="A733" s="21"/>
      <c r="I733" s="58"/>
    </row>
    <row r="734" spans="1:9" x14ac:dyDescent="0.25">
      <c r="A734" s="21"/>
      <c r="I734" s="58"/>
    </row>
    <row r="735" spans="1:9" x14ac:dyDescent="0.25">
      <c r="A735" s="21"/>
      <c r="I735" s="58"/>
    </row>
    <row r="736" spans="1:9" x14ac:dyDescent="0.25">
      <c r="A736" s="21"/>
      <c r="I736" s="58"/>
    </row>
    <row r="737" spans="1:9" x14ac:dyDescent="0.25">
      <c r="A737" s="21"/>
      <c r="I737" s="58"/>
    </row>
    <row r="738" spans="1:9" x14ac:dyDescent="0.25">
      <c r="A738" s="21"/>
      <c r="I738" s="58"/>
    </row>
    <row r="739" spans="1:9" x14ac:dyDescent="0.25">
      <c r="A739" s="21"/>
      <c r="I739" s="58"/>
    </row>
    <row r="740" spans="1:9" x14ac:dyDescent="0.25">
      <c r="A740" s="21"/>
      <c r="I740" s="58"/>
    </row>
    <row r="741" spans="1:9" x14ac:dyDescent="0.25">
      <c r="A741" s="21"/>
      <c r="I741" s="58"/>
    </row>
    <row r="742" spans="1:9" x14ac:dyDescent="0.25">
      <c r="A742" s="21"/>
      <c r="I742" s="58"/>
    </row>
    <row r="743" spans="1:9" x14ac:dyDescent="0.25">
      <c r="A743" s="21"/>
      <c r="I743" s="58"/>
    </row>
    <row r="744" spans="1:9" x14ac:dyDescent="0.25">
      <c r="A744" s="21"/>
      <c r="I744" s="58"/>
    </row>
    <row r="745" spans="1:9" x14ac:dyDescent="0.25">
      <c r="A745" s="21"/>
      <c r="I745" s="58"/>
    </row>
    <row r="746" spans="1:9" x14ac:dyDescent="0.25">
      <c r="A746" s="21"/>
      <c r="I746" s="58"/>
    </row>
    <row r="747" spans="1:9" x14ac:dyDescent="0.25">
      <c r="A747" s="21"/>
      <c r="I747" s="58"/>
    </row>
    <row r="748" spans="1:9" x14ac:dyDescent="0.25">
      <c r="A748" s="21"/>
      <c r="I748" s="58"/>
    </row>
    <row r="749" spans="1:9" x14ac:dyDescent="0.25">
      <c r="A749" s="21"/>
      <c r="I749" s="58"/>
    </row>
    <row r="750" spans="1:9" x14ac:dyDescent="0.25">
      <c r="A750" s="21"/>
      <c r="I750" s="58"/>
    </row>
    <row r="751" spans="1:9" x14ac:dyDescent="0.25">
      <c r="A751" s="21"/>
      <c r="I751" s="58"/>
    </row>
    <row r="752" spans="1:9" x14ac:dyDescent="0.25">
      <c r="A752" s="21"/>
      <c r="I752" s="58"/>
    </row>
    <row r="753" spans="1:9" x14ac:dyDescent="0.25">
      <c r="A753" s="21"/>
      <c r="I753" s="58"/>
    </row>
    <row r="754" spans="1:9" x14ac:dyDescent="0.25">
      <c r="A754" s="21"/>
      <c r="I754" s="58"/>
    </row>
    <row r="755" spans="1:9" x14ac:dyDescent="0.25">
      <c r="A755" s="21"/>
      <c r="I755" s="58"/>
    </row>
    <row r="756" spans="1:9" x14ac:dyDescent="0.25">
      <c r="A756" s="21"/>
      <c r="I756" s="58"/>
    </row>
    <row r="757" spans="1:9" x14ac:dyDescent="0.25">
      <c r="A757" s="21"/>
      <c r="I757" s="58"/>
    </row>
    <row r="758" spans="1:9" x14ac:dyDescent="0.25">
      <c r="A758" s="21"/>
      <c r="I758" s="58"/>
    </row>
    <row r="759" spans="1:9" x14ac:dyDescent="0.25">
      <c r="A759" s="21"/>
      <c r="I759" s="58"/>
    </row>
    <row r="760" spans="1:9" x14ac:dyDescent="0.25">
      <c r="A760" s="21"/>
      <c r="I760" s="58"/>
    </row>
    <row r="761" spans="1:9" x14ac:dyDescent="0.25">
      <c r="A761" s="21"/>
      <c r="I761" s="58"/>
    </row>
    <row r="762" spans="1:9" x14ac:dyDescent="0.25">
      <c r="A762" s="21"/>
      <c r="I762" s="58"/>
    </row>
    <row r="763" spans="1:9" x14ac:dyDescent="0.25">
      <c r="A763" s="21"/>
      <c r="I763" s="58"/>
    </row>
    <row r="764" spans="1:9" x14ac:dyDescent="0.25">
      <c r="A764" s="21"/>
      <c r="I764" s="58"/>
    </row>
    <row r="765" spans="1:9" x14ac:dyDescent="0.25">
      <c r="A765" s="21"/>
      <c r="I765" s="58"/>
    </row>
    <row r="766" spans="1:9" x14ac:dyDescent="0.25">
      <c r="A766" s="21"/>
      <c r="I766" s="58"/>
    </row>
    <row r="767" spans="1:9" x14ac:dyDescent="0.25">
      <c r="A767" s="21"/>
      <c r="I767" s="58"/>
    </row>
    <row r="768" spans="1:9" x14ac:dyDescent="0.25">
      <c r="A768" s="21"/>
      <c r="I768" s="58"/>
    </row>
    <row r="769" spans="1:9" x14ac:dyDescent="0.25">
      <c r="A769" s="21"/>
      <c r="I769" s="58"/>
    </row>
    <row r="770" spans="1:9" x14ac:dyDescent="0.25">
      <c r="A770" s="21"/>
      <c r="I770" s="58"/>
    </row>
    <row r="771" spans="1:9" x14ac:dyDescent="0.25">
      <c r="A771" s="21"/>
      <c r="I771" s="58"/>
    </row>
    <row r="772" spans="1:9" x14ac:dyDescent="0.25">
      <c r="A772" s="21"/>
      <c r="I772" s="58"/>
    </row>
    <row r="773" spans="1:9" x14ac:dyDescent="0.25">
      <c r="A773" s="21"/>
      <c r="I773" s="58"/>
    </row>
    <row r="774" spans="1:9" x14ac:dyDescent="0.25">
      <c r="A774" s="21"/>
      <c r="I774" s="58"/>
    </row>
    <row r="775" spans="1:9" x14ac:dyDescent="0.25">
      <c r="A775" s="21"/>
      <c r="I775" s="58"/>
    </row>
    <row r="776" spans="1:9" x14ac:dyDescent="0.25">
      <c r="A776" s="21"/>
      <c r="I776" s="58"/>
    </row>
    <row r="777" spans="1:9" x14ac:dyDescent="0.25">
      <c r="A777" s="21"/>
      <c r="I777" s="58"/>
    </row>
    <row r="778" spans="1:9" x14ac:dyDescent="0.25">
      <c r="A778" s="21"/>
      <c r="I778" s="58"/>
    </row>
    <row r="779" spans="1:9" x14ac:dyDescent="0.25">
      <c r="A779" s="21"/>
      <c r="I779" s="58"/>
    </row>
    <row r="780" spans="1:9" x14ac:dyDescent="0.25">
      <c r="A780" s="21"/>
      <c r="I780" s="58"/>
    </row>
    <row r="781" spans="1:9" x14ac:dyDescent="0.25">
      <c r="A781" s="21"/>
      <c r="I781" s="58"/>
    </row>
    <row r="782" spans="1:9" x14ac:dyDescent="0.25">
      <c r="A782" s="21"/>
      <c r="I782" s="58"/>
    </row>
    <row r="783" spans="1:9" x14ac:dyDescent="0.25">
      <c r="A783" s="21"/>
      <c r="I783" s="58"/>
    </row>
    <row r="784" spans="1:9" x14ac:dyDescent="0.25">
      <c r="A784" s="21"/>
      <c r="I784" s="58"/>
    </row>
    <row r="785" spans="1:9" x14ac:dyDescent="0.25">
      <c r="A785" s="21"/>
      <c r="I785" s="58"/>
    </row>
    <row r="786" spans="1:9" x14ac:dyDescent="0.25">
      <c r="A786" s="21"/>
      <c r="I786" s="58"/>
    </row>
    <row r="787" spans="1:9" x14ac:dyDescent="0.25">
      <c r="A787" s="21"/>
      <c r="I787" s="58"/>
    </row>
    <row r="788" spans="1:9" x14ac:dyDescent="0.25">
      <c r="A788" s="21"/>
      <c r="I788" s="58"/>
    </row>
    <row r="789" spans="1:9" x14ac:dyDescent="0.25">
      <c r="A789" s="21"/>
      <c r="I789" s="58"/>
    </row>
    <row r="790" spans="1:9" x14ac:dyDescent="0.25">
      <c r="A790" s="21"/>
      <c r="I790" s="58"/>
    </row>
    <row r="791" spans="1:9" x14ac:dyDescent="0.25">
      <c r="A791" s="21"/>
      <c r="I791" s="58"/>
    </row>
    <row r="792" spans="1:9" x14ac:dyDescent="0.25">
      <c r="A792" s="21"/>
      <c r="I792" s="58"/>
    </row>
    <row r="793" spans="1:9" x14ac:dyDescent="0.25">
      <c r="A793" s="21"/>
      <c r="I793" s="58"/>
    </row>
    <row r="794" spans="1:9" x14ac:dyDescent="0.25">
      <c r="A794" s="21"/>
      <c r="I794" s="58"/>
    </row>
    <row r="795" spans="1:9" x14ac:dyDescent="0.25">
      <c r="A795" s="21"/>
      <c r="I795" s="58"/>
    </row>
    <row r="796" spans="1:9" x14ac:dyDescent="0.25">
      <c r="A796" s="21"/>
      <c r="I796" s="58"/>
    </row>
    <row r="797" spans="1:9" x14ac:dyDescent="0.25">
      <c r="A797" s="21"/>
      <c r="I797" s="58"/>
    </row>
    <row r="798" spans="1:9" x14ac:dyDescent="0.25">
      <c r="A798" s="21"/>
      <c r="I798" s="58"/>
    </row>
    <row r="799" spans="1:9" x14ac:dyDescent="0.25">
      <c r="A799" s="21"/>
      <c r="I799" s="58"/>
    </row>
    <row r="800" spans="1:9" x14ac:dyDescent="0.25">
      <c r="A800" s="21"/>
      <c r="I800" s="58"/>
    </row>
    <row r="801" spans="1:9" x14ac:dyDescent="0.25">
      <c r="A801" s="21"/>
      <c r="I801" s="58"/>
    </row>
    <row r="802" spans="1:9" x14ac:dyDescent="0.25">
      <c r="I802" s="58"/>
    </row>
    <row r="803" spans="1:9" x14ac:dyDescent="0.25">
      <c r="I803" s="58"/>
    </row>
    <row r="804" spans="1:9" x14ac:dyDescent="0.25">
      <c r="I804" s="58"/>
    </row>
    <row r="805" spans="1:9" x14ac:dyDescent="0.25">
      <c r="I805" s="58"/>
    </row>
    <row r="806" spans="1:9" x14ac:dyDescent="0.25">
      <c r="I806" s="58"/>
    </row>
    <row r="807" spans="1:9" x14ac:dyDescent="0.25">
      <c r="I807" s="58"/>
    </row>
    <row r="808" spans="1:9" x14ac:dyDescent="0.25">
      <c r="I808" s="58"/>
    </row>
    <row r="809" spans="1:9" x14ac:dyDescent="0.25">
      <c r="I809" s="58"/>
    </row>
    <row r="810" spans="1:9" x14ac:dyDescent="0.25">
      <c r="I810" s="58"/>
    </row>
    <row r="811" spans="1:9" x14ac:dyDescent="0.25">
      <c r="I811" s="58"/>
    </row>
    <row r="812" spans="1:9" x14ac:dyDescent="0.25">
      <c r="I812" s="58"/>
    </row>
    <row r="813" spans="1:9" x14ac:dyDescent="0.25">
      <c r="I813" s="58"/>
    </row>
    <row r="814" spans="1:9" x14ac:dyDescent="0.25">
      <c r="I814" s="58"/>
    </row>
    <row r="815" spans="1:9" x14ac:dyDescent="0.25">
      <c r="I815" s="58"/>
    </row>
    <row r="816" spans="1:9" x14ac:dyDescent="0.25">
      <c r="I816" s="58"/>
    </row>
    <row r="817" spans="9:9" x14ac:dyDescent="0.25">
      <c r="I817" s="58"/>
    </row>
    <row r="818" spans="9:9" x14ac:dyDescent="0.25">
      <c r="I818" s="58"/>
    </row>
    <row r="819" spans="9:9" x14ac:dyDescent="0.25">
      <c r="I819" s="58"/>
    </row>
    <row r="820" spans="9:9" x14ac:dyDescent="0.25">
      <c r="I820" s="58"/>
    </row>
    <row r="821" spans="9:9" x14ac:dyDescent="0.25">
      <c r="I821" s="58"/>
    </row>
    <row r="822" spans="9:9" x14ac:dyDescent="0.25">
      <c r="I822" s="58"/>
    </row>
    <row r="823" spans="9:9" x14ac:dyDescent="0.25">
      <c r="I823" s="58"/>
    </row>
    <row r="824" spans="9:9" x14ac:dyDescent="0.25">
      <c r="I824" s="58"/>
    </row>
    <row r="825" spans="9:9" x14ac:dyDescent="0.25">
      <c r="I825" s="58"/>
    </row>
    <row r="826" spans="9:9" x14ac:dyDescent="0.25">
      <c r="I826" s="58"/>
    </row>
    <row r="827" spans="9:9" x14ac:dyDescent="0.25">
      <c r="I827" s="58"/>
    </row>
    <row r="828" spans="9:9" x14ac:dyDescent="0.25">
      <c r="I828" s="58"/>
    </row>
    <row r="829" spans="9:9" x14ac:dyDescent="0.25">
      <c r="I829" s="58"/>
    </row>
    <row r="830" spans="9:9" x14ac:dyDescent="0.25">
      <c r="I830" s="58"/>
    </row>
    <row r="831" spans="9:9" x14ac:dyDescent="0.25">
      <c r="I831" s="58"/>
    </row>
    <row r="832" spans="9:9" x14ac:dyDescent="0.25">
      <c r="I832" s="58"/>
    </row>
    <row r="833" spans="9:9" x14ac:dyDescent="0.25">
      <c r="I833" s="58"/>
    </row>
    <row r="834" spans="9:9" x14ac:dyDescent="0.25">
      <c r="I834" s="58"/>
    </row>
    <row r="835" spans="9:9" x14ac:dyDescent="0.25">
      <c r="I835" s="58"/>
    </row>
    <row r="836" spans="9:9" x14ac:dyDescent="0.25">
      <c r="I836" s="58"/>
    </row>
    <row r="837" spans="9:9" x14ac:dyDescent="0.25">
      <c r="I837" s="58"/>
    </row>
    <row r="838" spans="9:9" x14ac:dyDescent="0.25">
      <c r="I838" s="58"/>
    </row>
    <row r="839" spans="9:9" x14ac:dyDescent="0.25">
      <c r="I839" s="58"/>
    </row>
    <row r="840" spans="9:9" x14ac:dyDescent="0.25">
      <c r="I840" s="58"/>
    </row>
    <row r="841" spans="9:9" x14ac:dyDescent="0.25">
      <c r="I841" s="58"/>
    </row>
    <row r="842" spans="9:9" x14ac:dyDescent="0.25">
      <c r="I842" s="58"/>
    </row>
    <row r="843" spans="9:9" x14ac:dyDescent="0.25">
      <c r="I843" s="58"/>
    </row>
    <row r="844" spans="9:9" x14ac:dyDescent="0.25">
      <c r="I844" s="58"/>
    </row>
    <row r="845" spans="9:9" x14ac:dyDescent="0.25">
      <c r="I845" s="58"/>
    </row>
    <row r="846" spans="9:9" x14ac:dyDescent="0.25">
      <c r="I846" s="58"/>
    </row>
    <row r="847" spans="9:9" x14ac:dyDescent="0.25">
      <c r="I847" s="58"/>
    </row>
    <row r="848" spans="9:9" x14ac:dyDescent="0.25">
      <c r="I848" s="58"/>
    </row>
    <row r="849" spans="9:9" x14ac:dyDescent="0.25">
      <c r="I849" s="58"/>
    </row>
    <row r="850" spans="9:9" x14ac:dyDescent="0.25">
      <c r="I850" s="58"/>
    </row>
    <row r="851" spans="9:9" x14ac:dyDescent="0.25">
      <c r="I851" s="58"/>
    </row>
    <row r="852" spans="9:9" x14ac:dyDescent="0.25">
      <c r="I852" s="58"/>
    </row>
    <row r="853" spans="9:9" x14ac:dyDescent="0.25">
      <c r="I853" s="58"/>
    </row>
    <row r="854" spans="9:9" x14ac:dyDescent="0.25">
      <c r="I854" s="58"/>
    </row>
    <row r="855" spans="9:9" x14ac:dyDescent="0.25">
      <c r="I855" s="58"/>
    </row>
    <row r="856" spans="9:9" x14ac:dyDescent="0.25">
      <c r="I856" s="58"/>
    </row>
    <row r="857" spans="9:9" x14ac:dyDescent="0.25">
      <c r="I857" s="58"/>
    </row>
    <row r="858" spans="9:9" x14ac:dyDescent="0.25">
      <c r="I858" s="58"/>
    </row>
    <row r="859" spans="9:9" x14ac:dyDescent="0.25">
      <c r="I859" s="58"/>
    </row>
    <row r="860" spans="9:9" x14ac:dyDescent="0.25">
      <c r="I860" s="58"/>
    </row>
    <row r="861" spans="9:9" x14ac:dyDescent="0.25">
      <c r="I861" s="58"/>
    </row>
    <row r="862" spans="9:9" x14ac:dyDescent="0.25">
      <c r="I862" s="58"/>
    </row>
    <row r="863" spans="9:9" x14ac:dyDescent="0.25">
      <c r="I863" s="58"/>
    </row>
    <row r="864" spans="9:9" x14ac:dyDescent="0.25">
      <c r="I864" s="58"/>
    </row>
    <row r="865" spans="9:9" x14ac:dyDescent="0.25">
      <c r="I865" s="58"/>
    </row>
    <row r="866" spans="9:9" x14ac:dyDescent="0.25">
      <c r="I866" s="58"/>
    </row>
    <row r="867" spans="9:9" x14ac:dyDescent="0.25">
      <c r="I867" s="58"/>
    </row>
    <row r="868" spans="9:9" x14ac:dyDescent="0.25">
      <c r="I868" s="58"/>
    </row>
    <row r="869" spans="9:9" x14ac:dyDescent="0.25">
      <c r="I869" s="58"/>
    </row>
    <row r="870" spans="9:9" x14ac:dyDescent="0.25">
      <c r="I870" s="58"/>
    </row>
    <row r="871" spans="9:9" x14ac:dyDescent="0.25">
      <c r="I871" s="58"/>
    </row>
    <row r="872" spans="9:9" x14ac:dyDescent="0.25">
      <c r="I872" s="58"/>
    </row>
    <row r="873" spans="9:9" x14ac:dyDescent="0.25">
      <c r="I873" s="58"/>
    </row>
    <row r="874" spans="9:9" x14ac:dyDescent="0.25">
      <c r="I874" s="58"/>
    </row>
    <row r="875" spans="9:9" x14ac:dyDescent="0.25">
      <c r="I875" s="58"/>
    </row>
    <row r="876" spans="9:9" x14ac:dyDescent="0.25">
      <c r="I876" s="58"/>
    </row>
    <row r="877" spans="9:9" x14ac:dyDescent="0.25">
      <c r="I877" s="58"/>
    </row>
    <row r="878" spans="9:9" x14ac:dyDescent="0.25">
      <c r="I878" s="58"/>
    </row>
    <row r="879" spans="9:9" x14ac:dyDescent="0.25">
      <c r="I879" s="58"/>
    </row>
    <row r="880" spans="9:9" x14ac:dyDescent="0.25">
      <c r="I880" s="58"/>
    </row>
    <row r="881" spans="9:9" x14ac:dyDescent="0.25">
      <c r="I881" s="58"/>
    </row>
    <row r="882" spans="9:9" x14ac:dyDescent="0.25">
      <c r="I882" s="58"/>
    </row>
    <row r="883" spans="9:9" x14ac:dyDescent="0.25">
      <c r="I883" s="58"/>
    </row>
    <row r="884" spans="9:9" x14ac:dyDescent="0.25">
      <c r="I884" s="58"/>
    </row>
    <row r="885" spans="9:9" x14ac:dyDescent="0.25">
      <c r="I885" s="58"/>
    </row>
    <row r="886" spans="9:9" x14ac:dyDescent="0.25">
      <c r="I886" s="58"/>
    </row>
    <row r="887" spans="9:9" x14ac:dyDescent="0.25">
      <c r="I887" s="58"/>
    </row>
    <row r="888" spans="9:9" x14ac:dyDescent="0.25">
      <c r="I888" s="58"/>
    </row>
    <row r="889" spans="9:9" x14ac:dyDescent="0.25">
      <c r="I889" s="58"/>
    </row>
    <row r="890" spans="9:9" x14ac:dyDescent="0.25">
      <c r="I890" s="58"/>
    </row>
    <row r="891" spans="9:9" x14ac:dyDescent="0.25">
      <c r="I891" s="58"/>
    </row>
    <row r="892" spans="9:9" x14ac:dyDescent="0.25">
      <c r="I892" s="58"/>
    </row>
    <row r="893" spans="9:9" x14ac:dyDescent="0.25">
      <c r="I893" s="58"/>
    </row>
    <row r="894" spans="9:9" x14ac:dyDescent="0.25">
      <c r="I894" s="58"/>
    </row>
    <row r="895" spans="9:9" x14ac:dyDescent="0.25">
      <c r="I895" s="58"/>
    </row>
    <row r="896" spans="9:9" x14ac:dyDescent="0.25">
      <c r="I896" s="58"/>
    </row>
    <row r="897" spans="9:9" x14ac:dyDescent="0.25">
      <c r="I897" s="58"/>
    </row>
    <row r="898" spans="9:9" x14ac:dyDescent="0.25">
      <c r="I898" s="58"/>
    </row>
    <row r="899" spans="9:9" x14ac:dyDescent="0.25">
      <c r="I899" s="58"/>
    </row>
    <row r="900" spans="9:9" x14ac:dyDescent="0.25">
      <c r="I900" s="58"/>
    </row>
    <row r="901" spans="9:9" x14ac:dyDescent="0.25">
      <c r="I901" s="58"/>
    </row>
    <row r="902" spans="9:9" x14ac:dyDescent="0.25">
      <c r="I902" s="58"/>
    </row>
    <row r="903" spans="9:9" x14ac:dyDescent="0.25">
      <c r="I903" s="58"/>
    </row>
    <row r="904" spans="9:9" x14ac:dyDescent="0.25">
      <c r="I904" s="58"/>
    </row>
    <row r="905" spans="9:9" x14ac:dyDescent="0.25">
      <c r="I905" s="58"/>
    </row>
    <row r="906" spans="9:9" x14ac:dyDescent="0.25">
      <c r="I906" s="58"/>
    </row>
    <row r="907" spans="9:9" x14ac:dyDescent="0.25">
      <c r="I907" s="58"/>
    </row>
    <row r="908" spans="9:9" x14ac:dyDescent="0.25">
      <c r="I908" s="58"/>
    </row>
    <row r="909" spans="9:9" x14ac:dyDescent="0.25">
      <c r="I909" s="58"/>
    </row>
    <row r="910" spans="9:9" x14ac:dyDescent="0.25">
      <c r="I910" s="58"/>
    </row>
    <row r="911" spans="9:9" x14ac:dyDescent="0.25">
      <c r="I911" s="58"/>
    </row>
    <row r="912" spans="9:9" x14ac:dyDescent="0.25">
      <c r="I912" s="58"/>
    </row>
    <row r="913" spans="9:9" x14ac:dyDescent="0.25">
      <c r="I913" s="58"/>
    </row>
    <row r="914" spans="9:9" x14ac:dyDescent="0.25">
      <c r="I914" s="58"/>
    </row>
    <row r="915" spans="9:9" x14ac:dyDescent="0.25">
      <c r="I915" s="58"/>
    </row>
    <row r="916" spans="9:9" x14ac:dyDescent="0.25">
      <c r="I916" s="58"/>
    </row>
    <row r="917" spans="9:9" x14ac:dyDescent="0.25">
      <c r="I917" s="58"/>
    </row>
    <row r="918" spans="9:9" x14ac:dyDescent="0.25">
      <c r="I918" s="58"/>
    </row>
    <row r="919" spans="9:9" x14ac:dyDescent="0.25">
      <c r="I919" s="58"/>
    </row>
    <row r="920" spans="9:9" x14ac:dyDescent="0.25">
      <c r="I920" s="58"/>
    </row>
    <row r="921" spans="9:9" x14ac:dyDescent="0.25">
      <c r="I921" s="58"/>
    </row>
    <row r="922" spans="9:9" x14ac:dyDescent="0.25">
      <c r="I922" s="58"/>
    </row>
    <row r="923" spans="9:9" x14ac:dyDescent="0.25">
      <c r="I923" s="58"/>
    </row>
    <row r="924" spans="9:9" x14ac:dyDescent="0.25">
      <c r="I924" s="58"/>
    </row>
    <row r="925" spans="9:9" x14ac:dyDescent="0.25">
      <c r="I925" s="58"/>
    </row>
    <row r="926" spans="9:9" x14ac:dyDescent="0.25">
      <c r="I926" s="58"/>
    </row>
    <row r="927" spans="9:9" x14ac:dyDescent="0.25">
      <c r="I927" s="58"/>
    </row>
    <row r="928" spans="9:9" x14ac:dyDescent="0.25">
      <c r="I928" s="58"/>
    </row>
    <row r="929" spans="9:9" x14ac:dyDescent="0.25">
      <c r="I929" s="58"/>
    </row>
    <row r="930" spans="9:9" x14ac:dyDescent="0.25">
      <c r="I930" s="58"/>
    </row>
    <row r="931" spans="9:9" x14ac:dyDescent="0.25">
      <c r="I931" s="58"/>
    </row>
    <row r="932" spans="9:9" x14ac:dyDescent="0.25">
      <c r="I932" s="58"/>
    </row>
    <row r="933" spans="9:9" x14ac:dyDescent="0.25">
      <c r="I933" s="58"/>
    </row>
    <row r="934" spans="9:9" x14ac:dyDescent="0.25">
      <c r="I934" s="58"/>
    </row>
    <row r="935" spans="9:9" x14ac:dyDescent="0.25">
      <c r="I935" s="58"/>
    </row>
    <row r="936" spans="9:9" x14ac:dyDescent="0.25">
      <c r="I936" s="58"/>
    </row>
    <row r="937" spans="9:9" x14ac:dyDescent="0.25">
      <c r="I937" s="58"/>
    </row>
    <row r="938" spans="9:9" x14ac:dyDescent="0.25">
      <c r="I938" s="58"/>
    </row>
    <row r="939" spans="9:9" x14ac:dyDescent="0.25">
      <c r="I939" s="58"/>
    </row>
    <row r="940" spans="9:9" x14ac:dyDescent="0.25">
      <c r="I940" s="58"/>
    </row>
    <row r="941" spans="9:9" x14ac:dyDescent="0.25">
      <c r="I941" s="58"/>
    </row>
    <row r="942" spans="9:9" x14ac:dyDescent="0.25">
      <c r="I942" s="58"/>
    </row>
    <row r="943" spans="9:9" x14ac:dyDescent="0.25">
      <c r="I943" s="58"/>
    </row>
    <row r="944" spans="9:9" x14ac:dyDescent="0.25">
      <c r="I944" s="58"/>
    </row>
    <row r="945" spans="9:9" x14ac:dyDescent="0.25">
      <c r="I945" s="58"/>
    </row>
    <row r="946" spans="9:9" x14ac:dyDescent="0.25">
      <c r="I946" s="58"/>
    </row>
    <row r="947" spans="9:9" x14ac:dyDescent="0.25">
      <c r="I947" s="58"/>
    </row>
    <row r="948" spans="9:9" x14ac:dyDescent="0.25">
      <c r="I948" s="58"/>
    </row>
    <row r="949" spans="9:9" x14ac:dyDescent="0.25">
      <c r="I949" s="58"/>
    </row>
    <row r="950" spans="9:9" x14ac:dyDescent="0.25">
      <c r="I950" s="58"/>
    </row>
    <row r="951" spans="9:9" x14ac:dyDescent="0.25">
      <c r="I951" s="58"/>
    </row>
    <row r="952" spans="9:9" x14ac:dyDescent="0.25">
      <c r="I952" s="58"/>
    </row>
    <row r="953" spans="9:9" x14ac:dyDescent="0.25">
      <c r="I953" s="58"/>
    </row>
    <row r="954" spans="9:9" x14ac:dyDescent="0.25">
      <c r="I954" s="58"/>
    </row>
    <row r="955" spans="9:9" x14ac:dyDescent="0.25">
      <c r="I955" s="58"/>
    </row>
    <row r="956" spans="9:9" x14ac:dyDescent="0.25">
      <c r="I956" s="58"/>
    </row>
    <row r="957" spans="9:9" x14ac:dyDescent="0.25">
      <c r="I957" s="58"/>
    </row>
    <row r="958" spans="9:9" x14ac:dyDescent="0.25">
      <c r="I958" s="58"/>
    </row>
    <row r="959" spans="9:9" x14ac:dyDescent="0.25">
      <c r="I959" s="58"/>
    </row>
    <row r="960" spans="9:9" x14ac:dyDescent="0.25">
      <c r="I960" s="58"/>
    </row>
    <row r="961" spans="9:9" x14ac:dyDescent="0.25">
      <c r="I961" s="58"/>
    </row>
    <row r="962" spans="9:9" x14ac:dyDescent="0.25">
      <c r="I962" s="58"/>
    </row>
    <row r="963" spans="9:9" x14ac:dyDescent="0.25">
      <c r="I963" s="58"/>
    </row>
    <row r="964" spans="9:9" x14ac:dyDescent="0.25">
      <c r="I964" s="58"/>
    </row>
    <row r="965" spans="9:9" x14ac:dyDescent="0.25">
      <c r="I965" s="58"/>
    </row>
    <row r="966" spans="9:9" x14ac:dyDescent="0.25">
      <c r="I966" s="58"/>
    </row>
    <row r="967" spans="9:9" x14ac:dyDescent="0.25">
      <c r="I967" s="58"/>
    </row>
    <row r="968" spans="9:9" x14ac:dyDescent="0.25">
      <c r="I968" s="58"/>
    </row>
    <row r="969" spans="9:9" x14ac:dyDescent="0.25">
      <c r="I969" s="58"/>
    </row>
    <row r="970" spans="9:9" x14ac:dyDescent="0.25">
      <c r="I970" s="58"/>
    </row>
    <row r="971" spans="9:9" x14ac:dyDescent="0.25">
      <c r="I971" s="58"/>
    </row>
    <row r="972" spans="9:9" x14ac:dyDescent="0.25">
      <c r="I972" s="58"/>
    </row>
    <row r="973" spans="9:9" x14ac:dyDescent="0.25">
      <c r="I973" s="58"/>
    </row>
    <row r="974" spans="9:9" x14ac:dyDescent="0.25">
      <c r="I974" s="58"/>
    </row>
    <row r="975" spans="9:9" x14ac:dyDescent="0.25">
      <c r="I975" s="58"/>
    </row>
    <row r="976" spans="9:9" x14ac:dyDescent="0.25">
      <c r="I976" s="58"/>
    </row>
    <row r="977" spans="9:9" x14ac:dyDescent="0.25">
      <c r="I977" s="58"/>
    </row>
    <row r="978" spans="9:9" x14ac:dyDescent="0.25">
      <c r="I978" s="58"/>
    </row>
    <row r="979" spans="9:9" x14ac:dyDescent="0.25">
      <c r="I979" s="58"/>
    </row>
    <row r="980" spans="9:9" x14ac:dyDescent="0.25">
      <c r="I980" s="58"/>
    </row>
    <row r="981" spans="9:9" x14ac:dyDescent="0.25">
      <c r="I981" s="58"/>
    </row>
    <row r="982" spans="9:9" x14ac:dyDescent="0.25">
      <c r="I982" s="58"/>
    </row>
    <row r="983" spans="9:9" x14ac:dyDescent="0.25">
      <c r="I983" s="58"/>
    </row>
    <row r="984" spans="9:9" x14ac:dyDescent="0.25">
      <c r="I984" s="58"/>
    </row>
    <row r="985" spans="9:9" x14ac:dyDescent="0.25">
      <c r="I985" s="58"/>
    </row>
    <row r="986" spans="9:9" x14ac:dyDescent="0.25">
      <c r="I986" s="58"/>
    </row>
    <row r="987" spans="9:9" x14ac:dyDescent="0.25">
      <c r="I987" s="58"/>
    </row>
    <row r="988" spans="9:9" x14ac:dyDescent="0.25">
      <c r="I988" s="58"/>
    </row>
    <row r="989" spans="9:9" x14ac:dyDescent="0.25">
      <c r="I989" s="58"/>
    </row>
    <row r="990" spans="9:9" x14ac:dyDescent="0.25">
      <c r="I990" s="58"/>
    </row>
    <row r="991" spans="9:9" x14ac:dyDescent="0.25">
      <c r="I991" s="58"/>
    </row>
    <row r="992" spans="9:9" x14ac:dyDescent="0.25">
      <c r="I992" s="58"/>
    </row>
    <row r="993" spans="9:9" x14ac:dyDescent="0.25">
      <c r="I993" s="58"/>
    </row>
    <row r="994" spans="9:9" x14ac:dyDescent="0.25">
      <c r="I994" s="58"/>
    </row>
    <row r="995" spans="9:9" x14ac:dyDescent="0.25">
      <c r="I995" s="58"/>
    </row>
    <row r="996" spans="9:9" x14ac:dyDescent="0.25">
      <c r="I996" s="58"/>
    </row>
    <row r="997" spans="9:9" x14ac:dyDescent="0.25">
      <c r="I997" s="58"/>
    </row>
    <row r="998" spans="9:9" x14ac:dyDescent="0.25">
      <c r="I998" s="58"/>
    </row>
    <row r="999" spans="9:9" x14ac:dyDescent="0.25">
      <c r="I999" s="58"/>
    </row>
    <row r="1000" spans="9:9" x14ac:dyDescent="0.25">
      <c r="I1000" s="58"/>
    </row>
    <row r="1001" spans="9:9" x14ac:dyDescent="0.25">
      <c r="I1001" s="58"/>
    </row>
    <row r="1002" spans="9:9" x14ac:dyDescent="0.25">
      <c r="I1002" s="58"/>
    </row>
    <row r="1003" spans="9:9" x14ac:dyDescent="0.25">
      <c r="I1003" s="58"/>
    </row>
    <row r="1004" spans="9:9" x14ac:dyDescent="0.25">
      <c r="I1004" s="58"/>
    </row>
    <row r="1005" spans="9:9" x14ac:dyDescent="0.25">
      <c r="I1005" s="58"/>
    </row>
    <row r="1006" spans="9:9" x14ac:dyDescent="0.25">
      <c r="I1006" s="58"/>
    </row>
    <row r="1007" spans="9:9" x14ac:dyDescent="0.25">
      <c r="I1007" s="58"/>
    </row>
    <row r="1008" spans="9:9" x14ac:dyDescent="0.25">
      <c r="I1008" s="58"/>
    </row>
    <row r="1009" spans="9:9" x14ac:dyDescent="0.25">
      <c r="I1009" s="58"/>
    </row>
    <row r="1010" spans="9:9" x14ac:dyDescent="0.25">
      <c r="I1010" s="58"/>
    </row>
    <row r="1011" spans="9:9" x14ac:dyDescent="0.25">
      <c r="I1011" s="58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28" workbookViewId="0">
      <selection activeCell="P4" sqref="P4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2" t="s">
        <v>15</v>
      </c>
      <c r="B3" s="72" t="s">
        <v>689</v>
      </c>
      <c r="C3" s="72" t="s">
        <v>690</v>
      </c>
      <c r="D3" s="72" t="s">
        <v>691</v>
      </c>
      <c r="E3" s="27"/>
      <c r="F3" s="27"/>
      <c r="G3" s="27"/>
      <c r="H3" s="73" t="s">
        <v>690</v>
      </c>
      <c r="I3" s="72" t="s">
        <v>689</v>
      </c>
      <c r="K3" s="73" t="s">
        <v>692</v>
      </c>
      <c r="L3" s="72" t="s">
        <v>689</v>
      </c>
      <c r="M3" s="27"/>
      <c r="N3" s="27"/>
      <c r="O3" s="27"/>
    </row>
    <row r="4" spans="1:15" x14ac:dyDescent="0.25">
      <c r="A4" s="59">
        <v>40185</v>
      </c>
      <c r="B4" s="60">
        <v>50</v>
      </c>
      <c r="C4" s="27">
        <f>MONTH(A4)</f>
        <v>1</v>
      </c>
      <c r="D4" s="27">
        <f>WEEKDAY(A4,1)</f>
        <v>5</v>
      </c>
      <c r="E4" s="27"/>
      <c r="F4" s="27"/>
      <c r="G4" s="27"/>
      <c r="H4" s="74">
        <v>1</v>
      </c>
      <c r="I4" s="74">
        <f>SUMIF($C$4:$C$55,H4,$B$4:$B$55)</f>
        <v>245</v>
      </c>
      <c r="K4" s="74">
        <v>1</v>
      </c>
      <c r="L4" s="74">
        <f>SUMIF(D4:D55,K4,B4:B55)</f>
        <v>156</v>
      </c>
      <c r="M4" s="27"/>
      <c r="N4" s="27"/>
      <c r="O4" s="27"/>
    </row>
    <row r="5" spans="1:15" x14ac:dyDescent="0.25">
      <c r="A5" s="59">
        <v>40186</v>
      </c>
      <c r="B5" s="60">
        <v>39</v>
      </c>
      <c r="C5" s="27">
        <f t="shared" ref="C5:C55" si="0">MONTH(A5)</f>
        <v>1</v>
      </c>
      <c r="D5" s="27">
        <f t="shared" ref="D5:D55" si="1">WEEKDAY(A5,1)</f>
        <v>6</v>
      </c>
      <c r="E5" s="27"/>
      <c r="F5" s="27"/>
      <c r="G5" s="27"/>
      <c r="H5" s="74">
        <v>2</v>
      </c>
      <c r="I5" s="74">
        <f t="shared" ref="I5:I11" si="2">SUMIF($C$4:$C$55,H5,$B$4:$B$55)</f>
        <v>280</v>
      </c>
      <c r="K5" s="74">
        <v>2</v>
      </c>
      <c r="L5" s="74">
        <f t="shared" ref="L5:L10" si="3">SUMIF(D5:D56,K5,B5:B56)</f>
        <v>465</v>
      </c>
      <c r="M5" s="27"/>
      <c r="N5" s="27"/>
      <c r="O5" s="27"/>
    </row>
    <row r="6" spans="1:15" x14ac:dyDescent="0.25">
      <c r="A6" s="59">
        <v>40189</v>
      </c>
      <c r="B6" s="60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4">
        <v>3</v>
      </c>
      <c r="I6" s="74">
        <f t="shared" si="2"/>
        <v>278</v>
      </c>
      <c r="K6" s="74">
        <v>3</v>
      </c>
      <c r="L6" s="74">
        <f t="shared" si="3"/>
        <v>340</v>
      </c>
      <c r="M6" s="27"/>
      <c r="N6" s="27"/>
      <c r="O6" s="27"/>
    </row>
    <row r="7" spans="1:15" x14ac:dyDescent="0.25">
      <c r="A7" s="59">
        <v>40194</v>
      </c>
      <c r="B7" s="60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4">
        <v>4</v>
      </c>
      <c r="I7" s="74">
        <f t="shared" si="2"/>
        <v>249</v>
      </c>
      <c r="K7" s="74">
        <v>4</v>
      </c>
      <c r="L7" s="74">
        <f t="shared" si="3"/>
        <v>125</v>
      </c>
      <c r="M7" s="27"/>
      <c r="N7" s="27"/>
      <c r="O7" s="27"/>
    </row>
    <row r="8" spans="1:15" x14ac:dyDescent="0.25">
      <c r="A8" s="59">
        <v>40201</v>
      </c>
      <c r="B8" s="60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4">
        <v>5</v>
      </c>
      <c r="I8" s="74">
        <f t="shared" si="2"/>
        <v>349</v>
      </c>
      <c r="K8" s="74">
        <v>5</v>
      </c>
      <c r="L8" s="74">
        <f t="shared" si="3"/>
        <v>503</v>
      </c>
      <c r="M8" s="27"/>
      <c r="N8" s="27"/>
      <c r="O8" s="27"/>
    </row>
    <row r="9" spans="1:15" x14ac:dyDescent="0.25">
      <c r="A9" s="59">
        <v>40204</v>
      </c>
      <c r="B9" s="60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4">
        <v>6</v>
      </c>
      <c r="I9" s="74">
        <f t="shared" si="2"/>
        <v>262</v>
      </c>
      <c r="K9" s="74">
        <v>6</v>
      </c>
      <c r="L9" s="74">
        <f t="shared" si="3"/>
        <v>320</v>
      </c>
      <c r="M9" s="27"/>
      <c r="N9" s="27"/>
      <c r="O9" s="27"/>
    </row>
    <row r="10" spans="1:15" x14ac:dyDescent="0.25">
      <c r="A10" s="59">
        <v>40214</v>
      </c>
      <c r="B10" s="60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4">
        <v>7</v>
      </c>
      <c r="I10" s="74">
        <f t="shared" si="2"/>
        <v>275</v>
      </c>
      <c r="K10" s="74">
        <v>7</v>
      </c>
      <c r="L10" s="74">
        <f t="shared" si="3"/>
        <v>347</v>
      </c>
      <c r="M10" s="27"/>
    </row>
    <row r="11" spans="1:15" x14ac:dyDescent="0.25">
      <c r="A11" s="59">
        <v>40220</v>
      </c>
      <c r="B11" s="60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4">
        <v>8</v>
      </c>
      <c r="I11" s="74">
        <f t="shared" si="2"/>
        <v>468</v>
      </c>
      <c r="K11" s="27"/>
      <c r="L11" s="27"/>
      <c r="M11" s="27"/>
    </row>
    <row r="12" spans="1:15" x14ac:dyDescent="0.25">
      <c r="A12" s="59">
        <v>40226</v>
      </c>
      <c r="B12" s="60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59">
        <v>40229</v>
      </c>
      <c r="B13" s="60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59">
        <v>40231</v>
      </c>
      <c r="B14" s="60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59">
        <v>40235</v>
      </c>
      <c r="B15" s="60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59">
        <v>40240</v>
      </c>
      <c r="B16" s="60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59">
        <v>40241</v>
      </c>
      <c r="B17" s="60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59">
        <v>40250</v>
      </c>
      <c r="B18" s="60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59">
        <v>40256</v>
      </c>
      <c r="B19" s="60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59">
        <v>40266</v>
      </c>
      <c r="B20" s="60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59">
        <v>40269</v>
      </c>
      <c r="B21" s="60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59">
        <v>40278</v>
      </c>
      <c r="B22" s="60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59">
        <v>40287</v>
      </c>
      <c r="B23" s="60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59">
        <v>40290</v>
      </c>
      <c r="B24" s="60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59">
        <v>40295</v>
      </c>
      <c r="B25" s="60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59">
        <v>40302</v>
      </c>
      <c r="B26" s="60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59">
        <v>40305</v>
      </c>
      <c r="B27" s="60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59">
        <v>40307</v>
      </c>
      <c r="B28" s="60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59">
        <v>40309</v>
      </c>
      <c r="B29" s="60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59">
        <v>40311</v>
      </c>
      <c r="B30" s="60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59">
        <v>40318</v>
      </c>
      <c r="B31" s="60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59">
        <v>40322</v>
      </c>
      <c r="B32" s="60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59">
        <v>40329</v>
      </c>
      <c r="B33" s="60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59">
        <v>40332</v>
      </c>
      <c r="B34" s="60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59">
        <v>40339</v>
      </c>
      <c r="B35" s="60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59">
        <v>40344</v>
      </c>
      <c r="B36" s="60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59">
        <v>40348</v>
      </c>
      <c r="B37" s="60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59">
        <v>40350</v>
      </c>
      <c r="B38" s="60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59">
        <v>40354</v>
      </c>
      <c r="B39" s="60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59">
        <v>40363</v>
      </c>
      <c r="B40" s="60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59">
        <v>40368</v>
      </c>
      <c r="B41" s="60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59">
        <v>40369</v>
      </c>
      <c r="B42" s="60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59">
        <v>40376</v>
      </c>
      <c r="B43" s="60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59">
        <v>40381</v>
      </c>
      <c r="B44" s="60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59">
        <v>40384</v>
      </c>
      <c r="B45" s="60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59">
        <v>40385</v>
      </c>
      <c r="B46" s="60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59">
        <v>40393</v>
      </c>
      <c r="B47" s="60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59">
        <v>40402</v>
      </c>
      <c r="B48" s="60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59">
        <v>40403</v>
      </c>
      <c r="B49" s="60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59">
        <v>40407</v>
      </c>
      <c r="B50" s="60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59">
        <v>40409</v>
      </c>
      <c r="B51" s="60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59">
        <v>40411</v>
      </c>
      <c r="B52" s="60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59">
        <v>40415</v>
      </c>
      <c r="B53" s="60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59">
        <v>40419</v>
      </c>
      <c r="B54" s="60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59">
        <v>40420</v>
      </c>
      <c r="B55" s="60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2015-09-22T10:49:59Z</dcterms:modified>
</cp:coreProperties>
</file>