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89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44525"/>
  <fileRecoveryPr repairLoad="1"/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J6" i="4" l="1"/>
  <c r="J7" i="4"/>
  <c r="J8" i="4"/>
  <c r="J9" i="4"/>
  <c r="J10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J11" i="4" s="1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5" i="3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F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L10" i="2"/>
  <c r="L9" i="2"/>
  <c r="L8" i="2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L6" i="2"/>
  <c r="L5" i="2"/>
  <c r="L4" i="2"/>
  <c r="L3" i="2"/>
  <c r="C21" i="1"/>
  <c r="D21" i="1"/>
  <c r="B21" i="1"/>
  <c r="F18" i="1"/>
  <c r="E18" i="1"/>
  <c r="D18" i="1"/>
  <c r="C18" i="1"/>
  <c r="B18" i="1"/>
  <c r="E15" i="1"/>
  <c r="D15" i="1"/>
  <c r="C15" i="1"/>
  <c r="B15" i="1"/>
  <c r="E14" i="1"/>
  <c r="D14" i="1"/>
  <c r="C14" i="1"/>
  <c r="B14" i="1"/>
  <c r="M18" i="1"/>
  <c r="L18" i="1"/>
  <c r="M17" i="1"/>
  <c r="L17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  <c r="B9" i="5" s="1"/>
  <c r="B10" i="5" l="1"/>
  <c r="B12" i="5" s="1"/>
  <c r="H13" i="5" s="1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<sst xmlns="http://schemas.openxmlformats.org/spreadsheetml/2006/main" count="741" uniqueCount="700">
  <si>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</si>
  <si>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</si>
  <si>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</si>
  <si>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</si>
  <si>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</si>
  <si>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</si>
  <si>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</si>
  <si>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</si>
  <si>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</si>
  <si>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</si>
  <si>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</si>
  <si>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</si>
  <si>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</si>
  <si>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</si>
  <si>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</si>
  <si>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</si>
  <si>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</si>
  <si>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</si>
  <si>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</si>
  <si>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</si>
  <si>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</si>
  <si>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</si>
  <si>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</si>
  <si>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</si>
  <si>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</si>
  <si>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</si>
  <si>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</si>
  <si>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</si>
  <si>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</si>
  <si>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</si>
  <si>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</si>
  <si>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</si>
  <si>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</si>
  <si>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</si>
  <si>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</si>
  <si>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</si>
  <si>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</si>
  <si>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</si>
  <si>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</si>
  <si>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</si>
  <si>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</si>
  <si>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</si>
  <si>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</si>
  <si>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</si>
  <si>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</si>
  <si>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</si>
  <si>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</si>
  <si>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</si>
  <si>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</si>
  <si>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</si>
  <si>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</si>
  <si>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</si>
  <si>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</si>
  <si>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</si>
  <si>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</si>
  <si>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</si>
  <si>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</si>
  <si>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</si>
  <si>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</si>
  <si>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</si>
  <si>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</si>
  <si>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</si>
  <si>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</si>
  <si>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</si>
  <si>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</si>
  <si>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</si>
  <si>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</si>
  <si>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</si>
  <si>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</si>
  <si>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</si>
  <si>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</si>
  <si>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</si>
  <si>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</si>
  <si>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</si>
  <si>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</si>
  <si>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</si>
  <si>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</si>
  <si>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</si>
  <si>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</si>
  <si>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</si>
  <si>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</si>
  <si>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</si>
  <si>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</si>
  <si>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</si>
  <si>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</si>
  <si>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</si>
  <si>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</si>
  <si>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</si>
  <si>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</si>
  <si>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</si>
  <si>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</si>
  <si>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</si>
  <si>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</si>
  <si>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</si>
  <si>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</si>
  <si>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</si>
  <si>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</si>
  <si>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</si>
  <si>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</si>
  <si>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</si>
  <si>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</si>
  <si>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</si>
  <si>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</si>
  <si>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</si>
  <si>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</si>
  <si>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</si>
  <si>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</si>
  <si>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</si>
  <si>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</si>
  <si>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</si>
  <si>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</si>
  <si>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</si>
  <si>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</si>
  <si>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</si>
  <si>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</si>
  <si>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</si>
  <si>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</si>
  <si>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</si>
  <si>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</si>
  <si>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</si>
  <si>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</si>
  <si>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</si>
  <si>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</si>
  <si>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</si>
  <si>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</si>
  <si>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</si>
  <si>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</si>
  <si>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</si>
  <si>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</si>
  <si>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</si>
  <si>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</si>
  <si>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</si>
  <si>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</si>
  <si>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</si>
  <si>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</si>
  <si>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</si>
  <si>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</si>
  <si>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</si>
  <si>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</si>
  <si>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</si>
  <si>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</si>
  <si>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</si>
  <si>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</si>
  <si>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</si>
  <si>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</si>
  <si>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</si>
  <si>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</si>
  <si>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</si>
  <si>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</si>
  <si>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</si>
  <si>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</si>
  <si>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</si>
  <si>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</si>
  <si>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</si>
  <si>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</si>
  <si>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</si>
  <si>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</si>
  <si>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</si>
  <si>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</si>
  <si>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</si>
  <si>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</si>
  <si>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</si>
  <si>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</si>
  <si>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</si>
  <si>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</si>
  <si>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</si>
  <si>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</si>
  <si>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</si>
  <si>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</si>
  <si>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</si>
  <si>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</si>
  <si>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</si>
  <si>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</si>
  <si>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</si>
  <si>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</si>
  <si>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</si>
  <si>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</si>
  <si>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</si>
  <si>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</si>
  <si>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</si>
  <si>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</si>
  <si>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</si>
  <si>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</si>
  <si>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</si>
  <si>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</si>
  <si>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</si>
  <si>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</si>
  <si>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</si>
  <si>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</si>
  <si>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</si>
  <si>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</si>
  <si>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</si>
  <si>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</si>
  <si>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</si>
  <si>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</si>
  <si>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</si>
  <si>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</si>
  <si>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</si>
  <si>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</si>
  <si>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</si>
  <si>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</si>
  <si>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</si>
  <si>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</si>
  <si>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</si>
  <si>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</si>
  <si>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</si>
  <si>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</si>
  <si>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</si>
  <si>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</si>
  <si>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</si>
  <si>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</si>
  <si>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</si>
  <si>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</si>
  <si>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</si>
  <si>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</si>
  <si>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</si>
  <si>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</si>
  <si>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</si>
  <si>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</si>
  <si>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</si>
  <si>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</si>
  <si>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</si>
  <si>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</si>
  <si>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</si>
  <si>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</si>
  <si>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</si>
  <si>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</si>
  <si>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</si>
  <si>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</si>
  <si>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</si>
  <si>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</si>
  <si>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</si>
  <si>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</si>
  <si>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</si>
  <si>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</si>
  <si>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</si>
  <si>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</si>
  <si>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</si>
  <si>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</si>
  <si>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</si>
  <si>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</si>
  <si>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</si>
  <si>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</si>
  <si>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</si>
  <si>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</si>
  <si>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</si>
  <si>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</si>
  <si>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</si>
  <si>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</si>
  <si>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</si>
  <si>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</si>
  <si>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</si>
  <si>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</si>
  <si>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</si>
  <si>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</si>
  <si>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</si>
  <si>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</si>
  <si>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</si>
  <si>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</si>
  <si>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</si>
  <si>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</si>
  <si>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</si>
  <si>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</si>
  <si>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</si>
  <si>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</si>
  <si>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</si>
  <si>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</si>
  <si>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</si>
  <si>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</si>
  <si>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</si>
  <si>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</si>
  <si>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</si>
  <si>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</si>
  <si>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</si>
  <si>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</si>
  <si>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</si>
  <si>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</si>
  <si>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</si>
  <si>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</si>
  <si>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</si>
  <si>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</si>
  <si>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</si>
  <si>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</si>
  <si>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</si>
  <si>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</si>
  <si>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</si>
  <si>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</si>
  <si>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</si>
  <si>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</si>
  <si>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</si>
  <si>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</si>
  <si>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</si>
  <si>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</si>
  <si>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</si>
  <si>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</si>
  <si>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</si>
  <si>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</si>
  <si>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</si>
  <si>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</si>
  <si>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</si>
  <si>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</si>
  <si>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</si>
  <si>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</si>
  <si>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</si>
  <si>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</si>
  <si>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</si>
  <si>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</si>
  <si>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</si>
  <si>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</si>
  <si>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</si>
  <si>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</si>
  <si>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</si>
  <si>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</si>
  <si>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</si>
  <si>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</si>
  <si>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</si>
  <si>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</si>
  <si>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</si>
  <si>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</si>
  <si>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</si>
  <si>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</si>
  <si>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</si>
  <si>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</si>
  <si>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</si>
  <si>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</si>
  <si>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</si>
  <si>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</si>
  <si>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</si>
  <si>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</si>
  <si>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</si>
  <si>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</si>
  <si>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</si>
  <si>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</si>
  <si>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</si>
  <si>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</si>
  <si>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</si>
  <si>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</si>
  <si>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</si>
  <si>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</si>
  <si>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</si>
  <si>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</si>
  <si>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</si>
  <si>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</si>
  <si>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</si>
  <si>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</si>
  <si>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</si>
  <si>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</si>
  <si>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</si>
  <si>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</si>
  <si>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</si>
  <si>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</si>
  <si>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</si>
  <si>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</si>
  <si>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</si>
  <si>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</si>
  <si>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</si>
  <si>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</si>
  <si>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</si>
  <si>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</si>
  <si>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</si>
  <si>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</si>
  <si>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</si>
  <si>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</si>
  <si>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</si>
  <si>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</si>
  <si>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</si>
  <si>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</si>
  <si>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</si>
  <si>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</si>
  <si>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</si>
  <si>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</si>
  <si>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</si>
  <si>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</si>
  <si>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</si>
  <si>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</si>
  <si>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</si>
  <si>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</si>
  <si>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</si>
  <si>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</si>
  <si>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</si>
  <si>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</si>
  <si>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</si>
  <si>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</si>
  <si>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</si>
  <si>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</si>
  <si>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</si>
  <si>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</si>
  <si>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</si>
  <si>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</si>
  <si>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</si>
  <si>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</si>
  <si>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</si>
  <si>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</si>
  <si>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</si>
  <si>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</si>
  <si>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</si>
  <si>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</si>
  <si>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</si>
  <si>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</si>
  <si>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</si>
  <si>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</si>
  <si>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</si>
  <si>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</si>
  <si>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</si>
  <si>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</si>
  <si>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</si>
  <si>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</si>
  <si>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</si>
  <si>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</si>
  <si>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</si>
  <si>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</si>
  <si>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</si>
  <si>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</si>
  <si>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</si>
  <si>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</si>
  <si>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</si>
  <si>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</si>
  <si>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</si>
  <si>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</si>
  <si>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</si>
  <si>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</si>
  <si>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</si>
  <si>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</si>
  <si>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</si>
  <si>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</si>
  <si>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</si>
  <si>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</si>
  <si>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</si>
  <si>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</si>
  <si>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</si>
  <si>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</si>
  <si>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</si>
  <si>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</si>
  <si>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</si>
  <si>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</si>
  <si>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</si>
  <si>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</si>
  <si>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</si>
  <si>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</si>
  <si>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</si>
  <si>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</si>
  <si>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</si>
  <si>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</si>
  <si>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</si>
  <si>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</si>
  <si>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</si>
  <si>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</si>
  <si>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</si>
  <si>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</si>
  <si>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</si>
  <si>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</si>
  <si>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</si>
  <si>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</si>
  <si>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</si>
  <si>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</si>
  <si>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</si>
  <si>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</si>
  <si>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</si>
  <si>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</si>
  <si>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</si>
  <si>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</si>
  <si>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</si>
  <si>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</si>
  <si>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</si>
  <si>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</si>
  <si>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</si>
  <si>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</si>
  <si>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</si>
  <si>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</si>
  <si>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</si>
  <si>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</si>
  <si>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</si>
  <si>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</si>
  <si>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</si>
  <si>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</si>
  <si>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</si>
  <si>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</si>
  <si>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</si>
  <si>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</si>
  <si>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</si>
  <si>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</si>
  <si>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</si>
  <si>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</si>
  <si>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</si>
  <si>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</si>
  <si>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</si>
  <si>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</si>
  <si>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</si>
  <si>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</si>
  <si>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</si>
  <si>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</si>
  <si>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</si>
  <si>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</si>
  <si>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</si>
  <si>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</si>
  <si>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</si>
  <si>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</si>
  <si>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</si>
  <si>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</si>
  <si>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</si>
  <si>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</si>
  <si>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</si>
  <si>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</si>
  <si>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</si>
  <si>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</si>
  <si>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</si>
  <si>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</si>
  <si>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</si>
  <si>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</si>
  <si>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</si>
  <si>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</si>
  <si>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</si>
  <si>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</si>
  <si>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</si>
  <si>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</si>
  <si>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</si>
  <si>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</si>
  <si>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</si>
  <si>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</si>
  <si>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</si>
  <si>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</si>
  <si>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</si>
  <si>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</si>
  <si>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</si>
  <si>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</si>
  <si>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</si>
  <si>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</si>
  <si>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</si>
  <si>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</si>
  <si>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</si>
  <si>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</si>
  <si>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</si>
  <si>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</si>
  <si>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</si>
  <si>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</si>
  <si>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</si>
  <si>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</si>
  <si>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</si>
  <si>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</si>
  <si>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</si>
  <si>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</si>
  <si>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</si>
  <si>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</si>
  <si>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</si>
  <si>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</si>
  <si>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</si>
  <si>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</si>
  <si>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</si>
  <si>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</si>
  <si>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</si>
  <si>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</si>
  <si>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</si>
  <si>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</si>
  <si>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</si>
  <si>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</si>
  <si>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</si>
  <si>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</si>
  <si>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</si>
  <si>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</si>
  <si>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</si>
  <si>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</si>
  <si>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</si>
  <si>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</si>
  <si>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</si>
  <si>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</si>
  <si>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</si>
  <si>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</si>
  <si>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</si>
  <si>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</si>
  <si>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</si>
  <si>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</si>
  <si>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</si>
  <si>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</si>
  <si>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</si>
  <si>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</si>
  <si>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</si>
  <si>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</si>
  <si>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</si>
  <si>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</si>
  <si>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</si>
  <si>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</si>
  <si>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</si>
  <si>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</si>
  <si>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</si>
  <si>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</si>
  <si>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</si>
  <si>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</si>
  <si>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</si>
  <si>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</si>
  <si>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</si>
  <si>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</si>
  <si>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</si>
  <si>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</si>
  <si>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</si>
  <si>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</si>
  <si>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</si>
  <si>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</si>
  <si>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</si>
  <si>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</si>
  <si>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</si>
  <si>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</si>
  <si>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</si>
  <si>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</si>
  <si>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</si>
  <si>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</si>
  <si>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</si>
  <si>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</si>
  <si>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</si>
  <si>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</si>
  <si>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</si>
  <si>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</si>
  <si>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</si>
  <si>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</si>
  <si>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</si>
  <si>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</si>
  <si>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</si>
  <si>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</si>
  <si>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</si>
  <si>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</si>
  <si>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</si>
  <si>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</si>
  <si>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</si>
  <si>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</si>
  <si>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</si>
  <si>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</si>
  <si>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</si>
  <si>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</si>
  <si>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</si>
  <si>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</si>
  <si>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</si>
  <si>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</si>
  <si>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</si>
  <si>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</si>
  <si>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</si>
  <si>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</si>
  <si>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</si>
  <si>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</si>
  <si>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</si>
  <si>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</si>
  <si>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</si>
  <si>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</si>
  <si>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</si>
  <si>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</si>
  <si>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</si>
  <si>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</si>
  <si>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</si>
  <si>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</si>
  <si>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</si>
  <si>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</si>
  <si>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</si>
  <si>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</si>
  <si>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</si>
  <si>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</si>
  <si>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</si>
  <si>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</si>
  <si>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</si>
  <si>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</si>
  <si>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</si>
  <si>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</si>
  <si>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</si>
  <si>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</si>
  <si>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</si>
  <si>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</si>
  <si>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</si>
  <si>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</si>
  <si>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</si>
  <si>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</si>
  <si>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</si>
  <si>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</si>
  <si>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</si>
  <si>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</si>
  <si>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</si>
  <si>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</si>
  <si>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</si>
  <si>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</si>
  <si>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</si>
  <si>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</si>
  <si>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</si>
  <si>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</si>
  <si>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</si>
  <si>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</si>
  <si>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</si>
  <si>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</si>
  <si>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</si>
  <si>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</si>
  <si>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</si>
  <si>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</si>
  <si>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</si>
  <si>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</si>
  <si>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</si>
  <si>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</si>
  <si>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</si>
  <si>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</si>
  <si>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</si>
  <si>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</si>
  <si>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</si>
  <si>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</si>
  <si>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</si>
  <si>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Price/Unit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</si>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</sst>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* #,##0.00_ ;_ * \-#,##0.00_ ;_ * &quot;-&quot;??_ ;_ @_ "/>
    <numFmt numFmtId="165" formatCode="0.0"/>
    <numFmt numFmtId="166" formatCode="0.0%"/>
    <numFmt numFmtId="167" formatCode="dd/mm/yy"/>
    <numFmt numFmtId="168" formatCode="_ * #,##0_ ;_ * \-#,##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0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7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7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67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68" fontId="1" fillId="0" borderId="13" xfId="2" applyNumberFormat="1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168" fontId="0" fillId="0" borderId="13" xfId="0" applyNumberFormat="1" applyBorder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9" fontId="0" fillId="0" borderId="18" xfId="0" applyNumberFormat="1" applyBorder="1" applyAlignment="1">
      <alignment horizontal="center"/>
    </xf>
    <xf numFmtId="9" fontId="0" fillId="0" borderId="19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4" xfId="0" applyFon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'Analytical Functions'!$P$1</c:f>
              <c:strCache>
                <c:ptCount val="1"/>
                <c:pt idx="0">
                  <c:v>Equity returns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8175151864882138"/>
                  <c:y val="-0.41636446485855932"/>
                </c:manualLayout>
              </c:layout>
              <c:numFmt formatCode="General" sourceLinked="0"/>
            </c:trendlineLbl>
          </c:trendline>
          <c:xVal>
            <c:numRef>
              <c:f>'Analytical Functions'!$O$2:$O$513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Functions'!$P$2:$P$513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22688"/>
        <c:axId val="163355968"/>
      </c:scatterChart>
      <c:valAx>
        <c:axId val="43122688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163355968"/>
        <c:crosses val="autoZero"/>
        <c:crossBetween val="midCat"/>
      </c:valAx>
      <c:valAx>
        <c:axId val="16335596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43122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190499</xdr:colOff>
      <xdr:row>8</xdr:row>
      <xdr:rowOff>128587</xdr:rowOff>
    </xdr:from>
    <xdr:to>
      <xdr:col>13</xdr:col>
      <xdr:colOff>561974</xdr:colOff>
      <xdr:row>23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opLeftCell="B1" zoomScaleNormal="100" workbookViewId="0">
      <selection activeCell="F23" sqref="F23"/>
    </sheetView>
  </sheetViews>
  <sheetFormatPr defaultRowHeight="15" x14ac:dyDescent="0.2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91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1"/>
      <c r="T1" s="1"/>
      <c r="U1" s="1"/>
    </row>
    <row r="2" spans="1:22" ht="15.75" thickBot="1" x14ac:dyDescent="0.3">
      <c r="A2" s="92" t="s">
        <v>1</v>
      </c>
      <c r="B2" s="93">
        <v>2005</v>
      </c>
      <c r="C2" s="94"/>
      <c r="D2" s="94"/>
      <c r="E2" s="95"/>
      <c r="F2" s="93">
        <v>2006</v>
      </c>
      <c r="G2" s="94"/>
      <c r="H2" s="94"/>
      <c r="I2" s="95"/>
      <c r="J2" s="93">
        <v>2007</v>
      </c>
      <c r="K2" s="94"/>
      <c r="L2" s="94"/>
      <c r="M2" s="95"/>
      <c r="N2" s="93">
        <v>2008</v>
      </c>
      <c r="O2" s="94"/>
      <c r="P2" s="94"/>
      <c r="Q2" s="95"/>
      <c r="R2" s="93">
        <v>2009</v>
      </c>
      <c r="S2" s="94"/>
      <c r="T2" s="94"/>
      <c r="U2" s="95"/>
    </row>
    <row r="3" spans="1:22" x14ac:dyDescent="0.25">
      <c r="A3" s="92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683</v>
      </c>
      <c r="M12" s="64" t="s">
        <v>684</v>
      </c>
    </row>
    <row r="13" spans="1:22" ht="15.75" thickBot="1" x14ac:dyDescent="0.3">
      <c r="B13" s="82">
        <v>2006</v>
      </c>
      <c r="C13" s="82">
        <v>2007</v>
      </c>
      <c r="D13" s="82">
        <v>2008</v>
      </c>
      <c r="E13" s="81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79">
        <f>(H4/D4)-1</f>
        <v>0.10137038961425771</v>
      </c>
      <c r="C14" s="79">
        <f>(L4/H4)-1</f>
        <v>0.10767202389428232</v>
      </c>
      <c r="D14" s="79">
        <f>(P4/L4)-1</f>
        <v>0.10362621698413776</v>
      </c>
      <c r="E14" s="80">
        <f>(T4/P4)-1</f>
        <v>0.10371143570906005</v>
      </c>
      <c r="L14" s="65">
        <v>4</v>
      </c>
      <c r="M14" s="65">
        <v>6</v>
      </c>
    </row>
    <row r="15" spans="1:22" ht="15.75" thickBot="1" x14ac:dyDescent="0.3">
      <c r="A15" s="18" t="s">
        <v>693</v>
      </c>
      <c r="B15" s="79">
        <f>(H6/D6)-1</f>
        <v>0.10485396790327495</v>
      </c>
      <c r="C15" s="79">
        <f>(L6/H6)-1</f>
        <v>0.10655602150408594</v>
      </c>
      <c r="D15" s="79">
        <f>(P6/L6)-1</f>
        <v>0.11096756234910687</v>
      </c>
      <c r="E15" s="80">
        <f>(T6/P6)-1</f>
        <v>0.10584919716287522</v>
      </c>
      <c r="L15" s="65">
        <v>5</v>
      </c>
      <c r="M15" s="65">
        <v>9</v>
      </c>
    </row>
    <row r="16" spans="1:22" ht="15.75" thickBot="1" x14ac:dyDescent="0.3">
      <c r="L16" s="66">
        <v>1</v>
      </c>
      <c r="M16" s="66">
        <v>6</v>
      </c>
    </row>
    <row r="17" spans="1:16" ht="15.75" thickBot="1" x14ac:dyDescent="0.3">
      <c r="B17" s="82">
        <v>2005</v>
      </c>
      <c r="C17" s="82">
        <v>2006</v>
      </c>
      <c r="D17" s="82">
        <v>2007</v>
      </c>
      <c r="E17" s="82">
        <v>2008</v>
      </c>
      <c r="F17" s="81">
        <v>2009</v>
      </c>
      <c r="J17" s="19"/>
      <c r="K17" s="64" t="s">
        <v>686</v>
      </c>
      <c r="L17" s="77">
        <f>SUM(L13:L16)</f>
        <v>12</v>
      </c>
      <c r="M17" s="78">
        <f>SUM(M13:M16)</f>
        <v>22</v>
      </c>
      <c r="P17" s="19"/>
    </row>
    <row r="18" spans="1:16" ht="15.75" thickBot="1" x14ac:dyDescent="0.3">
      <c r="A18" s="18" t="s">
        <v>13</v>
      </c>
      <c r="B18" s="79">
        <f>(C5/C4)</f>
        <v>0.23736753536180472</v>
      </c>
      <c r="C18" s="79">
        <f>(G5/G4)</f>
        <v>0.2381604666963768</v>
      </c>
      <c r="D18" s="79">
        <f>(K5/K4)</f>
        <v>0.23870452050670515</v>
      </c>
      <c r="E18" s="79">
        <f>(O5/O4)</f>
        <v>0.23777403009615999</v>
      </c>
      <c r="F18" s="80">
        <f>(S5/S4)</f>
        <v>0.23905043568045331</v>
      </c>
      <c r="J18" s="19"/>
      <c r="K18" s="64" t="s">
        <v>682</v>
      </c>
      <c r="L18" s="77">
        <f>PRODUCT(L13:L16)</f>
        <v>40</v>
      </c>
      <c r="M18" s="77">
        <f>PRODUCT(M13:M16)</f>
        <v>324</v>
      </c>
      <c r="P18" s="19"/>
    </row>
    <row r="19" spans="1:16" ht="15.75" thickBot="1" x14ac:dyDescent="0.3">
      <c r="E19" s="83"/>
    </row>
    <row r="20" spans="1:16" ht="15.75" thickBot="1" x14ac:dyDescent="0.3">
      <c r="B20" s="82" t="s">
        <v>2</v>
      </c>
      <c r="C20" s="82" t="s">
        <v>3</v>
      </c>
      <c r="D20" s="82" t="s">
        <v>4</v>
      </c>
    </row>
    <row r="21" spans="1:16" ht="15.75" thickBot="1" x14ac:dyDescent="0.3">
      <c r="A21" s="18" t="s">
        <v>685</v>
      </c>
      <c r="B21" s="79">
        <f>(R4/B4)^(1/4)-1</f>
        <v>1.5333771232613369E-2</v>
      </c>
      <c r="C21" s="79">
        <f>(S4/C4)^(1/4)-1</f>
        <v>0.1061821940191634</v>
      </c>
      <c r="D21" s="79">
        <f>(T4/D4)^(1/4)-1</f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topLeftCell="A4" workbookViewId="0">
      <selection activeCell="L11" sqref="L11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96" t="s">
        <v>14</v>
      </c>
      <c r="B1" s="96"/>
      <c r="C1" s="96"/>
      <c r="D1" s="96"/>
      <c r="E1" s="96"/>
      <c r="F1" s="96"/>
      <c r="G1" s="96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4" t="s">
        <v>687</v>
      </c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90">
        <f>SUM(I3:I668)</f>
        <v>92</v>
      </c>
      <c r="M7" s="68"/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SQRT(L9)</f>
        <v>2.2206878322069815E-2</v>
      </c>
      <c r="M10" s="63"/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N11" sqref="N11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96" t="s">
        <v>31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IF(AND(A4&gt;=DATE(2011,1,1),A4&lt;=DATE(2011,3,1)),"Yes","No")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IF(AND(A5&gt;=DATE(2011,1,1),A5&lt;=DATE(2011,3,1)),"Yes","No")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>SUMIF($B$4:$B$40,M5,$D$4:$D$40)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>SUMIF($B$4:$B$40,M6,$D$4:$D$40)</f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>SUMIF($B$4:$B$40,M7,$D$4:$D$40)</f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>SUMIF($B$4:$B$40,M8,$D$4:$D$40)</f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No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No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No</v>
      </c>
      <c r="H18" s="71" t="str">
        <f t="shared" si="3"/>
        <v>No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No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No</v>
      </c>
      <c r="H20" s="71" t="str">
        <f t="shared" si="3"/>
        <v>No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J5" sqref="J5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96" t="s">
        <v>40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97" t="s">
        <v>41</v>
      </c>
      <c r="B3" s="97" t="s">
        <v>42</v>
      </c>
      <c r="C3" s="97" t="s">
        <v>43</v>
      </c>
      <c r="D3" s="97" t="s">
        <v>695</v>
      </c>
      <c r="E3" s="97" t="s">
        <v>696</v>
      </c>
      <c r="F3" s="97" t="s">
        <v>697</v>
      </c>
      <c r="G3" s="27"/>
      <c r="H3" s="98" t="s">
        <v>42</v>
      </c>
      <c r="I3" s="98" t="s">
        <v>44</v>
      </c>
      <c r="J3" s="98" t="s">
        <v>43</v>
      </c>
      <c r="K3" s="27"/>
      <c r="M3"/>
    </row>
    <row r="4" spans="1:17" ht="17.25" customHeight="1" x14ac:dyDescent="0.25">
      <c r="A4" s="97"/>
      <c r="B4" s="97"/>
      <c r="C4" s="97"/>
      <c r="D4" s="97"/>
      <c r="E4" s="97"/>
      <c r="F4" s="97"/>
      <c r="G4" s="27"/>
      <c r="H4" s="98"/>
      <c r="I4" s="98"/>
      <c r="J4" s="98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 t="shared" ref="J5:J11" si="0"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1">LEFT(C6,LEN(C6)-3)</f>
        <v>8.83</v>
      </c>
      <c r="E6" s="38" t="str">
        <f t="shared" ref="E6:E69" si="2">RIGHT(C6,3)</f>
        <v>crs</v>
      </c>
      <c r="F6" s="72">
        <f t="shared" ref="F6:F69" si="3">IF(E6="crs",D6*100,D6)</f>
        <v>883</v>
      </c>
      <c r="G6" s="38"/>
      <c r="H6" s="40">
        <v>2</v>
      </c>
      <c r="I6" s="40" t="s">
        <v>48</v>
      </c>
      <c r="J6" s="73">
        <f t="shared" si="0"/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1"/>
        <v>801.93</v>
      </c>
      <c r="E7" s="38" t="str">
        <f t="shared" si="2"/>
        <v>lks</v>
      </c>
      <c r="F7" s="72" t="str">
        <f t="shared" si="3"/>
        <v>801.93</v>
      </c>
      <c r="G7" s="38"/>
      <c r="H7" s="40">
        <v>3</v>
      </c>
      <c r="I7" s="40" t="s">
        <v>50</v>
      </c>
      <c r="J7" s="73">
        <f t="shared" si="0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1"/>
        <v>6.1</v>
      </c>
      <c r="E8" s="38" t="str">
        <f t="shared" si="2"/>
        <v>crs</v>
      </c>
      <c r="F8" s="72">
        <f t="shared" si="3"/>
        <v>610</v>
      </c>
      <c r="G8" s="38"/>
      <c r="H8" s="40">
        <v>4</v>
      </c>
      <c r="I8" s="40" t="s">
        <v>52</v>
      </c>
      <c r="J8" s="73">
        <f t="shared" si="0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1"/>
        <v>788.86</v>
      </c>
      <c r="E9" s="38" t="str">
        <f t="shared" si="2"/>
        <v>lks</v>
      </c>
      <c r="F9" s="72" t="str">
        <f t="shared" si="3"/>
        <v>788.86</v>
      </c>
      <c r="G9" s="38"/>
      <c r="H9" s="40">
        <v>5</v>
      </c>
      <c r="I9" s="40" t="s">
        <v>54</v>
      </c>
      <c r="J9" s="73">
        <f t="shared" si="0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1"/>
        <v>566.1</v>
      </c>
      <c r="E10" s="38" t="str">
        <f t="shared" si="2"/>
        <v>lks</v>
      </c>
      <c r="F10" s="72" t="str">
        <f t="shared" si="3"/>
        <v>566.1</v>
      </c>
      <c r="G10" s="38"/>
      <c r="H10" s="40">
        <v>6</v>
      </c>
      <c r="I10" s="40" t="s">
        <v>56</v>
      </c>
      <c r="J10" s="73">
        <f t="shared" si="0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1"/>
        <v>6.4</v>
      </c>
      <c r="E11" s="38" t="str">
        <f t="shared" si="2"/>
        <v>crs</v>
      </c>
      <c r="F11" s="72">
        <f t="shared" si="3"/>
        <v>640</v>
      </c>
      <c r="G11" s="38"/>
      <c r="H11" s="40">
        <v>7</v>
      </c>
      <c r="I11" s="40" t="s">
        <v>58</v>
      </c>
      <c r="J11" s="73">
        <f t="shared" si="0"/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1"/>
        <v>598.29</v>
      </c>
      <c r="E12" s="38" t="str">
        <f t="shared" si="2"/>
        <v>lks</v>
      </c>
      <c r="F12" s="72" t="str">
        <f t="shared" si="3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1"/>
        <v>736.47</v>
      </c>
      <c r="E13" s="38" t="str">
        <f t="shared" si="2"/>
        <v>lks</v>
      </c>
      <c r="F13" s="72" t="str">
        <f t="shared" si="3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1"/>
        <v>7.03</v>
      </c>
      <c r="E14" s="38" t="str">
        <f t="shared" si="2"/>
        <v>crs</v>
      </c>
      <c r="F14" s="72">
        <f t="shared" si="3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1"/>
        <v>6.72</v>
      </c>
      <c r="E15" s="38" t="str">
        <f t="shared" si="2"/>
        <v>crs</v>
      </c>
      <c r="F15" s="72">
        <f t="shared" si="3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1"/>
        <v>6.49</v>
      </c>
      <c r="E16" s="38" t="str">
        <f t="shared" si="2"/>
        <v>crs</v>
      </c>
      <c r="F16" s="72">
        <f t="shared" si="3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1"/>
        <v>731.06</v>
      </c>
      <c r="E17" s="38" t="str">
        <f t="shared" si="2"/>
        <v>lks</v>
      </c>
      <c r="F17" s="72" t="str">
        <f t="shared" si="3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1"/>
        <v>865.21</v>
      </c>
      <c r="E18" s="38" t="str">
        <f t="shared" si="2"/>
        <v>lks</v>
      </c>
      <c r="F18" s="72" t="str">
        <f t="shared" si="3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1"/>
        <v>722.16</v>
      </c>
      <c r="E19" s="38" t="str">
        <f t="shared" si="2"/>
        <v>lks</v>
      </c>
      <c r="F19" s="72" t="str">
        <f t="shared" si="3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1"/>
        <v>874.15</v>
      </c>
      <c r="E20" s="38" t="str">
        <f t="shared" si="2"/>
        <v>lks</v>
      </c>
      <c r="F20" s="72" t="str">
        <f t="shared" si="3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1"/>
        <v>9.46</v>
      </c>
      <c r="E21" s="38" t="str">
        <f t="shared" si="2"/>
        <v>crs</v>
      </c>
      <c r="F21" s="72">
        <f t="shared" si="3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1"/>
        <v>9.84</v>
      </c>
      <c r="E22" s="38" t="str">
        <f t="shared" si="2"/>
        <v>crs</v>
      </c>
      <c r="F22" s="72">
        <f t="shared" si="3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1"/>
        <v>6.82</v>
      </c>
      <c r="E23" s="38" t="str">
        <f t="shared" si="2"/>
        <v>crs</v>
      </c>
      <c r="F23" s="72">
        <f t="shared" si="3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1"/>
        <v>786.32</v>
      </c>
      <c r="E24" s="38" t="str">
        <f t="shared" si="2"/>
        <v>lks</v>
      </c>
      <c r="F24" s="72" t="str">
        <f t="shared" si="3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1"/>
        <v>8.6</v>
      </c>
      <c r="E25" s="38" t="str">
        <f t="shared" si="2"/>
        <v>crs</v>
      </c>
      <c r="F25" s="72">
        <f t="shared" si="3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1"/>
        <v>6.94</v>
      </c>
      <c r="E26" s="38" t="str">
        <f t="shared" si="2"/>
        <v>crs</v>
      </c>
      <c r="F26" s="72">
        <f t="shared" si="3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1"/>
        <v>587.96</v>
      </c>
      <c r="E27" s="38" t="str">
        <f t="shared" si="2"/>
        <v>lks</v>
      </c>
      <c r="F27" s="72" t="str">
        <f t="shared" si="3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1"/>
        <v>5.68</v>
      </c>
      <c r="E28" s="38" t="str">
        <f t="shared" si="2"/>
        <v>crs</v>
      </c>
      <c r="F28" s="72">
        <f t="shared" si="3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1"/>
        <v>7.79</v>
      </c>
      <c r="E29" s="38" t="str">
        <f t="shared" si="2"/>
        <v>crs</v>
      </c>
      <c r="F29" s="72">
        <f t="shared" si="3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1"/>
        <v>667.62</v>
      </c>
      <c r="E30" s="38" t="str">
        <f t="shared" si="2"/>
        <v>lks</v>
      </c>
      <c r="F30" s="72" t="str">
        <f t="shared" si="3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1"/>
        <v>5.89</v>
      </c>
      <c r="E31" s="38" t="str">
        <f t="shared" si="2"/>
        <v>crs</v>
      </c>
      <c r="F31" s="72">
        <f t="shared" si="3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1"/>
        <v>532.41</v>
      </c>
      <c r="E32" s="38" t="str">
        <f t="shared" si="2"/>
        <v>lks</v>
      </c>
      <c r="F32" s="72" t="str">
        <f t="shared" si="3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1"/>
        <v>6.44</v>
      </c>
      <c r="E33" s="38" t="str">
        <f t="shared" si="2"/>
        <v>crs</v>
      </c>
      <c r="F33" s="72">
        <f t="shared" si="3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1"/>
        <v>4.87</v>
      </c>
      <c r="E34" s="38" t="str">
        <f t="shared" si="2"/>
        <v>crs</v>
      </c>
      <c r="F34" s="72">
        <f t="shared" si="3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1"/>
        <v>541.29</v>
      </c>
      <c r="E35" s="38" t="str">
        <f t="shared" si="2"/>
        <v>lks</v>
      </c>
      <c r="F35" s="72" t="str">
        <f t="shared" si="3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1"/>
        <v>4.5</v>
      </c>
      <c r="E36" s="38" t="str">
        <f t="shared" si="2"/>
        <v>crs</v>
      </c>
      <c r="F36" s="72">
        <f t="shared" si="3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1"/>
        <v>4.76</v>
      </c>
      <c r="E37" s="38" t="str">
        <f t="shared" si="2"/>
        <v>crs</v>
      </c>
      <c r="F37" s="72">
        <f t="shared" si="3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1"/>
        <v>4.49</v>
      </c>
      <c r="E38" s="38" t="str">
        <f t="shared" si="2"/>
        <v>crs</v>
      </c>
      <c r="F38" s="72">
        <f t="shared" si="3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1"/>
        <v>3.27</v>
      </c>
      <c r="E39" s="38" t="str">
        <f t="shared" si="2"/>
        <v>crs</v>
      </c>
      <c r="F39" s="72">
        <f t="shared" si="3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1"/>
        <v>3.91</v>
      </c>
      <c r="E40" s="38" t="str">
        <f t="shared" si="2"/>
        <v>crs</v>
      </c>
      <c r="F40" s="72">
        <f t="shared" si="3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1"/>
        <v>3.95</v>
      </c>
      <c r="E41" s="38" t="str">
        <f t="shared" si="2"/>
        <v>crs</v>
      </c>
      <c r="F41" s="72">
        <f t="shared" si="3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1"/>
        <v>3.64</v>
      </c>
      <c r="E42" s="38" t="str">
        <f t="shared" si="2"/>
        <v>crs</v>
      </c>
      <c r="F42" s="72">
        <f t="shared" si="3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1"/>
        <v>87.41</v>
      </c>
      <c r="E43" s="38" t="str">
        <f t="shared" si="2"/>
        <v>lks</v>
      </c>
      <c r="F43" s="72" t="str">
        <f t="shared" si="3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1"/>
        <v>5.11</v>
      </c>
      <c r="E44" s="38" t="str">
        <f t="shared" si="2"/>
        <v>crs</v>
      </c>
      <c r="F44" s="72">
        <f t="shared" si="3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1"/>
        <v>4.93</v>
      </c>
      <c r="E45" s="38" t="str">
        <f t="shared" si="2"/>
        <v>crs</v>
      </c>
      <c r="F45" s="72">
        <f t="shared" si="3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1"/>
        <v>606.38</v>
      </c>
      <c r="E46" s="38" t="str">
        <f t="shared" si="2"/>
        <v>lks</v>
      </c>
      <c r="F46" s="72" t="str">
        <f t="shared" si="3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1"/>
        <v>6.47</v>
      </c>
      <c r="E47" s="38" t="str">
        <f t="shared" si="2"/>
        <v>crs</v>
      </c>
      <c r="F47" s="72">
        <f t="shared" si="3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1"/>
        <v>9.01</v>
      </c>
      <c r="E48" s="38" t="str">
        <f t="shared" si="2"/>
        <v>crs</v>
      </c>
      <c r="F48" s="72">
        <f t="shared" si="3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1"/>
        <v>571.71</v>
      </c>
      <c r="E49" s="38" t="str">
        <f t="shared" si="2"/>
        <v>lks</v>
      </c>
      <c r="F49" s="72" t="str">
        <f t="shared" si="3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1"/>
        <v>5.62</v>
      </c>
      <c r="E50" s="38" t="str">
        <f t="shared" si="2"/>
        <v>crs</v>
      </c>
      <c r="F50" s="72">
        <f t="shared" si="3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1"/>
        <v>647.9</v>
      </c>
      <c r="E51" s="38" t="str">
        <f t="shared" si="2"/>
        <v>lks</v>
      </c>
      <c r="F51" s="72" t="str">
        <f t="shared" si="3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1"/>
        <v>619.04</v>
      </c>
      <c r="E52" s="38" t="str">
        <f t="shared" si="2"/>
        <v>lks</v>
      </c>
      <c r="F52" s="72" t="str">
        <f t="shared" si="3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1"/>
        <v>6.92</v>
      </c>
      <c r="E53" s="38" t="str">
        <f t="shared" si="2"/>
        <v>crs</v>
      </c>
      <c r="F53" s="72">
        <f t="shared" si="3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1"/>
        <v>634.2</v>
      </c>
      <c r="E54" s="38" t="str">
        <f t="shared" si="2"/>
        <v>lks</v>
      </c>
      <c r="F54" s="72" t="str">
        <f t="shared" si="3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1"/>
        <v>5.21</v>
      </c>
      <c r="E55" s="38" t="str">
        <f t="shared" si="2"/>
        <v>crs</v>
      </c>
      <c r="F55" s="72">
        <f t="shared" si="3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1"/>
        <v>495.34</v>
      </c>
      <c r="E56" s="38" t="str">
        <f t="shared" si="2"/>
        <v>lks</v>
      </c>
      <c r="F56" s="72" t="str">
        <f t="shared" si="3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1"/>
        <v>4.87</v>
      </c>
      <c r="E57" s="38" t="str">
        <f t="shared" si="2"/>
        <v>crs</v>
      </c>
      <c r="F57" s="72">
        <f t="shared" si="3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1"/>
        <v>4.07</v>
      </c>
      <c r="E58" s="38" t="str">
        <f t="shared" si="2"/>
        <v>crs</v>
      </c>
      <c r="F58" s="72">
        <f t="shared" si="3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1"/>
        <v>4.74</v>
      </c>
      <c r="E59" s="38" t="str">
        <f t="shared" si="2"/>
        <v>crs</v>
      </c>
      <c r="F59" s="72">
        <f t="shared" si="3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1"/>
        <v>3.88</v>
      </c>
      <c r="E60" s="38" t="str">
        <f t="shared" si="2"/>
        <v>crs</v>
      </c>
      <c r="F60" s="72">
        <f t="shared" si="3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1"/>
        <v>3.92</v>
      </c>
      <c r="E61" s="38" t="str">
        <f t="shared" si="2"/>
        <v>crs</v>
      </c>
      <c r="F61" s="72">
        <f t="shared" si="3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1"/>
        <v>404.21</v>
      </c>
      <c r="E62" s="38" t="str">
        <f t="shared" si="2"/>
        <v>lks</v>
      </c>
      <c r="F62" s="72" t="str">
        <f t="shared" si="3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1"/>
        <v>482.36</v>
      </c>
      <c r="E63" s="38" t="str">
        <f t="shared" si="2"/>
        <v>lks</v>
      </c>
      <c r="F63" s="72" t="str">
        <f t="shared" si="3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1"/>
        <v>3.17</v>
      </c>
      <c r="E64" s="38" t="str">
        <f t="shared" si="2"/>
        <v>crs</v>
      </c>
      <c r="F64" s="72">
        <f t="shared" si="3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1"/>
        <v>279.37</v>
      </c>
      <c r="E65" s="38" t="str">
        <f t="shared" si="2"/>
        <v>lks</v>
      </c>
      <c r="F65" s="72" t="str">
        <f t="shared" si="3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1"/>
        <v>3.44</v>
      </c>
      <c r="E66" s="38" t="str">
        <f t="shared" si="2"/>
        <v>crs</v>
      </c>
      <c r="F66" s="72">
        <f t="shared" si="3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1"/>
        <v>4.93</v>
      </c>
      <c r="E67" s="38" t="str">
        <f t="shared" si="2"/>
        <v>crs</v>
      </c>
      <c r="F67" s="72">
        <f t="shared" si="3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1"/>
        <v>4.16</v>
      </c>
      <c r="E68" s="38" t="str">
        <f t="shared" si="2"/>
        <v>crs</v>
      </c>
      <c r="F68" s="72">
        <f t="shared" si="3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1"/>
        <v>369.74</v>
      </c>
      <c r="E69" s="38" t="str">
        <f t="shared" si="2"/>
        <v>lks</v>
      </c>
      <c r="F69" s="72" t="str">
        <f t="shared" si="3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4">LEFT(C70,LEN(C70)-3)</f>
        <v>4.89</v>
      </c>
      <c r="E70" s="38" t="str">
        <f t="shared" ref="E70:E104" si="5">RIGHT(C70,3)</f>
        <v>crs</v>
      </c>
      <c r="F70" s="72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4"/>
        <v>8.23</v>
      </c>
      <c r="E71" s="38" t="str">
        <f t="shared" si="5"/>
        <v>crs</v>
      </c>
      <c r="F71" s="72">
        <f t="shared" si="6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4"/>
        <v>10.04</v>
      </c>
      <c r="E72" s="38" t="str">
        <f t="shared" si="5"/>
        <v>crs</v>
      </c>
      <c r="F72" s="72">
        <f t="shared" si="6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4"/>
        <v>1003.46</v>
      </c>
      <c r="E73" s="38" t="str">
        <f t="shared" si="5"/>
        <v>lks</v>
      </c>
      <c r="F73" s="72" t="str">
        <f t="shared" si="6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4"/>
        <v>9.04</v>
      </c>
      <c r="E74" s="38" t="str">
        <f t="shared" si="5"/>
        <v>crs</v>
      </c>
      <c r="F74" s="72">
        <f t="shared" si="6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4"/>
        <v>8.05</v>
      </c>
      <c r="E75" s="38" t="str">
        <f t="shared" si="5"/>
        <v>crs</v>
      </c>
      <c r="F75" s="72">
        <f t="shared" si="6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4"/>
        <v>8.64</v>
      </c>
      <c r="E76" s="38" t="str">
        <f t="shared" si="5"/>
        <v>crs</v>
      </c>
      <c r="F76" s="72">
        <f t="shared" si="6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4"/>
        <v>8.57</v>
      </c>
      <c r="E77" s="38" t="str">
        <f t="shared" si="5"/>
        <v>crs</v>
      </c>
      <c r="F77" s="72">
        <f t="shared" si="6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4"/>
        <v>7.42</v>
      </c>
      <c r="E78" s="38" t="str">
        <f t="shared" si="5"/>
        <v>crs</v>
      </c>
      <c r="F78" s="72">
        <f t="shared" si="6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4"/>
        <v>5.12</v>
      </c>
      <c r="E79" s="38" t="str">
        <f t="shared" si="5"/>
        <v>crs</v>
      </c>
      <c r="F79" s="72">
        <f t="shared" si="6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4"/>
        <v>442.18</v>
      </c>
      <c r="E80" s="38" t="str">
        <f t="shared" si="5"/>
        <v>lks</v>
      </c>
      <c r="F80" s="72" t="str">
        <f t="shared" si="6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4"/>
        <v>5.13</v>
      </c>
      <c r="E81" s="38" t="str">
        <f t="shared" si="5"/>
        <v>crs</v>
      </c>
      <c r="F81" s="72">
        <f t="shared" si="6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4"/>
        <v>4.17</v>
      </c>
      <c r="E82" s="38" t="str">
        <f t="shared" si="5"/>
        <v>crs</v>
      </c>
      <c r="F82" s="72">
        <f t="shared" si="6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4"/>
        <v>6.1</v>
      </c>
      <c r="E83" s="38" t="str">
        <f t="shared" si="5"/>
        <v>crs</v>
      </c>
      <c r="F83" s="72">
        <f t="shared" si="6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4"/>
        <v>7.46</v>
      </c>
      <c r="E84" s="38" t="str">
        <f t="shared" si="5"/>
        <v>crs</v>
      </c>
      <c r="F84" s="72">
        <f t="shared" si="6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4"/>
        <v>5.03</v>
      </c>
      <c r="E85" s="38" t="str">
        <f t="shared" si="5"/>
        <v>crs</v>
      </c>
      <c r="F85" s="72">
        <f t="shared" si="6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4"/>
        <v>8.32</v>
      </c>
      <c r="E86" s="38" t="str">
        <f t="shared" si="5"/>
        <v>crs</v>
      </c>
      <c r="F86" s="72">
        <f t="shared" si="6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4"/>
        <v>8.04</v>
      </c>
      <c r="E87" s="38" t="str">
        <f t="shared" si="5"/>
        <v>crs</v>
      </c>
      <c r="F87" s="72">
        <f t="shared" si="6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4"/>
        <v>1026.68</v>
      </c>
      <c r="E88" s="38" t="str">
        <f t="shared" si="5"/>
        <v>lks</v>
      </c>
      <c r="F88" s="72" t="str">
        <f t="shared" si="6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4"/>
        <v>9.08</v>
      </c>
      <c r="E89" s="38" t="str">
        <f t="shared" si="5"/>
        <v>crs</v>
      </c>
      <c r="F89" s="72">
        <f t="shared" si="6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4"/>
        <v>870.84</v>
      </c>
      <c r="E90" s="38" t="str">
        <f t="shared" si="5"/>
        <v>lks</v>
      </c>
      <c r="F90" s="72" t="str">
        <f t="shared" si="6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4"/>
        <v>5.11</v>
      </c>
      <c r="E91" s="38" t="str">
        <f t="shared" si="5"/>
        <v>crs</v>
      </c>
      <c r="F91" s="72">
        <f t="shared" si="6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4"/>
        <v>9.52</v>
      </c>
      <c r="E92" s="38" t="str">
        <f t="shared" si="5"/>
        <v>crs</v>
      </c>
      <c r="F92" s="72">
        <f t="shared" si="6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4"/>
        <v>692.15</v>
      </c>
      <c r="E93" s="38" t="str">
        <f t="shared" si="5"/>
        <v>lks</v>
      </c>
      <c r="F93" s="72" t="str">
        <f t="shared" si="6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4"/>
        <v>622.63</v>
      </c>
      <c r="E94" s="38" t="str">
        <f t="shared" si="5"/>
        <v>lks</v>
      </c>
      <c r="F94" s="72" t="str">
        <f t="shared" si="6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4"/>
        <v>532.8</v>
      </c>
      <c r="E95" s="38" t="str">
        <f t="shared" si="5"/>
        <v>lks</v>
      </c>
      <c r="F95" s="72" t="str">
        <f t="shared" si="6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4"/>
        <v>4.26</v>
      </c>
      <c r="E96" s="38" t="str">
        <f t="shared" si="5"/>
        <v>crs</v>
      </c>
      <c r="F96" s="72">
        <f t="shared" si="6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4"/>
        <v>3.67</v>
      </c>
      <c r="E97" s="38" t="str">
        <f t="shared" si="5"/>
        <v>crs</v>
      </c>
      <c r="F97" s="72">
        <f t="shared" si="6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4"/>
        <v>3.82</v>
      </c>
      <c r="E98" s="38" t="str">
        <f t="shared" si="5"/>
        <v>crs</v>
      </c>
      <c r="F98" s="72">
        <f t="shared" si="6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4"/>
        <v>5.51</v>
      </c>
      <c r="E99" s="38" t="str">
        <f t="shared" si="5"/>
        <v>crs</v>
      </c>
      <c r="F99" s="72">
        <f t="shared" si="6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4"/>
        <v>4.48</v>
      </c>
      <c r="E100" s="38" t="str">
        <f t="shared" si="5"/>
        <v>crs</v>
      </c>
      <c r="F100" s="72">
        <f t="shared" si="6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4"/>
        <v>4.17</v>
      </c>
      <c r="E101" s="38" t="str">
        <f t="shared" si="5"/>
        <v>crs</v>
      </c>
      <c r="F101" s="72">
        <f t="shared" si="6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4"/>
        <v>547.42</v>
      </c>
      <c r="E102" s="38" t="str">
        <f t="shared" si="5"/>
        <v>lks</v>
      </c>
      <c r="F102" s="72" t="str">
        <f t="shared" si="6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4"/>
        <v>539.6</v>
      </c>
      <c r="E103" s="38" t="str">
        <f t="shared" si="5"/>
        <v>lks</v>
      </c>
      <c r="F103" s="72" t="str">
        <f t="shared" si="6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4"/>
        <v>499.94</v>
      </c>
      <c r="E104" s="38" t="str">
        <f t="shared" si="5"/>
        <v>lks</v>
      </c>
      <c r="F104" s="72" t="str">
        <f t="shared" si="6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H13" sqref="H13:M19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6" max="6" width="9.42578125" customWidth="1"/>
    <col min="7" max="7" width="12.85546875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3" ht="16.5" x14ac:dyDescent="0.25">
      <c r="A1" s="96" t="s">
        <v>148</v>
      </c>
      <c r="B1" s="96"/>
      <c r="C1" s="96"/>
      <c r="D1" s="96"/>
      <c r="E1" s="96"/>
      <c r="F1" s="96"/>
      <c r="G1" s="96"/>
      <c r="H1" s="96"/>
      <c r="I1" s="96"/>
      <c r="J1" s="35"/>
      <c r="K1" s="35"/>
    </row>
    <row r="3" spans="1:13" ht="15.75" customHeight="1" x14ac:dyDescent="0.25">
      <c r="A3" s="43" t="s">
        <v>149</v>
      </c>
      <c r="B3" s="43" t="s">
        <v>61</v>
      </c>
      <c r="C3" s="43" t="s">
        <v>150</v>
      </c>
    </row>
    <row r="4" spans="1:13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3" ht="15.75" x14ac:dyDescent="0.25">
      <c r="A5" s="44" t="s">
        <v>153</v>
      </c>
      <c r="B5" s="45">
        <v>100</v>
      </c>
      <c r="C5" s="47" t="s">
        <v>154</v>
      </c>
    </row>
    <row r="6" spans="1:13" ht="15.75" x14ac:dyDescent="0.25">
      <c r="A6" s="44" t="s">
        <v>155</v>
      </c>
      <c r="B6" s="45">
        <v>6000</v>
      </c>
      <c r="C6" s="46" t="s">
        <v>154</v>
      </c>
    </row>
    <row r="7" spans="1:13" ht="15.75" x14ac:dyDescent="0.25">
      <c r="A7" s="44" t="s">
        <v>156</v>
      </c>
      <c r="B7" s="48">
        <v>0.75</v>
      </c>
      <c r="C7" s="46" t="s">
        <v>694</v>
      </c>
    </row>
    <row r="8" spans="1:13" ht="6.75" customHeight="1" x14ac:dyDescent="0.25">
      <c r="A8" s="49"/>
      <c r="B8" s="45"/>
      <c r="C8" s="46"/>
    </row>
    <row r="9" spans="1:13" ht="15.75" x14ac:dyDescent="0.25">
      <c r="A9" s="44" t="s">
        <v>157</v>
      </c>
      <c r="B9" s="45">
        <f>B5*B4</f>
        <v>150000</v>
      </c>
      <c r="C9" s="46" t="s">
        <v>154</v>
      </c>
    </row>
    <row r="10" spans="1:13" ht="15.75" x14ac:dyDescent="0.25">
      <c r="A10" s="44" t="s">
        <v>158</v>
      </c>
      <c r="B10" s="45">
        <f>B6+(B7*B9)</f>
        <v>118500</v>
      </c>
      <c r="C10" s="46" t="s">
        <v>154</v>
      </c>
    </row>
    <row r="11" spans="1:13" ht="6" customHeight="1" thickBot="1" x14ac:dyDescent="0.3">
      <c r="A11" s="49"/>
      <c r="B11" s="45"/>
      <c r="C11" s="46"/>
    </row>
    <row r="12" spans="1:13" ht="16.5" thickBot="1" x14ac:dyDescent="0.3">
      <c r="A12" s="50" t="s">
        <v>159</v>
      </c>
      <c r="B12" s="51">
        <f>B9-B10</f>
        <v>31500</v>
      </c>
      <c r="C12" s="52" t="s">
        <v>154</v>
      </c>
      <c r="F12" s="85"/>
      <c r="G12" s="85"/>
      <c r="H12" s="86"/>
      <c r="I12" s="107" t="s">
        <v>698</v>
      </c>
      <c r="J12" s="108"/>
      <c r="K12" s="108"/>
      <c r="L12" s="108"/>
      <c r="M12" s="109"/>
    </row>
    <row r="13" spans="1:13" ht="16.5" thickTop="1" thickBot="1" x14ac:dyDescent="0.3">
      <c r="F13" s="85"/>
      <c r="G13" s="87"/>
      <c r="H13" s="87">
        <f>B12</f>
        <v>31500</v>
      </c>
      <c r="I13" s="102">
        <v>80</v>
      </c>
      <c r="J13" s="102">
        <v>90</v>
      </c>
      <c r="K13" s="102">
        <v>100</v>
      </c>
      <c r="L13" s="102">
        <v>110</v>
      </c>
      <c r="M13" s="103">
        <v>120</v>
      </c>
    </row>
    <row r="14" spans="1:13" x14ac:dyDescent="0.25">
      <c r="F14" s="86"/>
      <c r="G14" s="104" t="s">
        <v>699</v>
      </c>
      <c r="H14" s="88">
        <v>0.65</v>
      </c>
      <c r="I14" s="87">
        <f t="dataTable" ref="I14:M19" dt2D="1" dtr="1" r1="B5" r2="B7"/>
        <v>42720</v>
      </c>
      <c r="J14" s="87">
        <v>45030</v>
      </c>
      <c r="K14" s="87">
        <v>46500</v>
      </c>
      <c r="L14" s="87">
        <v>47130</v>
      </c>
      <c r="M14">
        <v>46920</v>
      </c>
    </row>
    <row r="15" spans="1:13" x14ac:dyDescent="0.25">
      <c r="F15" s="86"/>
      <c r="G15" s="105"/>
      <c r="H15" s="88">
        <v>0.7</v>
      </c>
      <c r="I15" s="87">
        <v>35760.000000000015</v>
      </c>
      <c r="J15" s="87">
        <v>37740</v>
      </c>
      <c r="K15" s="87">
        <v>39000</v>
      </c>
      <c r="L15" s="87">
        <v>39540</v>
      </c>
      <c r="M15">
        <v>39360</v>
      </c>
    </row>
    <row r="16" spans="1:13" x14ac:dyDescent="0.25">
      <c r="D16" s="53"/>
      <c r="F16" s="86"/>
      <c r="G16" s="105"/>
      <c r="H16" s="88">
        <v>0.75</v>
      </c>
      <c r="I16" s="87">
        <v>28800</v>
      </c>
      <c r="J16" s="87">
        <v>30450</v>
      </c>
      <c r="K16" s="87">
        <v>31500</v>
      </c>
      <c r="L16" s="87">
        <v>31950</v>
      </c>
      <c r="M16">
        <v>31800</v>
      </c>
    </row>
    <row r="17" spans="4:13" x14ac:dyDescent="0.25">
      <c r="D17" s="53"/>
      <c r="F17" s="86"/>
      <c r="G17" s="105"/>
      <c r="H17" s="88">
        <v>0.8</v>
      </c>
      <c r="I17" s="87">
        <v>21840</v>
      </c>
      <c r="J17" s="87">
        <v>23160</v>
      </c>
      <c r="K17" s="87">
        <v>24000</v>
      </c>
      <c r="L17" s="87">
        <v>24360</v>
      </c>
      <c r="M17">
        <v>24240</v>
      </c>
    </row>
    <row r="18" spans="4:13" x14ac:dyDescent="0.25">
      <c r="D18" s="53"/>
      <c r="F18" s="86"/>
      <c r="G18" s="105"/>
      <c r="H18" s="88">
        <v>0.85</v>
      </c>
      <c r="I18" s="87">
        <v>14880.000000000015</v>
      </c>
      <c r="J18" s="87">
        <v>15870</v>
      </c>
      <c r="K18" s="87">
        <v>16500</v>
      </c>
      <c r="L18" s="87">
        <v>16770</v>
      </c>
      <c r="M18">
        <v>16680</v>
      </c>
    </row>
    <row r="19" spans="4:13" ht="15.75" thickBot="1" x14ac:dyDescent="0.3">
      <c r="D19" s="53"/>
      <c r="F19" s="86"/>
      <c r="G19" s="106"/>
      <c r="H19" s="88">
        <v>0.9</v>
      </c>
      <c r="I19" s="87">
        <v>7920</v>
      </c>
      <c r="J19" s="87">
        <v>8580</v>
      </c>
      <c r="K19" s="87">
        <v>9000</v>
      </c>
      <c r="L19" s="87">
        <v>9180</v>
      </c>
      <c r="M19">
        <v>9120</v>
      </c>
    </row>
    <row r="20" spans="4:13" x14ac:dyDescent="0.25">
      <c r="F20" s="85"/>
      <c r="G20" s="85"/>
      <c r="H20" s="85"/>
      <c r="I20" s="85"/>
      <c r="J20" s="85"/>
      <c r="K20" s="85"/>
      <c r="L20" s="85"/>
    </row>
  </sheetData>
  <mergeCells count="3">
    <mergeCell ref="A1:I1"/>
    <mergeCell ref="I12:M12"/>
    <mergeCell ref="G14:G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1"/>
  <sheetViews>
    <sheetView topLeftCell="A4" workbookViewId="0">
      <selection activeCell="O1" sqref="O1:P513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6" ht="26.25" x14ac:dyDescent="0.25">
      <c r="A1" s="96" t="s">
        <v>160</v>
      </c>
      <c r="B1" s="96"/>
      <c r="C1" s="96"/>
      <c r="D1" s="96"/>
      <c r="E1" s="96"/>
      <c r="F1" s="96"/>
      <c r="G1" s="96"/>
      <c r="O1" s="89" t="s">
        <v>163</v>
      </c>
      <c r="P1" s="89" t="s">
        <v>161</v>
      </c>
    </row>
    <row r="2" spans="1:16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O2" s="22">
        <v>3.6474164133738718</v>
      </c>
      <c r="P2" s="22">
        <v>2.9730352615810141</v>
      </c>
    </row>
    <row r="3" spans="1:16" x14ac:dyDescent="0.2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9" t="s">
        <v>168</v>
      </c>
      <c r="J3" s="99"/>
      <c r="K3" s="25">
        <f>CORREL(data1,data2)</f>
        <v>-0.1673233626416778</v>
      </c>
      <c r="O3" s="22">
        <v>3.6363636363636376</v>
      </c>
      <c r="P3" s="22">
        <v>0</v>
      </c>
    </row>
    <row r="4" spans="1:16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O4" s="22">
        <v>3.9393939393939315</v>
      </c>
      <c r="P4" s="22">
        <v>3.6698223593234713</v>
      </c>
    </row>
    <row r="5" spans="1:16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9" t="s">
        <v>171</v>
      </c>
      <c r="J5" s="99"/>
      <c r="K5" s="25">
        <f>SLOPE(data1,data2)</f>
        <v>-0.96838184936839866</v>
      </c>
      <c r="O5" s="22">
        <v>3.92749244712991</v>
      </c>
      <c r="P5" s="22">
        <v>10.776829815895827</v>
      </c>
    </row>
    <row r="6" spans="1:16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0" t="s">
        <v>173</v>
      </c>
      <c r="J6" s="101"/>
      <c r="K6" s="25">
        <f>INTERCEPT(data1,data2)</f>
        <v>11.807696961179321</v>
      </c>
      <c r="O6" s="22">
        <v>4.229607250755274</v>
      </c>
      <c r="P6" s="22">
        <v>9.8631950573698113</v>
      </c>
    </row>
    <row r="7" spans="1:16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4.2042042042042205</v>
      </c>
      <c r="P7" s="22">
        <v>3.1556728232190023</v>
      </c>
    </row>
    <row r="8" spans="1:16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O8" s="22">
        <v>4.4910179640718528</v>
      </c>
      <c r="P8" s="22">
        <v>5.5745407945322567</v>
      </c>
    </row>
    <row r="9" spans="1:16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O9" s="22">
        <v>4.4776119402984982</v>
      </c>
      <c r="P9" s="22">
        <v>6.1627546272360778</v>
      </c>
    </row>
    <row r="10" spans="1:16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O10" s="22">
        <v>4.4642857142857206</v>
      </c>
      <c r="P10" s="22">
        <v>10.836012861736343</v>
      </c>
    </row>
    <row r="11" spans="1:16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O11" s="22">
        <v>4.7477744807121525</v>
      </c>
      <c r="P11" s="22">
        <v>15.287234042553187</v>
      </c>
    </row>
    <row r="12" spans="1:16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O12" s="22">
        <v>4.4247787610619538</v>
      </c>
      <c r="P12" s="22">
        <v>7.6604125634912368</v>
      </c>
    </row>
    <row r="13" spans="1:16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O13" s="22">
        <v>4.705882352941182</v>
      </c>
      <c r="P13" s="22">
        <v>11.676062445793601</v>
      </c>
    </row>
    <row r="14" spans="1:16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O14" s="22">
        <v>4.692082111436946</v>
      </c>
      <c r="P14" s="22">
        <v>9.8142345568486888</v>
      </c>
    </row>
    <row r="15" spans="1:16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O15" s="22">
        <v>4.6783625730993927</v>
      </c>
      <c r="P15" s="22">
        <v>12.538802660753889</v>
      </c>
    </row>
    <row r="16" spans="1:16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O16" s="22">
        <v>5.2478134110787389</v>
      </c>
      <c r="P16" s="22">
        <v>6.3923660989123832</v>
      </c>
    </row>
    <row r="17" spans="1:16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O17" s="22">
        <v>5.523255813953476</v>
      </c>
      <c r="P17" s="22">
        <v>4.843940008106995</v>
      </c>
    </row>
    <row r="18" spans="1:16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O18" s="22">
        <v>5.507246376811592</v>
      </c>
      <c r="P18" s="22">
        <v>-1.8778871259289009</v>
      </c>
    </row>
    <row r="19" spans="1:16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O19" s="22">
        <v>5.4755043227665556</v>
      </c>
      <c r="P19" s="22">
        <v>-6.0466543891958269</v>
      </c>
    </row>
    <row r="20" spans="1:16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O20" s="22">
        <v>5.4441260744985565</v>
      </c>
      <c r="P20" s="22">
        <v>-3.3886303864050116</v>
      </c>
    </row>
    <row r="21" spans="1:16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O21" s="22">
        <v>5.428571428571427</v>
      </c>
      <c r="P21" s="22">
        <v>-9.3016460504529057</v>
      </c>
    </row>
    <row r="22" spans="1:16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O22" s="22">
        <v>5.6980056980056926</v>
      </c>
      <c r="P22" s="22">
        <v>-6.0825838893723949</v>
      </c>
    </row>
    <row r="23" spans="1:16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O23" s="22">
        <v>5.6657223796034106</v>
      </c>
      <c r="P23" s="22">
        <v>-13.435452616037647</v>
      </c>
    </row>
    <row r="24" spans="1:16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O24" s="22">
        <v>5.9322033898305149</v>
      </c>
      <c r="P24" s="22">
        <v>-11.361448103215865</v>
      </c>
    </row>
    <row r="25" spans="1:16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O25" s="22">
        <v>5.8988764044943798</v>
      </c>
      <c r="P25" s="22">
        <v>-17.464323852053209</v>
      </c>
    </row>
    <row r="26" spans="1:16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O26" s="22">
        <v>6.1624649859943759</v>
      </c>
      <c r="P26" s="22">
        <v>-8.7944563334352299</v>
      </c>
    </row>
    <row r="27" spans="1:16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O27" s="22">
        <v>6.4245810055866048</v>
      </c>
      <c r="P27" s="22">
        <v>-11.703280464978826</v>
      </c>
    </row>
    <row r="28" spans="1:16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O28" s="22">
        <v>6.0941828254847508</v>
      </c>
      <c r="P28" s="22">
        <v>-21.38103963738066</v>
      </c>
    </row>
    <row r="29" spans="1:16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O29" s="22">
        <v>6.0606060606060774</v>
      </c>
      <c r="P29" s="22">
        <v>-26.010052194084665</v>
      </c>
    </row>
    <row r="30" spans="1:16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O30" s="22">
        <v>6.0439560439560447</v>
      </c>
      <c r="P30" s="22">
        <v>-25.575683143997541</v>
      </c>
    </row>
    <row r="31" spans="1:16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O31" s="22">
        <v>6.0109289617486183</v>
      </c>
      <c r="P31" s="22">
        <v>-15.005989328106285</v>
      </c>
    </row>
    <row r="32" spans="1:16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O32" s="22">
        <v>5.7065217391304435</v>
      </c>
      <c r="P32" s="22">
        <v>-14.647680871112978</v>
      </c>
    </row>
    <row r="33" spans="1:16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O33" s="22">
        <v>5.6910569105691033</v>
      </c>
      <c r="P33" s="22">
        <v>-9.4716494845360941</v>
      </c>
    </row>
    <row r="34" spans="1:16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O34" s="22">
        <v>5.6603773584905648</v>
      </c>
      <c r="P34" s="22">
        <v>-14.281301482701814</v>
      </c>
    </row>
    <row r="35" spans="1:16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O35" s="22">
        <v>5.6300268096514783</v>
      </c>
      <c r="P35" s="22">
        <v>-7.0461571261059568</v>
      </c>
    </row>
    <row r="36" spans="1:16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O36" s="22">
        <v>5.6</v>
      </c>
      <c r="P36" s="22">
        <v>9.7762328915917962E-2</v>
      </c>
    </row>
    <row r="37" spans="1:16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O37" s="22">
        <v>5.5702917771883076</v>
      </c>
      <c r="P37" s="22">
        <v>12.773465067043045</v>
      </c>
    </row>
    <row r="38" spans="1:16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O38" s="22">
        <v>5.2770448548812743</v>
      </c>
      <c r="P38" s="22">
        <v>8.1005586592178815</v>
      </c>
    </row>
    <row r="39" spans="1:16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O39" s="22">
        <v>4.7244094488188892</v>
      </c>
      <c r="P39" s="22">
        <v>11.915653241102309</v>
      </c>
    </row>
    <row r="40" spans="1:16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O40" s="22">
        <v>4.4386422976501416</v>
      </c>
      <c r="P40" s="22">
        <v>27.514720314033369</v>
      </c>
    </row>
    <row r="41" spans="1:16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O41" s="22">
        <v>4.1558441558441572</v>
      </c>
      <c r="P41" s="22">
        <v>30.15022860875245</v>
      </c>
    </row>
    <row r="42" spans="1:16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O42" s="22">
        <v>4.4041450777202007</v>
      </c>
      <c r="P42" s="22">
        <v>35.726072607260726</v>
      </c>
    </row>
    <row r="43" spans="1:16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O43" s="22">
        <v>4.3814432989690788</v>
      </c>
      <c r="P43" s="22">
        <v>22.45996156310057</v>
      </c>
    </row>
    <row r="44" spans="1:16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O44" s="22">
        <v>4.3701799485861281</v>
      </c>
      <c r="P44" s="22">
        <v>21.479391560353299</v>
      </c>
    </row>
    <row r="45" spans="1:16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O45" s="22">
        <v>4.3589743589743657</v>
      </c>
      <c r="P45" s="22">
        <v>16.654804270462641</v>
      </c>
    </row>
    <row r="46" spans="1:16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O46" s="22">
        <v>4.0816326530612068</v>
      </c>
      <c r="P46" s="22">
        <v>13.189189189189188</v>
      </c>
    </row>
    <row r="47" spans="1:16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O47" s="22">
        <v>3.8071065989847774</v>
      </c>
      <c r="P47" s="22">
        <v>7.78669724770642</v>
      </c>
    </row>
    <row r="48" spans="1:16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O48" s="22">
        <v>3.5353535353535248</v>
      </c>
      <c r="P48" s="22">
        <v>10.786760716223554</v>
      </c>
    </row>
    <row r="49" spans="1:16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O49" s="22">
        <v>3.2663316582914659</v>
      </c>
      <c r="P49" s="22">
        <v>8.4063412599082241</v>
      </c>
    </row>
    <row r="50" spans="1:16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O50" s="22">
        <v>3.2581453634085378</v>
      </c>
      <c r="P50" s="22">
        <v>10.149870801033579</v>
      </c>
    </row>
    <row r="51" spans="1:16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O51" s="22">
        <v>3.7593984962406068</v>
      </c>
      <c r="P51" s="22">
        <v>6.8687070082743551</v>
      </c>
    </row>
    <row r="52" spans="1:16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O52" s="22">
        <v>3.499999999999992</v>
      </c>
      <c r="P52" s="22">
        <v>3.57864357864357</v>
      </c>
    </row>
    <row r="53" spans="1:16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O53" s="22">
        <v>3.4912718204488824</v>
      </c>
      <c r="P53" s="22">
        <v>9.936766034327027</v>
      </c>
    </row>
    <row r="54" spans="1:16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O54" s="22">
        <v>3.2258064516129226</v>
      </c>
      <c r="P54" s="22">
        <v>8.5511651469098346</v>
      </c>
    </row>
    <row r="55" spans="1:16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O55" s="22">
        <v>2.9629629629629672</v>
      </c>
      <c r="P55" s="22">
        <v>12.356141452186641</v>
      </c>
    </row>
    <row r="56" spans="1:16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O56" s="22">
        <v>2.9556650246305383</v>
      </c>
      <c r="P56" s="22">
        <v>12.17812784004848</v>
      </c>
    </row>
    <row r="57" spans="1:16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O57" s="22">
        <v>2.9484029484029284</v>
      </c>
      <c r="P57" s="22">
        <v>12.416107382550322</v>
      </c>
    </row>
    <row r="58" spans="1:16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O58" s="22">
        <v>3.1862745098039325</v>
      </c>
      <c r="P58" s="22">
        <v>18.412395203226151</v>
      </c>
    </row>
    <row r="59" spans="1:16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O59" s="22">
        <v>3.1784841075794823</v>
      </c>
      <c r="P59" s="22">
        <v>24.130226619853179</v>
      </c>
    </row>
    <row r="60" spans="1:16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O60" s="22">
        <v>3.4146341463414664</v>
      </c>
      <c r="P60" s="22">
        <v>15.633264766382604</v>
      </c>
    </row>
    <row r="61" spans="1:16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O61" s="22">
        <v>3.4063260340632562</v>
      </c>
      <c r="P61" s="22">
        <v>11.631710602270552</v>
      </c>
    </row>
    <row r="62" spans="1:16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O62" s="22">
        <v>3.6407766990291357</v>
      </c>
      <c r="P62" s="22">
        <v>4.7949704419630423</v>
      </c>
    </row>
    <row r="63" spans="1:16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O63" s="22">
        <v>3.8647342995169032</v>
      </c>
      <c r="P63" s="22">
        <v>4.0298507462686484</v>
      </c>
    </row>
    <row r="64" spans="1:16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O64" s="22">
        <v>4.8309178743961345</v>
      </c>
      <c r="P64" s="22">
        <v>-0.65013467075323295</v>
      </c>
    </row>
    <row r="65" spans="1:16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O65" s="22">
        <v>5.3012048192771166</v>
      </c>
      <c r="P65" s="22">
        <v>-4.1815027846252129</v>
      </c>
    </row>
    <row r="66" spans="1:16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O66" s="22">
        <v>5.5288461538461453</v>
      </c>
      <c r="P66" s="22">
        <v>-2.688071681911508</v>
      </c>
    </row>
    <row r="67" spans="1:16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O67" s="22">
        <v>5.9952038369304628</v>
      </c>
      <c r="P67" s="22">
        <v>0.77288388118075257</v>
      </c>
    </row>
    <row r="68" spans="1:16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O68" s="22">
        <v>5.741626794258381</v>
      </c>
      <c r="P68" s="22">
        <v>-6.1571698622738369</v>
      </c>
    </row>
    <row r="69" spans="1:16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O69" s="22">
        <v>7.398568019093088</v>
      </c>
      <c r="P69" s="22">
        <v>-1.9176843057439941</v>
      </c>
    </row>
    <row r="70" spans="1:16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O70" s="22">
        <v>7.3634204275534465</v>
      </c>
      <c r="P70" s="22">
        <v>-2.9485570890840584</v>
      </c>
    </row>
    <row r="71" spans="1:16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O71" s="22">
        <v>8.0568720379146974</v>
      </c>
      <c r="P71" s="22">
        <v>-17.750921402245655</v>
      </c>
    </row>
    <row r="72" spans="1:16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O72" s="22">
        <v>8.25471698113207</v>
      </c>
      <c r="P72" s="22">
        <v>-17.365523083439214</v>
      </c>
    </row>
    <row r="73" spans="1:16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O73" s="22">
        <v>8.9411764705882302</v>
      </c>
      <c r="P73" s="22">
        <v>-16.771524605705423</v>
      </c>
    </row>
    <row r="74" spans="1:16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O74" s="22">
        <v>9.6018735362997543</v>
      </c>
      <c r="P74" s="22">
        <v>-13.843123209169061</v>
      </c>
    </row>
    <row r="75" spans="1:16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O75" s="22">
        <v>9.9999999999999858</v>
      </c>
      <c r="P75" s="22">
        <v>-15.728120516499278</v>
      </c>
    </row>
    <row r="76" spans="1:16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O76" s="22">
        <v>10.138248847926267</v>
      </c>
      <c r="P76" s="22">
        <v>-15.574460129008127</v>
      </c>
    </row>
    <row r="77" spans="1:16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O77" s="22">
        <v>10.068649885583515</v>
      </c>
      <c r="P77" s="22">
        <v>-16.836588851834211</v>
      </c>
    </row>
    <row r="78" spans="1:16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O78" s="22">
        <v>10.70615034168565</v>
      </c>
      <c r="P78" s="22">
        <v>-17.513907538845196</v>
      </c>
    </row>
    <row r="79" spans="1:16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O79" s="22">
        <v>10.859728506787313</v>
      </c>
      <c r="P79" s="22">
        <v>-26.714100905562745</v>
      </c>
    </row>
    <row r="80" spans="1:16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O80" s="22">
        <v>11.538461538461519</v>
      </c>
      <c r="P80" s="22">
        <v>-30.791366906474813</v>
      </c>
    </row>
    <row r="81" spans="1:16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O81" s="22">
        <v>10.888888888888882</v>
      </c>
      <c r="P81" s="22">
        <v>-41.399981554920231</v>
      </c>
    </row>
    <row r="82" spans="1:16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O82" s="22">
        <v>11.946902654867241</v>
      </c>
      <c r="P82" s="22">
        <v>-31.757318311940164</v>
      </c>
    </row>
    <row r="83" spans="1:16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O83" s="22">
        <v>11.842105263157897</v>
      </c>
      <c r="P83" s="22">
        <v>-27.084201750729463</v>
      </c>
    </row>
    <row r="84" spans="1:16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O84" s="22">
        <v>12.200435729847502</v>
      </c>
      <c r="P84" s="22">
        <v>-29.718093285494618</v>
      </c>
    </row>
    <row r="85" spans="1:16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O85" s="22">
        <v>12.095032397408211</v>
      </c>
      <c r="P85" s="22">
        <v>-20.285803044423723</v>
      </c>
    </row>
    <row r="86" spans="1:16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O86" s="22">
        <v>11.752136752136755</v>
      </c>
      <c r="P86" s="22">
        <v>-15.204739139472034</v>
      </c>
    </row>
    <row r="87" spans="1:16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O87" s="22">
        <v>11.205073995771686</v>
      </c>
      <c r="P87" s="22">
        <v>-11.300276654607366</v>
      </c>
    </row>
    <row r="88" spans="1:16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O88" s="22">
        <v>10.460251046025103</v>
      </c>
      <c r="P88" s="22">
        <v>-3.33296423430407</v>
      </c>
    </row>
    <row r="89" spans="1:16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O89" s="22">
        <v>10.187110187110182</v>
      </c>
      <c r="P89" s="22">
        <v>4.4340054995417155</v>
      </c>
    </row>
    <row r="90" spans="1:16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O90" s="22">
        <v>9.259259259259256</v>
      </c>
      <c r="P90" s="22">
        <v>10.6860465116279</v>
      </c>
    </row>
    <row r="91" spans="1:16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O91" s="22">
        <v>9.1836734693877542</v>
      </c>
      <c r="P91" s="22">
        <v>11.902660446349756</v>
      </c>
    </row>
    <row r="92" spans="1:16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O92" s="22">
        <v>9.5334685598377433</v>
      </c>
      <c r="P92" s="22">
        <v>20.415800415800401</v>
      </c>
    </row>
    <row r="93" spans="1:16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O93" s="22">
        <v>8.6172344689378946</v>
      </c>
      <c r="P93" s="22">
        <v>31.995593327038097</v>
      </c>
    </row>
    <row r="94" spans="1:16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O94" s="22">
        <v>7.9051383399209474</v>
      </c>
      <c r="P94" s="22">
        <v>20.487144790257105</v>
      </c>
    </row>
    <row r="95" spans="1:16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O95" s="22">
        <v>7.6470588235294068</v>
      </c>
      <c r="P95" s="22">
        <v>30.398742318136328</v>
      </c>
    </row>
    <row r="96" spans="1:16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O96" s="22">
        <v>7.3786407766990303</v>
      </c>
      <c r="P96" s="22">
        <v>31.549008168027992</v>
      </c>
    </row>
    <row r="97" spans="1:16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O97" s="22">
        <v>7.1290944123314048</v>
      </c>
      <c r="P97" s="22">
        <v>31.021044427123922</v>
      </c>
    </row>
    <row r="98" spans="1:16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O98" s="22">
        <v>6.6921606118546917</v>
      </c>
      <c r="P98" s="22">
        <v>22.208603995587683</v>
      </c>
    </row>
    <row r="99" spans="1:16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O99" s="22">
        <v>6.2737642585551257</v>
      </c>
      <c r="P99" s="22">
        <v>23.2845489443378</v>
      </c>
    </row>
    <row r="100" spans="1:16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O100" s="22">
        <v>6.0606060606060552</v>
      </c>
      <c r="P100" s="22">
        <v>16.426116838487982</v>
      </c>
    </row>
    <row r="101" spans="1:16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O101" s="22">
        <v>5.8490566037735947</v>
      </c>
      <c r="P101" s="22">
        <v>9.9067471201316426</v>
      </c>
    </row>
    <row r="102" spans="1:16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O102" s="22">
        <v>6.2146892655367214</v>
      </c>
      <c r="P102" s="22">
        <v>9.5493224078159411</v>
      </c>
    </row>
    <row r="103" spans="1:16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O103" s="22">
        <v>5.9813084112149584</v>
      </c>
      <c r="P103" s="22">
        <v>16.552112676056339</v>
      </c>
    </row>
    <row r="104" spans="1:16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O104" s="22">
        <v>5.555555555555558</v>
      </c>
      <c r="P104" s="22">
        <v>18.450736648250455</v>
      </c>
    </row>
    <row r="105" spans="1:16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O105" s="22">
        <v>5.719557195571956</v>
      </c>
      <c r="P105" s="22">
        <v>25.479909383569787</v>
      </c>
    </row>
    <row r="106" spans="1:16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O106" s="22">
        <v>5.4945054945054972</v>
      </c>
      <c r="P106" s="22">
        <v>15.566037735849058</v>
      </c>
    </row>
    <row r="107" spans="1:16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O107" s="22">
        <v>5.464480874316946</v>
      </c>
      <c r="P107" s="22">
        <v>11.902674265672953</v>
      </c>
    </row>
    <row r="108" spans="1:16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O108" s="22">
        <v>5.0632911392405111</v>
      </c>
      <c r="P108" s="22">
        <v>19.14846435303248</v>
      </c>
    </row>
    <row r="109" spans="1:16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O109" s="22">
        <v>5.0359712230215736</v>
      </c>
      <c r="P109" s="22">
        <v>1.1600237953599102</v>
      </c>
    </row>
    <row r="110" spans="1:16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O110" s="22">
        <v>5.1971326164874654</v>
      </c>
      <c r="P110" s="22">
        <v>0.11031992779060307</v>
      </c>
    </row>
    <row r="111" spans="1:16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O111" s="22">
        <v>6.0822898032200312</v>
      </c>
      <c r="P111" s="22">
        <v>-4.2327527488566608</v>
      </c>
    </row>
    <row r="112" spans="1:16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O112" s="22">
        <v>6.4285714285714279</v>
      </c>
      <c r="P112" s="22">
        <v>-3.1483667847304275</v>
      </c>
    </row>
    <row r="113" spans="1:16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O113" s="22">
        <v>6.9518716577540163</v>
      </c>
      <c r="P113" s="22">
        <v>-4.0527051307646218</v>
      </c>
    </row>
    <row r="114" spans="1:16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O114" s="22">
        <v>6.7375886524822848</v>
      </c>
      <c r="P114" s="22">
        <v>-3.6440352896049077</v>
      </c>
    </row>
    <row r="115" spans="1:16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O115" s="22">
        <v>6.7019400352733571</v>
      </c>
      <c r="P115" s="22">
        <v>-4.4373549883990782</v>
      </c>
    </row>
    <row r="116" spans="1:16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O116" s="22">
        <v>6.6666666666666652</v>
      </c>
      <c r="P116" s="22">
        <v>-5.966378388883486</v>
      </c>
    </row>
    <row r="117" spans="1:16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O117" s="22">
        <v>6.6317626527050644</v>
      </c>
      <c r="P117" s="22">
        <v>-8.2763207905739211</v>
      </c>
    </row>
    <row r="118" spans="1:16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O118" s="22">
        <v>6.4236111111110938</v>
      </c>
      <c r="P118" s="22">
        <v>-10.262390670553934</v>
      </c>
    </row>
    <row r="119" spans="1:16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O119" s="22">
        <v>6.390328151986191</v>
      </c>
      <c r="P119" s="22">
        <v>-7.1204701273261506</v>
      </c>
    </row>
    <row r="120" spans="1:16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O120" s="22">
        <v>6.7125645438898429</v>
      </c>
      <c r="P120" s="22">
        <v>-11.501954215522058</v>
      </c>
    </row>
    <row r="121" spans="1:16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O121" s="22">
        <v>6.6780821917808098</v>
      </c>
      <c r="P121" s="22">
        <v>-12.525727727139079</v>
      </c>
    </row>
    <row r="122" spans="1:16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O122" s="22">
        <v>6.8143100511073307</v>
      </c>
      <c r="P122" s="22">
        <v>-12.803045481867347</v>
      </c>
    </row>
    <row r="123" spans="1:16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O123" s="22">
        <v>6.2394603709949426</v>
      </c>
      <c r="P123" s="22">
        <v>-9.3578540946962043</v>
      </c>
    </row>
    <row r="124" spans="1:16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O124" s="22">
        <v>6.3758389261744819</v>
      </c>
      <c r="P124" s="22">
        <v>-1.6355140186915862</v>
      </c>
    </row>
    <row r="125" spans="1:16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O125" s="22">
        <v>6.4999999999999947</v>
      </c>
      <c r="P125" s="22">
        <v>1.1652101539741944</v>
      </c>
    </row>
    <row r="126" spans="1:16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O126" s="22">
        <v>7.1428571428571397</v>
      </c>
      <c r="P126" s="22">
        <v>-4.9263535031847105</v>
      </c>
    </row>
    <row r="127" spans="1:16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O127" s="22">
        <v>7.4380165289256173</v>
      </c>
      <c r="P127" s="22">
        <v>1.8512898330804273</v>
      </c>
    </row>
    <row r="128" spans="1:16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O128" s="22">
        <v>7.7302631578947345</v>
      </c>
      <c r="P128" s="22">
        <v>6.737625297096228</v>
      </c>
    </row>
    <row r="129" spans="1:16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O129" s="22">
        <v>7.8559738134206247</v>
      </c>
      <c r="P129" s="22">
        <v>6.2260437169791905</v>
      </c>
    </row>
    <row r="130" spans="1:16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O130" s="22">
        <v>8.4828711256117462</v>
      </c>
      <c r="P130" s="22">
        <v>0.87719298245614308</v>
      </c>
    </row>
    <row r="131" spans="1:16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O131" s="22">
        <v>8.9285714285714199</v>
      </c>
      <c r="P131" s="22">
        <v>-0.13708741959295168</v>
      </c>
    </row>
    <row r="132" spans="1:16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O132" s="22">
        <v>8.8709677419354769</v>
      </c>
      <c r="P132" s="22">
        <v>1.0620399579390094</v>
      </c>
    </row>
    <row r="133" spans="1:16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O133" s="22">
        <v>8.9887640449438422</v>
      </c>
      <c r="P133" s="22">
        <v>11.966386554621856</v>
      </c>
    </row>
    <row r="134" spans="1:16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O134" s="22">
        <v>9.2503987240829311</v>
      </c>
      <c r="P134" s="22">
        <v>10.615808823529417</v>
      </c>
    </row>
    <row r="135" spans="1:16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O135" s="22">
        <v>9.8412698412698507</v>
      </c>
      <c r="P135" s="22">
        <v>13.877368008070846</v>
      </c>
    </row>
    <row r="136" spans="1:16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O136" s="22">
        <v>10.252365930599371</v>
      </c>
      <c r="P136" s="22">
        <v>5.0913972942270069</v>
      </c>
    </row>
    <row r="137" spans="1:16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O137" s="22">
        <v>10.485133020344284</v>
      </c>
      <c r="P137" s="22">
        <v>1.8922254216371837</v>
      </c>
    </row>
    <row r="138" spans="1:16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O138" s="22">
        <v>10.697674418604652</v>
      </c>
      <c r="P138" s="22">
        <v>7.7253218884120178</v>
      </c>
    </row>
    <row r="139" spans="1:16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O139" s="22">
        <v>11.076923076923073</v>
      </c>
      <c r="P139" s="22">
        <v>3.1088597536750084</v>
      </c>
    </row>
    <row r="140" spans="1:16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O140" s="22">
        <v>11.45038167938932</v>
      </c>
      <c r="P140" s="22">
        <v>5.837932036015081</v>
      </c>
    </row>
    <row r="141" spans="1:16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O141" s="22">
        <v>11.836115326251884</v>
      </c>
      <c r="P141" s="22">
        <v>6.6120538326506662</v>
      </c>
    </row>
    <row r="142" spans="1:16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O142" s="22">
        <v>11.879699248120312</v>
      </c>
      <c r="P142" s="22">
        <v>9.3075684380031998</v>
      </c>
    </row>
    <row r="143" spans="1:16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O143" s="22">
        <v>12.071535022354718</v>
      </c>
      <c r="P143" s="22">
        <v>12.101372756071793</v>
      </c>
    </row>
    <row r="144" spans="1:16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O144" s="22">
        <v>12.592592592592599</v>
      </c>
      <c r="P144" s="22">
        <v>12.308812818645309</v>
      </c>
    </row>
    <row r="145" spans="1:16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O145" s="22">
        <v>13.254786450662737</v>
      </c>
      <c r="P145" s="22">
        <v>14.239967977584289</v>
      </c>
    </row>
    <row r="146" spans="1:16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O146" s="22">
        <v>13.868613138686126</v>
      </c>
      <c r="P146" s="22">
        <v>18.051516410469446</v>
      </c>
    </row>
    <row r="147" spans="1:16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O147" s="22">
        <v>14.161849710982644</v>
      </c>
      <c r="P147" s="22">
        <v>0.49217442661679822</v>
      </c>
    </row>
    <row r="148" spans="1:16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O148" s="22">
        <v>14.592274678111572</v>
      </c>
      <c r="P148" s="22">
        <v>4.4516509433962348</v>
      </c>
    </row>
    <row r="149" spans="1:16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O149" s="22">
        <v>14.589235127478762</v>
      </c>
      <c r="P149" s="22">
        <v>12.272910779168345</v>
      </c>
    </row>
    <row r="150" spans="1:16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O150" s="22">
        <v>14.425770308123242</v>
      </c>
      <c r="P150" s="22">
        <v>11.009620056359925</v>
      </c>
    </row>
    <row r="151" spans="1:16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O151" s="22">
        <v>14.265927977839322</v>
      </c>
      <c r="P151" s="22">
        <v>17.204508236200745</v>
      </c>
    </row>
    <row r="152" spans="1:16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O152" s="22">
        <v>13.15068493150684</v>
      </c>
      <c r="P152" s="22">
        <v>11.946578851079392</v>
      </c>
    </row>
    <row r="153" spans="1:16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O153" s="22">
        <v>12.890094979647216</v>
      </c>
      <c r="P153" s="22">
        <v>14.763995609220636</v>
      </c>
    </row>
    <row r="154" spans="1:16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O154" s="22">
        <v>12.768817204301076</v>
      </c>
      <c r="P154" s="22">
        <v>25.191514437242191</v>
      </c>
    </row>
    <row r="155" spans="1:16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O155" s="22">
        <v>12.632978723404253</v>
      </c>
      <c r="P155" s="22">
        <v>32.366239638281847</v>
      </c>
    </row>
    <row r="156" spans="1:16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O156" s="22">
        <v>12.631578947368416</v>
      </c>
      <c r="P156" s="22">
        <v>25.773577913655732</v>
      </c>
    </row>
    <row r="157" spans="1:16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O157" s="22">
        <v>12.353706111833551</v>
      </c>
      <c r="P157" s="22">
        <v>13.481079187105838</v>
      </c>
    </row>
    <row r="158" spans="1:16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O158" s="22">
        <v>11.794871794871797</v>
      </c>
      <c r="P158" s="22">
        <v>15.493577335914143</v>
      </c>
    </row>
    <row r="159" spans="1:16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O159" s="22">
        <v>11.392405063291132</v>
      </c>
      <c r="P159" s="22">
        <v>33.215789989225186</v>
      </c>
    </row>
    <row r="160" spans="1:16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O160" s="22">
        <v>10.611735330836458</v>
      </c>
      <c r="P160" s="22">
        <v>24.950606830369736</v>
      </c>
    </row>
    <row r="161" spans="1:16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O161" s="22">
        <v>10.135970333745359</v>
      </c>
      <c r="P161" s="22">
        <v>19.192736425746148</v>
      </c>
    </row>
    <row r="162" spans="1:16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O162" s="22">
        <v>9.7919216646266793</v>
      </c>
      <c r="P162" s="22">
        <v>14.854691876750703</v>
      </c>
    </row>
    <row r="163" spans="1:16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O163" s="22">
        <v>9.6969696969696919</v>
      </c>
      <c r="P163" s="22">
        <v>7.6025314374948527</v>
      </c>
    </row>
    <row r="164" spans="1:16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O164" s="22">
        <v>10.774818401937058</v>
      </c>
      <c r="P164" s="22">
        <v>0.33502206242850274</v>
      </c>
    </row>
    <row r="165" spans="1:16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O165" s="22">
        <v>10.817307692307686</v>
      </c>
      <c r="P165" s="22">
        <v>-7.3967798501514359</v>
      </c>
    </row>
    <row r="166" spans="1:16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O166" s="22">
        <v>10.96543504171632</v>
      </c>
      <c r="P166" s="22">
        <v>-4.3775005883737279</v>
      </c>
    </row>
    <row r="167" spans="1:16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O167" s="22">
        <v>10.271546635182993</v>
      </c>
      <c r="P167" s="22">
        <v>-10.08397381155709</v>
      </c>
    </row>
    <row r="168" spans="1:16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O168" s="22">
        <v>9.5794392523364635</v>
      </c>
      <c r="P168" s="22">
        <v>-9.7304065998821461</v>
      </c>
    </row>
    <row r="169" spans="1:16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O169" s="22">
        <v>8.9120370370370239</v>
      </c>
      <c r="P169" s="22">
        <v>-7.0629100733307641</v>
      </c>
    </row>
    <row r="170" spans="1:16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O170" s="22">
        <v>8.2568807339449499</v>
      </c>
      <c r="P170" s="22">
        <v>-13.834082425535165</v>
      </c>
    </row>
    <row r="171" spans="1:16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O171" s="22">
        <v>7.6136363636363669</v>
      </c>
      <c r="P171" s="22">
        <v>-17.676470588235293</v>
      </c>
    </row>
    <row r="172" spans="1:16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O172" s="22">
        <v>6.8848758465011484</v>
      </c>
      <c r="P172" s="22">
        <v>-12.325879075370839</v>
      </c>
    </row>
    <row r="173" spans="1:16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O173" s="22">
        <v>6.6217732884399583</v>
      </c>
      <c r="P173" s="22">
        <v>-15.619579153782336</v>
      </c>
    </row>
    <row r="174" spans="1:16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O174" s="22">
        <v>6.911928651059096</v>
      </c>
      <c r="P174" s="22">
        <v>-16.46215989634937</v>
      </c>
    </row>
    <row r="175" spans="1:16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O175" s="22">
        <v>7.182320441988943</v>
      </c>
      <c r="P175" s="22">
        <v>-18.201955392606163</v>
      </c>
    </row>
    <row r="176" spans="1:16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O176" s="22">
        <v>6.5573770491803351</v>
      </c>
      <c r="P176" s="22">
        <v>-2.6712272986399554</v>
      </c>
    </row>
    <row r="177" spans="1:16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O177" s="22">
        <v>5.9652928416485951</v>
      </c>
      <c r="P177" s="22">
        <v>3.6495093819934432</v>
      </c>
    </row>
    <row r="178" spans="1:16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O178" s="22">
        <v>4.9409237379162363</v>
      </c>
      <c r="P178" s="22">
        <v>9.7054721470178009</v>
      </c>
    </row>
    <row r="179" spans="1:16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O179" s="22">
        <v>5.0321199143468887</v>
      </c>
      <c r="P179" s="22">
        <v>9.6398891966759095</v>
      </c>
    </row>
    <row r="180" spans="1:16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O180" s="22">
        <v>4.4776119402985204</v>
      </c>
      <c r="P180" s="22">
        <v>14.761321909424719</v>
      </c>
    </row>
    <row r="181" spans="1:16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O181" s="22">
        <v>3.8257173219978791</v>
      </c>
      <c r="P181" s="22">
        <v>20.681063122923593</v>
      </c>
    </row>
    <row r="182" spans="1:16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O182" s="22">
        <v>3.7076271186440746</v>
      </c>
      <c r="P182" s="22">
        <v>30.899124745822661</v>
      </c>
    </row>
    <row r="183" spans="1:16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O183" s="22">
        <v>3.4846884899683239</v>
      </c>
      <c r="P183" s="22">
        <v>36.620221507681336</v>
      </c>
    </row>
    <row r="184" spans="1:16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O184" s="22">
        <v>3.5902851108764455</v>
      </c>
      <c r="P184" s="22">
        <v>41.214359326691863</v>
      </c>
    </row>
    <row r="185" spans="1:16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O185" s="22">
        <v>4</v>
      </c>
      <c r="P185" s="22">
        <v>45.146585627457995</v>
      </c>
    </row>
    <row r="186" spans="1:16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O186" s="22">
        <v>3.4410844629822801</v>
      </c>
      <c r="P186" s="22">
        <v>52.942249794726749</v>
      </c>
    </row>
    <row r="187" spans="1:16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O187" s="22">
        <v>2.4742268041237248</v>
      </c>
      <c r="P187" s="22">
        <v>51.797553459706776</v>
      </c>
    </row>
    <row r="188" spans="1:16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O188" s="22">
        <v>2.3589743589743639</v>
      </c>
      <c r="P188" s="22">
        <v>37.561710317128274</v>
      </c>
    </row>
    <row r="189" spans="1:16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O189" s="22">
        <v>2.4564994882292579</v>
      </c>
      <c r="P189" s="22">
        <v>37.90898521840225</v>
      </c>
    </row>
    <row r="190" spans="1:16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O190" s="22">
        <v>2.763561924257929</v>
      </c>
      <c r="P190" s="22">
        <v>22.307807358659893</v>
      </c>
    </row>
    <row r="191" spans="1:16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O191" s="22">
        <v>2.7522935779816571</v>
      </c>
      <c r="P191" s="22">
        <v>20.11838590918935</v>
      </c>
    </row>
    <row r="192" spans="1:16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O192" s="22">
        <v>3.1632653061224536</v>
      </c>
      <c r="P192" s="22">
        <v>17.271046643913547</v>
      </c>
    </row>
    <row r="193" spans="1:16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O193" s="22">
        <v>3.7871033776867957</v>
      </c>
      <c r="P193" s="22">
        <v>12.463867859600807</v>
      </c>
    </row>
    <row r="194" spans="1:16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O194" s="22">
        <v>4.290091930541351</v>
      </c>
      <c r="P194" s="22">
        <v>6.0786167769823152</v>
      </c>
    </row>
    <row r="195" spans="1:16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O195" s="22">
        <v>4.6938775510203978</v>
      </c>
      <c r="P195" s="22">
        <v>4.0664225941422494</v>
      </c>
    </row>
    <row r="196" spans="1:16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O196" s="22">
        <v>4.8929663608562768</v>
      </c>
      <c r="P196" s="22">
        <v>-2.66374749133369</v>
      </c>
    </row>
    <row r="197" spans="1:16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O197" s="22">
        <v>4.5546558704453455</v>
      </c>
      <c r="P197" s="22">
        <v>-7.2910893527926461</v>
      </c>
    </row>
    <row r="198" spans="1:16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O198" s="22">
        <v>4.3346774193548265</v>
      </c>
      <c r="P198" s="22">
        <v>-8.6256263421617625</v>
      </c>
    </row>
    <row r="199" spans="1:16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O199" s="22">
        <v>4.3259557344064392</v>
      </c>
      <c r="P199" s="22">
        <v>-7.3203740157480324</v>
      </c>
    </row>
    <row r="200" spans="1:16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O200" s="22">
        <v>4.3086172344689366</v>
      </c>
      <c r="P200" s="22">
        <v>1.3868613138686037</v>
      </c>
    </row>
    <row r="201" spans="1:16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O201" s="22">
        <v>4.2957042957043168</v>
      </c>
      <c r="P201" s="22">
        <v>1.8064671524053999E-2</v>
      </c>
    </row>
    <row r="202" spans="1:16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O202" s="22">
        <v>4.2828685258964105</v>
      </c>
      <c r="P202" s="22">
        <v>1.5530418832161441</v>
      </c>
    </row>
    <row r="203" spans="1:16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O203" s="22">
        <v>4.2658730158730229</v>
      </c>
      <c r="P203" s="22">
        <v>-1.6947115384615352</v>
      </c>
    </row>
    <row r="204" spans="1:16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O204" s="22">
        <v>4.1543026706231556</v>
      </c>
      <c r="P204" s="22">
        <v>1.4005941914751796</v>
      </c>
    </row>
    <row r="205" spans="1:16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O205" s="22">
        <v>4.0433925049309538</v>
      </c>
      <c r="P205" s="22">
        <v>9.9259531240438079</v>
      </c>
    </row>
    <row r="206" spans="1:16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O206" s="22">
        <v>3.52595494613126</v>
      </c>
      <c r="P206" s="22">
        <v>15.357188335667903</v>
      </c>
    </row>
    <row r="207" spans="1:16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O207" s="22">
        <v>3.6062378167641462</v>
      </c>
      <c r="P207" s="22">
        <v>13.49415755748209</v>
      </c>
    </row>
    <row r="208" spans="1:16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O208" s="22">
        <v>3.790087463556846</v>
      </c>
      <c r="P208" s="22">
        <v>12.358637925648242</v>
      </c>
    </row>
    <row r="209" spans="1:16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O209" s="22">
        <v>3.5818005808325282</v>
      </c>
      <c r="P209" s="22">
        <v>25.905014945200922</v>
      </c>
    </row>
    <row r="210" spans="1:16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O210" s="22">
        <v>3.5748792270531515</v>
      </c>
      <c r="P210" s="22">
        <v>25.244810027418719</v>
      </c>
    </row>
    <row r="211" spans="1:16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O211" s="22">
        <v>3.6644165863066513</v>
      </c>
      <c r="P211" s="22">
        <v>26.722421346077251</v>
      </c>
    </row>
    <row r="212" spans="1:16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O212" s="22">
        <v>3.4582132564841661</v>
      </c>
      <c r="P212" s="22">
        <v>13.168946484281241</v>
      </c>
    </row>
    <row r="213" spans="1:16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O213" s="22">
        <v>3.3524904214559337</v>
      </c>
      <c r="P213" s="22">
        <v>9.6207104154124146</v>
      </c>
    </row>
    <row r="214" spans="1:16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O214" s="22">
        <v>3.2473734479465</v>
      </c>
      <c r="P214" s="22">
        <v>14.287434523451136</v>
      </c>
    </row>
    <row r="215" spans="1:16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O215" s="22">
        <v>3.2350142721217834</v>
      </c>
      <c r="P215" s="22">
        <v>23.590903533439288</v>
      </c>
    </row>
    <row r="216" spans="1:16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O216" s="22">
        <v>3.5137701804368593</v>
      </c>
      <c r="P216" s="22">
        <v>26.333413059076772</v>
      </c>
    </row>
    <row r="217" spans="1:16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O217" s="22">
        <v>3.7914691943127909</v>
      </c>
      <c r="P217" s="22">
        <v>17.897901241440749</v>
      </c>
    </row>
    <row r="218" spans="1:16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O218" s="22">
        <v>3.9735099337748325</v>
      </c>
      <c r="P218" s="22">
        <v>25.245612098465607</v>
      </c>
    </row>
    <row r="219" spans="1:16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O219" s="22">
        <v>3.1984948259642598</v>
      </c>
      <c r="P219" s="22">
        <v>32.237351931805613</v>
      </c>
    </row>
    <row r="220" spans="1:16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O220" s="22">
        <v>2.1535580524344455</v>
      </c>
      <c r="P220" s="22">
        <v>30.968136573430449</v>
      </c>
    </row>
    <row r="221" spans="1:16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O221" s="22">
        <v>1.5887850467289688</v>
      </c>
      <c r="P221" s="22">
        <v>30.493273542600896</v>
      </c>
    </row>
    <row r="222" spans="1:16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O222" s="22">
        <v>1.6791044776119479</v>
      </c>
      <c r="P222" s="22">
        <v>30.747980192859004</v>
      </c>
    </row>
    <row r="223" spans="1:16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O223" s="22">
        <v>1.7674418604651132</v>
      </c>
      <c r="P223" s="22">
        <v>23.674837628326006</v>
      </c>
    </row>
    <row r="224" spans="1:16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O224" s="22">
        <v>1.6713091922005541</v>
      </c>
      <c r="P224" s="22">
        <v>34.087896941101633</v>
      </c>
    </row>
    <row r="225" spans="1:16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O225" s="22">
        <v>1.5755329008340979</v>
      </c>
      <c r="P225" s="22">
        <v>27.043057996485054</v>
      </c>
    </row>
    <row r="226" spans="1:16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O226" s="22">
        <v>1.7576318223866849</v>
      </c>
      <c r="P226" s="22">
        <v>28.532293751975544</v>
      </c>
    </row>
    <row r="227" spans="1:16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O227" s="22">
        <v>1.5668202764977046</v>
      </c>
      <c r="P227" s="22">
        <v>23.27249344610971</v>
      </c>
    </row>
    <row r="228" spans="1:16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O228" s="22">
        <v>1.2844036697247763</v>
      </c>
      <c r="P228" s="22">
        <v>14.620408936009088</v>
      </c>
    </row>
    <row r="229" spans="1:16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O229" s="22">
        <v>1.1872146118721449</v>
      </c>
      <c r="P229" s="22">
        <v>29.417319860232304</v>
      </c>
    </row>
    <row r="230" spans="1:16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O230" s="22">
        <v>1.364877161055511</v>
      </c>
      <c r="P230" s="22">
        <v>25.242376167812441</v>
      </c>
    </row>
    <row r="231" spans="1:16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O231" s="22">
        <v>1.9143117593436676</v>
      </c>
      <c r="P231" s="22">
        <v>22.101297614064453</v>
      </c>
    </row>
    <row r="232" spans="1:16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O232" s="22">
        <v>2.8414298808432603</v>
      </c>
      <c r="P232" s="22">
        <v>22.435461956521728</v>
      </c>
    </row>
    <row r="233" spans="1:16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O233" s="22">
        <v>3.6798528058877622</v>
      </c>
      <c r="P233" s="22">
        <v>17.283201940570049</v>
      </c>
    </row>
    <row r="234" spans="1:16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O234" s="22">
        <v>3.669724770642202</v>
      </c>
      <c r="P234" s="22">
        <v>21.192792218147027</v>
      </c>
    </row>
    <row r="235" spans="1:16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O235" s="22">
        <v>3.7477148080438782</v>
      </c>
      <c r="P235" s="22">
        <v>34.956801626291735</v>
      </c>
    </row>
    <row r="236" spans="1:16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O236" s="22">
        <v>3.926940639269394</v>
      </c>
      <c r="P236" s="22">
        <v>30.39180801012138</v>
      </c>
    </row>
    <row r="237" spans="1:16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O237" s="22">
        <v>4.2883211678832245</v>
      </c>
      <c r="P237" s="22">
        <v>39.127615424520144</v>
      </c>
    </row>
    <row r="238" spans="1:16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O238" s="22">
        <v>4.2727272727272725</v>
      </c>
      <c r="P238" s="22">
        <v>3.2010820559062125</v>
      </c>
    </row>
    <row r="239" spans="1:16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O239" s="22">
        <v>4.3557168784029043</v>
      </c>
      <c r="P239" s="22">
        <v>-7.5916860605087848</v>
      </c>
    </row>
    <row r="240" spans="1:16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O240" s="22">
        <v>4.5289855072463858</v>
      </c>
      <c r="P240" s="22">
        <v>2.0275013420324672</v>
      </c>
    </row>
    <row r="241" spans="1:16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O241" s="22">
        <v>4.3321299638989119</v>
      </c>
      <c r="P241" s="22">
        <v>-6.2062171628721519</v>
      </c>
    </row>
    <row r="242" spans="1:16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O242" s="22">
        <v>4.1292639138240439</v>
      </c>
      <c r="P242" s="22">
        <v>-5.7635467980295507</v>
      </c>
    </row>
    <row r="243" spans="1:16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O243" s="22">
        <v>3.9355992844364973</v>
      </c>
      <c r="P243" s="22">
        <v>-11.247857387727123</v>
      </c>
    </row>
    <row r="244" spans="1:16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O244" s="22">
        <v>3.8324420677361859</v>
      </c>
      <c r="P244" s="22">
        <v>-9.373699542238878</v>
      </c>
    </row>
    <row r="245" spans="1:16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O245" s="22">
        <v>3.9929015084294583</v>
      </c>
      <c r="P245" s="22">
        <v>-9.6311616683902095</v>
      </c>
    </row>
    <row r="246" spans="1:16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O246" s="22">
        <v>3.9823008849557473</v>
      </c>
      <c r="P246" s="22">
        <v>-10.032894736842103</v>
      </c>
    </row>
    <row r="247" spans="1:16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O247" s="22">
        <v>3.9647577092511099</v>
      </c>
      <c r="P247" s="22">
        <v>-14.636289462122654</v>
      </c>
    </row>
    <row r="248" spans="1:16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O248" s="22">
        <v>4.1300527240773377</v>
      </c>
      <c r="P248" s="22">
        <v>-20.703456640388119</v>
      </c>
    </row>
    <row r="249" spans="1:16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O249" s="22">
        <v>4.1119860017497789</v>
      </c>
      <c r="P249" s="22">
        <v>-15.51129478295994</v>
      </c>
    </row>
    <row r="250" spans="1:16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O250" s="22">
        <v>4.1848299912816023</v>
      </c>
      <c r="P250" s="22">
        <v>10.794709877278708</v>
      </c>
    </row>
    <row r="251" spans="1:16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O251" s="22">
        <v>4.2608695652174067</v>
      </c>
      <c r="P251" s="22">
        <v>18.844984802431597</v>
      </c>
    </row>
    <row r="252" spans="1:16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O252" s="22">
        <v>4.2461005199306623</v>
      </c>
      <c r="P252" s="22">
        <v>12.400841832604836</v>
      </c>
    </row>
    <row r="253" spans="1:16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O253" s="22">
        <v>4.4117647058823595</v>
      </c>
      <c r="P253" s="22">
        <v>15.71556385420314</v>
      </c>
    </row>
    <row r="254" spans="1:16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O254" s="22">
        <v>4.482758620689653</v>
      </c>
      <c r="P254" s="22">
        <v>7.8560227018146689</v>
      </c>
    </row>
    <row r="255" spans="1:16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O255" s="22">
        <v>4.6471600688468007</v>
      </c>
      <c r="P255" s="22">
        <v>13.897794430066824</v>
      </c>
    </row>
    <row r="256" spans="1:16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O256" s="22">
        <v>4.8927038626609409</v>
      </c>
      <c r="P256" s="22">
        <v>18.486205181188531</v>
      </c>
    </row>
    <row r="257" spans="1:16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O257" s="22">
        <v>5.0341296928327672</v>
      </c>
      <c r="P257" s="22">
        <v>22.2612145254806</v>
      </c>
    </row>
    <row r="258" spans="1:16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O258" s="22">
        <v>5.2765957446808454</v>
      </c>
      <c r="P258" s="22">
        <v>16.263254113345525</v>
      </c>
    </row>
    <row r="259" spans="1:16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O259" s="22">
        <v>5.1694915254237195</v>
      </c>
      <c r="P259" s="22">
        <v>27.225939269171384</v>
      </c>
    </row>
    <row r="260" spans="1:16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O260" s="22">
        <v>5.0632911392405111</v>
      </c>
      <c r="P260" s="22">
        <v>34.387427347812796</v>
      </c>
    </row>
    <row r="261" spans="1:16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O261" s="22">
        <v>4.6218487394958041</v>
      </c>
      <c r="P261" s="22">
        <v>28.406458019197501</v>
      </c>
    </row>
    <row r="262" spans="1:16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O262" s="22">
        <v>4.435146443514637</v>
      </c>
      <c r="P262" s="22">
        <v>22.005950460622991</v>
      </c>
    </row>
    <row r="263" spans="1:16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O263" s="22">
        <v>4.587155963302747</v>
      </c>
      <c r="P263" s="22">
        <v>26.412130069419071</v>
      </c>
    </row>
    <row r="264" spans="1:16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O264" s="22">
        <v>4.6550290939318506</v>
      </c>
      <c r="P264" s="22">
        <v>27.250468097364223</v>
      </c>
    </row>
    <row r="265" spans="1:16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O265" s="22">
        <v>4.6396023198011616</v>
      </c>
      <c r="P265" s="22">
        <v>10.626281641846225</v>
      </c>
    </row>
    <row r="266" spans="1:16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O266" s="22">
        <v>5.1980198019802026</v>
      </c>
      <c r="P266" s="22">
        <v>14.896489648964884</v>
      </c>
    </row>
    <row r="267" spans="1:16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O267" s="22">
        <v>5.2631578947368363</v>
      </c>
      <c r="P267" s="22">
        <v>15.284701732967076</v>
      </c>
    </row>
    <row r="268" spans="1:16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O268" s="22">
        <v>5.237315875613735</v>
      </c>
      <c r="P268" s="22">
        <v>6.8337424105412881</v>
      </c>
    </row>
    <row r="269" spans="1:16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O269" s="22">
        <v>4.7116165718927849</v>
      </c>
      <c r="P269" s="22">
        <v>12.70123549232498</v>
      </c>
    </row>
    <row r="270" spans="1:16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O270" s="22">
        <v>4.3654001616814764</v>
      </c>
      <c r="P270" s="22">
        <v>12.591986917416186</v>
      </c>
    </row>
    <row r="271" spans="1:16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O271" s="22">
        <v>4.6736502820306391</v>
      </c>
      <c r="P271" s="22">
        <v>2.9097318539066164</v>
      </c>
    </row>
    <row r="272" spans="1:16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O272" s="22">
        <v>4.8192771084337283</v>
      </c>
      <c r="P272" s="22">
        <v>-8.2202304737515988</v>
      </c>
    </row>
    <row r="273" spans="1:16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O273" s="22">
        <v>5.7028112449799107</v>
      </c>
      <c r="P273" s="22">
        <v>-12.344264642703696</v>
      </c>
    </row>
    <row r="274" spans="1:16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O274" s="22">
        <v>6.1698717948718063</v>
      </c>
      <c r="P274" s="22">
        <v>-10.682806440239744</v>
      </c>
    </row>
    <row r="275" spans="1:16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O275" s="22">
        <v>6.3795853269537517</v>
      </c>
      <c r="P275" s="22">
        <v>-6.8701407555131544</v>
      </c>
    </row>
    <row r="276" spans="1:16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O276" s="22">
        <v>6.1953931691818731</v>
      </c>
      <c r="P276" s="22">
        <v>-6.5591397849462219</v>
      </c>
    </row>
    <row r="277" spans="1:16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O277" s="22">
        <v>6.2549485352335621</v>
      </c>
      <c r="P277" s="22">
        <v>4.5125805275312958</v>
      </c>
    </row>
    <row r="278" spans="1:16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O278" s="22">
        <v>5.647058823529405</v>
      </c>
      <c r="P278" s="22">
        <v>10.599897556419302</v>
      </c>
    </row>
    <row r="279" spans="1:16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O279" s="22">
        <v>5.3125000000000089</v>
      </c>
      <c r="P279" s="22">
        <v>10.378302053303523</v>
      </c>
    </row>
    <row r="280" spans="1:16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O280" s="22">
        <v>4.8211508553654969</v>
      </c>
      <c r="P280" s="22">
        <v>13.464328899637223</v>
      </c>
    </row>
    <row r="281" spans="1:16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O281" s="22">
        <v>4.8099301784328752</v>
      </c>
      <c r="P281" s="22">
        <v>7.9173933504969041</v>
      </c>
    </row>
    <row r="282" spans="1:16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O282" s="22">
        <v>5.0348567002323819</v>
      </c>
      <c r="P282" s="22">
        <v>3.6701860231272088</v>
      </c>
    </row>
    <row r="283" spans="1:16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O283" s="22">
        <v>4.6959199384141614</v>
      </c>
      <c r="P283" s="22">
        <v>8.8895128457110886</v>
      </c>
    </row>
    <row r="284" spans="1:16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O284" s="22">
        <v>4.3678160919540243</v>
      </c>
      <c r="P284" s="22">
        <v>22.591145833333325</v>
      </c>
    </row>
    <row r="285" spans="1:16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O285" s="22">
        <v>3.7993920972644313</v>
      </c>
      <c r="P285" s="22">
        <v>26.730926319228885</v>
      </c>
    </row>
    <row r="286" spans="1:16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O286" s="22">
        <v>3.3962264150943389</v>
      </c>
      <c r="P286" s="22">
        <v>29.095394736842106</v>
      </c>
    </row>
    <row r="287" spans="1:16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O287" s="22">
        <v>2.8485757121439192</v>
      </c>
      <c r="P287" s="22">
        <v>16.448389299236553</v>
      </c>
    </row>
    <row r="288" spans="1:16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O288" s="22">
        <v>3.0665669409125185</v>
      </c>
      <c r="P288" s="22">
        <v>26.306704621161625</v>
      </c>
    </row>
    <row r="289" spans="1:16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O289" s="22">
        <v>2.9806259314456129</v>
      </c>
      <c r="P289" s="22">
        <v>18.855581077544837</v>
      </c>
    </row>
    <row r="290" spans="1:16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O290" s="22">
        <v>2.6726057906458989</v>
      </c>
      <c r="P290" s="22">
        <v>12.430871495899964</v>
      </c>
    </row>
    <row r="291" spans="1:16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O291" s="22">
        <v>2.8189910979228294</v>
      </c>
      <c r="P291" s="22">
        <v>7.587548638132291</v>
      </c>
    </row>
    <row r="292" spans="1:16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O292" s="22">
        <v>3.1899109792284719</v>
      </c>
      <c r="P292" s="22">
        <v>10.5530985240049</v>
      </c>
    </row>
    <row r="293" spans="1:16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O293" s="22">
        <v>3.1828275351591495</v>
      </c>
      <c r="P293" s="22">
        <v>6.5464433214478257</v>
      </c>
    </row>
    <row r="294" spans="1:16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O294" s="22">
        <v>3.0235988200590036</v>
      </c>
      <c r="P294" s="22">
        <v>9.9633581204871202</v>
      </c>
    </row>
    <row r="295" spans="1:16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O295" s="22">
        <v>3.0147058823529305</v>
      </c>
      <c r="P295" s="22">
        <v>9.3860395554524079</v>
      </c>
    </row>
    <row r="296" spans="1:16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O296" s="22">
        <v>3.1571218795888534</v>
      </c>
      <c r="P296" s="22">
        <v>4.7037402321523425</v>
      </c>
    </row>
    <row r="297" spans="1:16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O297" s="22">
        <v>3.0746705710102518</v>
      </c>
      <c r="P297" s="22">
        <v>7.7192801526323906</v>
      </c>
    </row>
    <row r="298" spans="1:16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O298" s="22">
        <v>2.9927007299270114</v>
      </c>
      <c r="P298" s="22">
        <v>6.6836539686584429</v>
      </c>
    </row>
    <row r="299" spans="1:16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O299" s="22">
        <v>3.2798833819241979</v>
      </c>
      <c r="P299" s="22">
        <v>14.95922392196578</v>
      </c>
    </row>
    <row r="300" spans="1:16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O300" s="22">
        <v>3.1204644412191396</v>
      </c>
      <c r="P300" s="22">
        <v>4.4642643074636279</v>
      </c>
    </row>
    <row r="301" spans="1:16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O301" s="22">
        <v>2.9667149059334541</v>
      </c>
      <c r="P301" s="22">
        <v>7.3389109056215984</v>
      </c>
    </row>
    <row r="302" spans="1:16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O302" s="22">
        <v>3.2537960954446943</v>
      </c>
      <c r="P302" s="22">
        <v>7.4339714078022867</v>
      </c>
    </row>
    <row r="303" spans="1:16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O303" s="22">
        <v>3.2467532467532534</v>
      </c>
      <c r="P303" s="22">
        <v>11.885357576358091</v>
      </c>
    </row>
    <row r="304" spans="1:16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O304" s="22">
        <v>3.0194104960460155</v>
      </c>
      <c r="P304" s="22">
        <v>6.082660561513431</v>
      </c>
    </row>
    <row r="305" spans="1:16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O305" s="22">
        <v>3.1563845050215145</v>
      </c>
      <c r="P305" s="22">
        <v>8.3881064162754306</v>
      </c>
    </row>
    <row r="306" spans="1:16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O306" s="22">
        <v>3.2211882605583497</v>
      </c>
      <c r="P306" s="22">
        <v>10.386142010094579</v>
      </c>
    </row>
    <row r="307" spans="1:16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O307" s="22">
        <v>2.9978586723768963</v>
      </c>
      <c r="P307" s="22">
        <v>5.638716673345745</v>
      </c>
    </row>
    <row r="308" spans="1:16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O308" s="22">
        <v>2.8469750889679624</v>
      </c>
      <c r="P308" s="22">
        <v>11.962901239040647</v>
      </c>
    </row>
    <row r="309" spans="1:16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O309" s="22">
        <v>2.8409090909090828</v>
      </c>
      <c r="P309" s="22">
        <v>9.8444231689803772</v>
      </c>
    </row>
    <row r="310" spans="1:16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O310" s="22">
        <v>2.7639971651311157</v>
      </c>
      <c r="P310" s="22">
        <v>11.739275819241414</v>
      </c>
    </row>
    <row r="311" spans="1:16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O311" s="22">
        <v>2.7522935779816571</v>
      </c>
      <c r="P311" s="22">
        <v>7.0569143387040567</v>
      </c>
    </row>
    <row r="312" spans="1:16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O312" s="22">
        <v>2.7445460942997935</v>
      </c>
      <c r="P312" s="22">
        <v>7.0551513621445405</v>
      </c>
    </row>
    <row r="313" spans="1:16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O313" s="22">
        <v>2.8109627547435068</v>
      </c>
      <c r="P313" s="22">
        <v>9.7611559323579122</v>
      </c>
    </row>
    <row r="314" spans="1:16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O314" s="22">
        <v>2.450980392156854</v>
      </c>
      <c r="P314" s="22">
        <v>5.3588344084081418</v>
      </c>
    </row>
    <row r="315" spans="1:16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O315" s="22">
        <v>2.515723270440251</v>
      </c>
      <c r="P315" s="22">
        <v>-1.3062634224101699</v>
      </c>
    </row>
    <row r="316" spans="1:16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O316" s="22">
        <v>2.6517794836008246</v>
      </c>
      <c r="P316" s="22">
        <v>2.4353120243531201</v>
      </c>
    </row>
    <row r="317" spans="1:16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O317" s="22">
        <v>2.3643949930458819</v>
      </c>
      <c r="P317" s="22">
        <v>1.4016304227104204</v>
      </c>
    </row>
    <row r="318" spans="1:16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O318" s="22">
        <v>2.2884882108183069</v>
      </c>
      <c r="P318" s="22">
        <v>-1.3894746187823159</v>
      </c>
    </row>
    <row r="319" spans="1:16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O319" s="22">
        <v>2.4948024948024949</v>
      </c>
      <c r="P319" s="22">
        <v>2.2605047642425102</v>
      </c>
    </row>
    <row r="320" spans="1:16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O320" s="22">
        <v>2.6989619377162599</v>
      </c>
      <c r="P320" s="22">
        <v>2.5735611355595767</v>
      </c>
    </row>
    <row r="321" spans="1:16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O321" s="22">
        <v>2.9005524861878351</v>
      </c>
      <c r="P321" s="22">
        <v>0.82365502364194487</v>
      </c>
    </row>
    <row r="322" spans="1:16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O322" s="22">
        <v>2.9655172413793229</v>
      </c>
      <c r="P322" s="22">
        <v>0.96616292242910351</v>
      </c>
    </row>
    <row r="323" spans="1:16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O323" s="22">
        <v>2.6098901098901228</v>
      </c>
      <c r="P323" s="22">
        <v>-1.7540440459949402</v>
      </c>
    </row>
    <row r="324" spans="1:16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O324" s="22">
        <v>2.6027397260274032</v>
      </c>
      <c r="P324" s="22">
        <v>-1.5392860971165212</v>
      </c>
    </row>
    <row r="325" spans="1:16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O325" s="22">
        <v>2.5974025974025761</v>
      </c>
      <c r="P325" s="22">
        <v>-2.3234567388550897</v>
      </c>
    </row>
    <row r="326" spans="1:16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O326" s="22">
        <v>2.8708133971291794</v>
      </c>
      <c r="P326" s="22">
        <v>4.3348888984030554</v>
      </c>
    </row>
    <row r="327" spans="1:16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O327" s="22">
        <v>2.8629856850715951</v>
      </c>
      <c r="P327" s="22">
        <v>12.324741458599719</v>
      </c>
    </row>
    <row r="328" spans="1:16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O328" s="22">
        <v>2.7872195785180187</v>
      </c>
      <c r="P328" s="22">
        <v>14.149165021844713</v>
      </c>
    </row>
    <row r="329" spans="1:16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O329" s="22">
        <v>3.1250000000000222</v>
      </c>
      <c r="P329" s="22">
        <v>16.845564074479725</v>
      </c>
    </row>
    <row r="330" spans="1:16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O330" s="22">
        <v>3.1186440677966054</v>
      </c>
      <c r="P330" s="22">
        <v>22.616877124271273</v>
      </c>
    </row>
    <row r="331" spans="1:16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O331" s="22">
        <v>3.0425963488843744</v>
      </c>
      <c r="P331" s="22">
        <v>22.650896870772041</v>
      </c>
    </row>
    <row r="332" spans="1:16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O332" s="22">
        <v>2.8301886792452713</v>
      </c>
      <c r="P332" s="22">
        <v>18.168626048917957</v>
      </c>
    </row>
    <row r="333" spans="1:16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O333" s="22">
        <v>2.6174496644295386</v>
      </c>
      <c r="P333" s="22">
        <v>26.301571178491923</v>
      </c>
    </row>
    <row r="334" spans="1:16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O334" s="22">
        <v>2.5452109845947701</v>
      </c>
      <c r="P334" s="22">
        <v>23.107864930665812</v>
      </c>
    </row>
    <row r="335" spans="1:16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O335" s="22">
        <v>2.7443105756358666</v>
      </c>
      <c r="P335" s="22">
        <v>33.432520002644985</v>
      </c>
    </row>
    <row r="336" spans="1:16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O336" s="22">
        <v>2.6034712950600669</v>
      </c>
      <c r="P336" s="22">
        <v>34.110653863740282</v>
      </c>
    </row>
    <row r="337" spans="1:16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O337" s="22">
        <v>2.5316455696202667</v>
      </c>
      <c r="P337" s="22">
        <v>35.202584924110369</v>
      </c>
    </row>
    <row r="338" spans="1:16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O338" s="22">
        <v>2.7906976744185963</v>
      </c>
      <c r="P338" s="22">
        <v>31.399905619729584</v>
      </c>
    </row>
    <row r="339" spans="1:16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O339" s="22">
        <v>2.7170311464546071</v>
      </c>
      <c r="P339" s="22">
        <v>28.916937948113674</v>
      </c>
    </row>
    <row r="340" spans="1:16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O340" s="22">
        <v>2.8439153439153486</v>
      </c>
      <c r="P340" s="22">
        <v>27.094868955334061</v>
      </c>
    </row>
    <row r="341" spans="1:16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O341" s="22">
        <v>2.832674571805005</v>
      </c>
      <c r="P341" s="22">
        <v>25.44431946006749</v>
      </c>
    </row>
    <row r="342" spans="1:16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O342" s="22">
        <v>2.8270874424720649</v>
      </c>
      <c r="P342" s="22">
        <v>23.107847636530508</v>
      </c>
    </row>
    <row r="343" spans="1:16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O343" s="22">
        <v>2.8215223097112663</v>
      </c>
      <c r="P343" s="22">
        <v>13.857951108422606</v>
      </c>
    </row>
    <row r="344" spans="1:16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O344" s="22">
        <v>2.8833551769331667</v>
      </c>
      <c r="P344" s="22">
        <v>16.037232149213352</v>
      </c>
    </row>
    <row r="345" spans="1:16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O345" s="22">
        <v>2.8122956180510084</v>
      </c>
      <c r="P345" s="22">
        <v>17.610923837716676</v>
      </c>
    </row>
    <row r="346" spans="1:16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O346" s="22">
        <v>3.0045721750489918</v>
      </c>
      <c r="P346" s="22">
        <v>21.284608770421332</v>
      </c>
    </row>
    <row r="347" spans="1:16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O347" s="22">
        <v>3.0618892508143203</v>
      </c>
      <c r="P347" s="22">
        <v>25.050795381337032</v>
      </c>
    </row>
    <row r="348" spans="1:16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O348" s="22">
        <v>3.2530904359141077</v>
      </c>
      <c r="P348" s="22">
        <v>20.26366632571883</v>
      </c>
    </row>
    <row r="349" spans="1:16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O349" s="22">
        <v>3.378817413905133</v>
      </c>
      <c r="P349" s="22">
        <v>23.606175906418024</v>
      </c>
    </row>
    <row r="350" spans="1:16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O350" s="22">
        <v>3.0381383322559907</v>
      </c>
      <c r="P350" s="22">
        <v>23.482660087753548</v>
      </c>
    </row>
    <row r="351" spans="1:16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O351" s="22">
        <v>3.0322580645161246</v>
      </c>
      <c r="P351" s="22">
        <v>17.292021688613481</v>
      </c>
    </row>
    <row r="352" spans="1:16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O352" s="22">
        <v>2.7652733118971096</v>
      </c>
      <c r="P352" s="22">
        <v>22.497210205298334</v>
      </c>
    </row>
    <row r="353" spans="1:16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O353" s="22">
        <v>2.4343369634849621</v>
      </c>
      <c r="P353" s="22">
        <v>26.775466284074611</v>
      </c>
    </row>
    <row r="354" spans="1:16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O354" s="22">
        <v>2.2378516624040889</v>
      </c>
      <c r="P354" s="22">
        <v>31.986341201556744</v>
      </c>
    </row>
    <row r="355" spans="1:16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O355" s="22">
        <v>2.2335673261008271</v>
      </c>
      <c r="P355" s="22">
        <v>49.122587702164225</v>
      </c>
    </row>
    <row r="356" spans="1:16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O356" s="22">
        <v>2.1656050955414008</v>
      </c>
      <c r="P356" s="22">
        <v>37.957637387076495</v>
      </c>
    </row>
    <row r="357" spans="1:16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O357" s="22">
        <v>2.2900763358778775</v>
      </c>
      <c r="P357" s="22">
        <v>37.820261009995178</v>
      </c>
    </row>
    <row r="358" spans="1:16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O358" s="22">
        <v>2.2194039315155401</v>
      </c>
      <c r="P358" s="22">
        <v>29.683667248004308</v>
      </c>
    </row>
    <row r="359" spans="1:16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O359" s="22">
        <v>2.0859671302149163</v>
      </c>
      <c r="P359" s="22">
        <v>26.205384269900399</v>
      </c>
    </row>
    <row r="360" spans="1:16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O360" s="22">
        <v>1.8903591682419618</v>
      </c>
      <c r="P360" s="22">
        <v>31.008181008180991</v>
      </c>
    </row>
    <row r="361" spans="1:16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O361" s="22">
        <v>1.6970458830924073</v>
      </c>
      <c r="P361" s="22">
        <v>24.692174620942311</v>
      </c>
    </row>
    <row r="362" spans="1:16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O362" s="22">
        <v>1.6311166875784044</v>
      </c>
      <c r="P362" s="22">
        <v>32.690119116866015</v>
      </c>
    </row>
    <row r="363" spans="1:16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O363" s="22">
        <v>1.4402003757044479</v>
      </c>
      <c r="P363" s="22">
        <v>45.518543956043956</v>
      </c>
    </row>
    <row r="364" spans="1:16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O364" s="22">
        <v>1.3767209011263937</v>
      </c>
      <c r="P364" s="22">
        <v>38.736366585968504</v>
      </c>
    </row>
    <row r="365" spans="1:16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O365" s="22">
        <v>1.4383989993745905</v>
      </c>
      <c r="P365" s="22">
        <v>28.591974348092599</v>
      </c>
    </row>
    <row r="366" spans="1:16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O366" s="22">
        <v>1.6885553470919357</v>
      </c>
      <c r="P366" s="22">
        <v>28.097250152518249</v>
      </c>
    </row>
    <row r="367" spans="1:16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O367" s="22">
        <v>1.6229712858926382</v>
      </c>
      <c r="P367" s="22">
        <v>17.432490490511476</v>
      </c>
    </row>
    <row r="368" spans="1:16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O368" s="22">
        <v>1.7456359102244301</v>
      </c>
      <c r="P368" s="22">
        <v>6.4271181918240661</v>
      </c>
    </row>
    <row r="369" spans="1:16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O369" s="22">
        <v>1.6169154228855787</v>
      </c>
      <c r="P369" s="22">
        <v>7.36107592264168</v>
      </c>
    </row>
    <row r="370" spans="1:16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O370" s="22">
        <v>1.4267990074441794</v>
      </c>
      <c r="P370" s="22">
        <v>20.123111237453806</v>
      </c>
    </row>
    <row r="371" spans="1:16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O371" s="22">
        <v>1.4860681114551078</v>
      </c>
      <c r="P371" s="22">
        <v>21.795059660875047</v>
      </c>
    </row>
    <row r="372" spans="1:16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O372" s="22">
        <v>1.4842300556586308</v>
      </c>
      <c r="P372" s="22">
        <v>26.668590212586185</v>
      </c>
    </row>
    <row r="373" spans="1:16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O373" s="22">
        <v>1.606922126081578</v>
      </c>
      <c r="P373" s="22">
        <v>30.5382135716326</v>
      </c>
    </row>
    <row r="374" spans="1:16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O374" s="22">
        <v>1.6666666666666607</v>
      </c>
      <c r="P374" s="22">
        <v>18.010368422055766</v>
      </c>
    </row>
    <row r="375" spans="1:16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O375" s="22">
        <v>1.6666666666666607</v>
      </c>
      <c r="P375" s="22">
        <v>16.756977535738592</v>
      </c>
    </row>
    <row r="376" spans="1:16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O376" s="22">
        <v>1.7283950617283939</v>
      </c>
      <c r="P376" s="22">
        <v>20.097144142118296</v>
      </c>
    </row>
    <row r="377" spans="1:16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O377" s="22">
        <v>2.2811344019728841</v>
      </c>
      <c r="P377" s="22">
        <v>19.345079848187609</v>
      </c>
    </row>
    <row r="378" spans="1:16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O378" s="22">
        <v>2.091020910209096</v>
      </c>
      <c r="P378" s="22">
        <v>21.067346362802517</v>
      </c>
    </row>
    <row r="379" spans="1:16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O379" s="22">
        <v>1.9656019656019597</v>
      </c>
      <c r="P379" s="22">
        <v>18.564787136266702</v>
      </c>
    </row>
    <row r="380" spans="1:16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O380" s="22">
        <v>2.1446078431372584</v>
      </c>
      <c r="P380" s="22">
        <v>37.933519973257582</v>
      </c>
    </row>
    <row r="381" spans="1:16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O381" s="22">
        <v>2.2643818849449104</v>
      </c>
      <c r="P381" s="22">
        <v>26.125603484724834</v>
      </c>
    </row>
    <row r="382" spans="1:16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O382" s="22">
        <v>2.629969418960254</v>
      </c>
      <c r="P382" s="22">
        <v>24.052718286655672</v>
      </c>
    </row>
    <row r="383" spans="1:16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O383" s="22">
        <v>2.56253813300793</v>
      </c>
      <c r="P383" s="22">
        <v>19.360105875578991</v>
      </c>
    </row>
    <row r="384" spans="1:16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O384" s="22">
        <v>2.6203534430225606</v>
      </c>
      <c r="P384" s="22">
        <v>19.526044759727633</v>
      </c>
    </row>
    <row r="385" spans="1:16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O385" s="22">
        <v>2.6763990267639981</v>
      </c>
      <c r="P385" s="22">
        <v>8.9728361101559795</v>
      </c>
    </row>
    <row r="386" spans="1:16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O386" s="22">
        <v>2.7929568913175551</v>
      </c>
      <c r="P386" s="22">
        <v>10.343769431411665</v>
      </c>
    </row>
    <row r="387" spans="1:16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O387" s="22">
        <v>3.2179720704310855</v>
      </c>
      <c r="P387" s="22">
        <v>16.496808849708877</v>
      </c>
    </row>
    <row r="388" spans="1:16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O388" s="22">
        <v>3.762135922330101</v>
      </c>
      <c r="P388" s="22">
        <v>8.7815875013106837</v>
      </c>
    </row>
    <row r="389" spans="1:16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O389" s="22">
        <v>3.0138637733574392</v>
      </c>
      <c r="P389" s="22">
        <v>9.1224728077182959</v>
      </c>
    </row>
    <row r="390" spans="1:16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O390" s="22">
        <v>3.1325301204819134</v>
      </c>
      <c r="P390" s="22">
        <v>5.9655717522273388</v>
      </c>
    </row>
    <row r="391" spans="1:16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O391" s="22">
        <v>3.7349397590361377</v>
      </c>
      <c r="P391" s="22">
        <v>7.6848395448250839</v>
      </c>
    </row>
    <row r="392" spans="1:16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O392" s="22">
        <v>3.5992801439711952</v>
      </c>
      <c r="P392" s="22">
        <v>14.940056497603017</v>
      </c>
    </row>
    <row r="393" spans="1:16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O393" s="22">
        <v>3.3512866546977715</v>
      </c>
      <c r="P393" s="22">
        <v>11.990239414988579</v>
      </c>
    </row>
    <row r="394" spans="1:16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O394" s="22">
        <v>3.4564958283670899</v>
      </c>
      <c r="P394" s="22">
        <v>4.8769929490142472</v>
      </c>
    </row>
    <row r="395" spans="1:16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O395" s="22">
        <v>3.4503271861986873</v>
      </c>
      <c r="P395" s="22">
        <v>-5.3250390594063006</v>
      </c>
    </row>
    <row r="396" spans="1:16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O396" s="22">
        <v>3.444180522565321</v>
      </c>
      <c r="P396" s="22">
        <v>-10.139186659860478</v>
      </c>
    </row>
    <row r="397" spans="1:16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O397" s="22">
        <v>3.4360189573459543</v>
      </c>
      <c r="P397" s="22">
        <v>-2.0402162844398553</v>
      </c>
    </row>
    <row r="398" spans="1:16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O398" s="22">
        <v>3.7212049616065945</v>
      </c>
      <c r="P398" s="22">
        <v>-9.256304796475467</v>
      </c>
    </row>
    <row r="399" spans="1:16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O399" s="22">
        <v>3.529411764705892</v>
      </c>
      <c r="P399" s="22">
        <v>-22.571367561291357</v>
      </c>
    </row>
    <row r="400" spans="1:16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O400" s="22">
        <v>2.9824561403508643</v>
      </c>
      <c r="P400" s="22">
        <v>-13.974511680425216</v>
      </c>
    </row>
    <row r="401" spans="1:16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O401" s="22">
        <v>3.2182562902282053</v>
      </c>
      <c r="P401" s="22">
        <v>-11.599324229198926</v>
      </c>
    </row>
    <row r="402" spans="1:16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O402" s="22">
        <v>3.5630841121495394</v>
      </c>
      <c r="P402" s="22">
        <v>-15.827031486319253</v>
      </c>
    </row>
    <row r="403" spans="1:16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O403" s="22">
        <v>3.1939605110336888</v>
      </c>
      <c r="P403" s="22">
        <v>-15.347735230600412</v>
      </c>
    </row>
    <row r="404" spans="1:16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O404" s="22">
        <v>2.7214823393167498</v>
      </c>
      <c r="P404" s="22">
        <v>-25.308365399820786</v>
      </c>
    </row>
    <row r="405" spans="1:16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O405" s="22">
        <v>2.7214823393167498</v>
      </c>
      <c r="P405" s="22">
        <v>-27.536877571336081</v>
      </c>
    </row>
    <row r="406" spans="1:16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O406" s="22">
        <v>2.5921658986175045</v>
      </c>
      <c r="P406" s="22">
        <v>-25.858402126766478</v>
      </c>
    </row>
    <row r="407" spans="1:16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O407" s="22">
        <v>2.1276595744680771</v>
      </c>
      <c r="P407" s="22">
        <v>-13.346515076618882</v>
      </c>
    </row>
    <row r="408" spans="1:16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O408" s="22">
        <v>1.8943742824339971</v>
      </c>
      <c r="P408" s="22">
        <v>-13.04268791468477</v>
      </c>
    </row>
    <row r="409" spans="1:16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O409" s="22">
        <v>1.6036655211913109</v>
      </c>
      <c r="P409" s="22">
        <v>-17.2626847534059</v>
      </c>
    </row>
    <row r="410" spans="1:16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O410" s="22">
        <v>1.1958997722095743</v>
      </c>
      <c r="P410" s="22">
        <v>-10.74326177073085</v>
      </c>
    </row>
    <row r="411" spans="1:16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O411" s="22">
        <v>1.1363636363636465</v>
      </c>
      <c r="P411" s="22">
        <v>-1.115199986210802</v>
      </c>
    </row>
    <row r="412" spans="1:16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O412" s="22">
        <v>1.3628620102214661</v>
      </c>
      <c r="P412" s="22">
        <v>-13.809165559521707</v>
      </c>
    </row>
    <row r="413" spans="1:16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O413" s="22">
        <v>1.6439909297052191</v>
      </c>
      <c r="P413" s="22">
        <v>-15.024446178592466</v>
      </c>
    </row>
    <row r="414" spans="1:16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O414" s="22">
        <v>1.2408347433727984</v>
      </c>
      <c r="P414" s="22">
        <v>-19.157451118116931</v>
      </c>
    </row>
    <row r="415" spans="1:16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O415" s="22">
        <v>1.0692177827799743</v>
      </c>
      <c r="P415" s="22">
        <v>-24.736012152935448</v>
      </c>
    </row>
    <row r="416" spans="1:16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O416" s="22">
        <v>1.465614430665152</v>
      </c>
      <c r="P416" s="22">
        <v>-19.187882637308341</v>
      </c>
    </row>
    <row r="417" spans="1:16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O417" s="22">
        <v>1.7474633596392231</v>
      </c>
      <c r="P417" s="22">
        <v>-21.678482909677797</v>
      </c>
    </row>
    <row r="418" spans="1:16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O418" s="22">
        <v>1.516002245929271</v>
      </c>
      <c r="P418" s="22">
        <v>-16.420389137368129</v>
      </c>
    </row>
    <row r="419" spans="1:16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O419" s="22">
        <v>2.0270270270270174</v>
      </c>
      <c r="P419" s="22">
        <v>-17.827899425161277</v>
      </c>
    </row>
    <row r="420" spans="1:16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O420" s="22">
        <v>2.2535211267605604</v>
      </c>
      <c r="P420" s="22">
        <v>-23.365967528395228</v>
      </c>
    </row>
    <row r="421" spans="1:16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O421" s="22">
        <v>2.4802705749718212</v>
      </c>
      <c r="P421" s="22">
        <v>-24.287736683772788</v>
      </c>
    </row>
    <row r="422" spans="1:16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O422" s="22">
        <v>2.7574563871693991</v>
      </c>
      <c r="P422" s="22">
        <v>-23.996819459127337</v>
      </c>
    </row>
    <row r="423" spans="1:16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O423" s="22">
        <v>3.1460674157303359</v>
      </c>
      <c r="P423" s="22">
        <v>-26.077445332450178</v>
      </c>
    </row>
    <row r="424" spans="1:16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O424" s="22">
        <v>3.0252100840336249</v>
      </c>
      <c r="P424" s="22">
        <v>-14.857185306243736</v>
      </c>
    </row>
    <row r="425" spans="1:16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O425" s="22">
        <v>2.175125488008911</v>
      </c>
      <c r="P425" s="22">
        <v>-9.7035065689600302</v>
      </c>
    </row>
    <row r="426" spans="1:16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O426" s="22">
        <v>1.8941504178273005</v>
      </c>
      <c r="P426" s="22">
        <v>-1.5477561576852428</v>
      </c>
    </row>
    <row r="427" spans="1:16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O427" s="22">
        <v>1.9487750556792971</v>
      </c>
      <c r="P427" s="22">
        <v>8.6318860928895838</v>
      </c>
    </row>
    <row r="428" spans="1:16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O428" s="22">
        <v>2.0555555555555438</v>
      </c>
      <c r="P428" s="22">
        <v>10.0363509338806</v>
      </c>
    </row>
    <row r="429" spans="1:16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O429" s="22">
        <v>2.2160664819944609</v>
      </c>
      <c r="P429" s="22">
        <v>22.162937886370337</v>
      </c>
    </row>
    <row r="430" spans="1:16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O430" s="22">
        <v>2.3783185840707821</v>
      </c>
      <c r="P430" s="22">
        <v>18.622425939306364</v>
      </c>
    </row>
    <row r="431" spans="1:16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O431" s="22">
        <v>2.0419426048565281</v>
      </c>
      <c r="P431" s="22">
        <v>13.018124339161186</v>
      </c>
    </row>
    <row r="432" spans="1:16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O432" s="22">
        <v>1.9283746556473913</v>
      </c>
      <c r="P432" s="22">
        <v>26.380395990088878</v>
      </c>
    </row>
    <row r="433" spans="1:16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O433" s="22">
        <v>2.0352035203520247</v>
      </c>
      <c r="P433" s="22">
        <v>32.187682599041722</v>
      </c>
    </row>
    <row r="434" spans="1:16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O434" s="22">
        <v>2.0262869660460092</v>
      </c>
      <c r="P434" s="22">
        <v>36.116031623372777</v>
      </c>
    </row>
    <row r="435" spans="1:16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O435" s="22">
        <v>1.6884531590413809</v>
      </c>
      <c r="P435" s="22">
        <v>32.779598670093634</v>
      </c>
    </row>
    <row r="436" spans="1:16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O436" s="22">
        <v>1.7400761283306032</v>
      </c>
      <c r="P436" s="22">
        <v>20.762989137547439</v>
      </c>
    </row>
    <row r="437" spans="1:16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O437" s="22">
        <v>2.2925764192139875</v>
      </c>
      <c r="P437" s="22">
        <v>16.302576822092398</v>
      </c>
    </row>
    <row r="438" spans="1:16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O438" s="22">
        <v>2.8977583378895444</v>
      </c>
      <c r="P438" s="22">
        <v>17.069266290405327</v>
      </c>
    </row>
    <row r="439" spans="1:16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O439" s="22">
        <v>3.1676679410158393</v>
      </c>
      <c r="P439" s="22">
        <v>11.250012622310201</v>
      </c>
    </row>
    <row r="440" spans="1:16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O440" s="22">
        <v>2.9395753946652281</v>
      </c>
      <c r="P440" s="22">
        <v>9.5465322764655127</v>
      </c>
    </row>
    <row r="441" spans="1:16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O441" s="22">
        <v>2.5474254742547275</v>
      </c>
      <c r="P441" s="22">
        <v>11.90899324276835</v>
      </c>
    </row>
    <row r="442" spans="1:16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O442" s="22">
        <v>2.5391680172879516</v>
      </c>
      <c r="P442" s="22">
        <v>7.5653605657127088</v>
      </c>
    </row>
    <row r="443" spans="1:16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O443" s="22">
        <v>3.1909140075716547</v>
      </c>
      <c r="P443" s="22">
        <v>10.926100926100911</v>
      </c>
    </row>
    <row r="444" spans="1:16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O444" s="22">
        <v>3.6216216216216068</v>
      </c>
      <c r="P444" s="22">
        <v>8.9934527663860777</v>
      </c>
    </row>
    <row r="445" spans="1:16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O445" s="22">
        <v>3.3423180592991875</v>
      </c>
      <c r="P445" s="22">
        <v>4.4327354061867164</v>
      </c>
    </row>
    <row r="446" spans="1:16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O446" s="22">
        <v>2.8448738593666034</v>
      </c>
      <c r="P446" s="22">
        <v>5.1234125805718955</v>
      </c>
    </row>
    <row r="447" spans="1:16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O447" s="22">
        <v>3.0530262453133394</v>
      </c>
      <c r="P447" s="22">
        <v>4.828584367036326</v>
      </c>
    </row>
    <row r="448" spans="1:16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O448" s="22">
        <v>3.2068412613575736</v>
      </c>
      <c r="P448" s="22">
        <v>4.4748487311478291</v>
      </c>
    </row>
    <row r="449" spans="1:16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O449" s="22">
        <v>3.3617929562433257</v>
      </c>
      <c r="P449" s="22">
        <v>6.3193775207909475</v>
      </c>
    </row>
    <row r="450" spans="1:16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O450" s="22">
        <v>2.8692879914984148</v>
      </c>
      <c r="P450" s="22">
        <v>4.4256863363837162</v>
      </c>
    </row>
    <row r="451" spans="1:16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O451" s="22">
        <v>2.541026998411855</v>
      </c>
      <c r="P451" s="22">
        <v>12.02301855280834</v>
      </c>
    </row>
    <row r="452" spans="1:16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O452" s="22">
        <v>3.0671602326811209</v>
      </c>
      <c r="P452" s="22">
        <v>10.51311309135694</v>
      </c>
    </row>
    <row r="453" spans="1:16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O453" s="22">
        <v>3.6469344608879517</v>
      </c>
      <c r="P453" s="22">
        <v>10.248703547524629</v>
      </c>
    </row>
    <row r="454" spans="1:16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O454" s="22">
        <v>4.7418335089568053</v>
      </c>
      <c r="P454" s="22">
        <v>6.7961422757034207</v>
      </c>
    </row>
    <row r="455" spans="1:16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O455" s="22">
        <v>4.3501048218029359</v>
      </c>
      <c r="P455" s="22">
        <v>6.445621986335226</v>
      </c>
    </row>
    <row r="456" spans="1:16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O456" s="22">
        <v>3.3385498174230532</v>
      </c>
      <c r="P456" s="22">
        <v>3.0010231698461842</v>
      </c>
    </row>
    <row r="457" spans="1:16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O457" s="22">
        <v>3.3385498174230532</v>
      </c>
      <c r="P457" s="22">
        <v>8.3647260998755524</v>
      </c>
    </row>
    <row r="458" spans="1:16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O458" s="22">
        <v>3.9665970772442494</v>
      </c>
      <c r="P458" s="22">
        <v>6.4024592888002774</v>
      </c>
    </row>
    <row r="459" spans="1:16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O459" s="22">
        <v>3.6382536382536301</v>
      </c>
      <c r="P459" s="22">
        <v>9.6799058098069537</v>
      </c>
    </row>
    <row r="460" spans="1:16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O460" s="22">
        <v>3.4179181771103018</v>
      </c>
      <c r="P460" s="22">
        <v>13.291265073259284</v>
      </c>
    </row>
    <row r="461" spans="1:16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O461" s="22">
        <v>3.5622096024780614</v>
      </c>
      <c r="P461" s="22">
        <v>6.5958875367184255</v>
      </c>
    </row>
    <row r="462" spans="1:16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O462" s="22">
        <v>4.0289256198347223</v>
      </c>
      <c r="P462" s="22">
        <v>6.6203318979627834</v>
      </c>
    </row>
    <row r="463" spans="1:16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O463" s="22">
        <v>4.233350542075387</v>
      </c>
      <c r="P463" s="22">
        <v>3.4419614642920759</v>
      </c>
    </row>
    <row r="464" spans="1:16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O464" s="22">
        <v>4.1046690610569536</v>
      </c>
      <c r="P464" s="22">
        <v>6.8415920283857679</v>
      </c>
    </row>
    <row r="465" spans="1:16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O465" s="22">
        <v>3.8755736868944402</v>
      </c>
      <c r="P465" s="22">
        <v>8.710866610786038</v>
      </c>
    </row>
    <row r="466" spans="1:16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O466" s="22">
        <v>2.0623742454728422</v>
      </c>
      <c r="P466" s="22">
        <v>14.16144025318764</v>
      </c>
    </row>
    <row r="467" spans="1:16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O467" s="22">
        <v>1.3561024610748484</v>
      </c>
      <c r="P467" s="22">
        <v>12.097032365464045</v>
      </c>
    </row>
    <row r="468" spans="1:16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O468" s="22">
        <v>1.9687026754164672</v>
      </c>
      <c r="P468" s="22">
        <v>13.619431382130752</v>
      </c>
    </row>
    <row r="469" spans="1:16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O469" s="22">
        <v>2.5239777889954462</v>
      </c>
      <c r="P469" s="22">
        <v>12.355477782638591</v>
      </c>
    </row>
    <row r="470" spans="1:16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O470" s="22">
        <v>2.0943775100401796</v>
      </c>
      <c r="P470" s="22">
        <v>9.8511704902159778</v>
      </c>
    </row>
    <row r="471" spans="1:16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O471" s="22">
        <v>2.4363089267803506</v>
      </c>
      <c r="P471" s="22">
        <v>9.7299342791168151</v>
      </c>
    </row>
    <row r="472" spans="1:16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O472" s="22">
        <v>2.8102153229844884</v>
      </c>
      <c r="P472" s="22">
        <v>13.105347891439866</v>
      </c>
    </row>
    <row r="473" spans="1:16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O473" s="22">
        <v>2.6714855433698892</v>
      </c>
      <c r="P473" s="22">
        <v>20.512719571054028</v>
      </c>
    </row>
    <row r="474" spans="1:16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O474" s="22">
        <v>2.7060575968222311</v>
      </c>
      <c r="P474" s="22">
        <v>18.355377105967552</v>
      </c>
    </row>
    <row r="475" spans="1:16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O475" s="22">
        <v>2.6260525012382407</v>
      </c>
      <c r="P475" s="22">
        <v>13.990412482571713</v>
      </c>
    </row>
    <row r="476" spans="1:16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O476" s="22">
        <v>2.3415475603745683</v>
      </c>
      <c r="P476" s="22">
        <v>13.05164823365188</v>
      </c>
    </row>
    <row r="477" spans="1:16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O477" s="22">
        <v>1.9494354442808115</v>
      </c>
      <c r="P477" s="22">
        <v>14.290526630984024</v>
      </c>
    </row>
    <row r="478" spans="1:16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O478" s="22">
        <v>2.7614588467225198</v>
      </c>
      <c r="P478" s="22">
        <v>12.441760889443664</v>
      </c>
    </row>
    <row r="479" spans="1:16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O479" s="22">
        <v>3.6040634291377494</v>
      </c>
      <c r="P479" s="22">
        <v>5.748127628281563</v>
      </c>
    </row>
    <row r="480" spans="1:16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O480" s="22">
        <v>4.3267326732673306</v>
      </c>
      <c r="P480" s="22">
        <v>3.5295776633998521</v>
      </c>
    </row>
    <row r="481" spans="1:16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O481" s="22">
        <v>4.1033973412112346</v>
      </c>
      <c r="P481" s="22">
        <v>-4.1502113694515508</v>
      </c>
    </row>
    <row r="482" spans="1:16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O482" s="22">
        <v>4.3531066223472248</v>
      </c>
      <c r="P482" s="22">
        <v>-5.4157603673533057</v>
      </c>
    </row>
    <row r="483" spans="1:16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O483" s="22">
        <v>4.1344769849895657</v>
      </c>
      <c r="P483" s="22">
        <v>-6.9084920400320886</v>
      </c>
    </row>
    <row r="484" spans="1:16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O484" s="22">
        <v>4.009020417705722</v>
      </c>
      <c r="P484" s="22">
        <v>-6.5287343915486629</v>
      </c>
    </row>
    <row r="485" spans="1:16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O485" s="22">
        <v>3.9556416568346187</v>
      </c>
      <c r="P485" s="22">
        <v>-8.5089702212175276</v>
      </c>
    </row>
    <row r="486" spans="1:16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O486" s="22">
        <v>4.0788010635726346</v>
      </c>
      <c r="P486" s="22">
        <v>-14.856819769182151</v>
      </c>
    </row>
    <row r="487" spans="1:16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O487" s="22">
        <v>4.8633700446906847</v>
      </c>
      <c r="P487" s="22">
        <v>-12.911006205034104</v>
      </c>
    </row>
    <row r="488" spans="1:16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O488" s="22">
        <v>5.5145412254214987</v>
      </c>
      <c r="P488" s="22">
        <v>-12.968880385891357</v>
      </c>
    </row>
    <row r="489" spans="1:16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O489" s="22">
        <v>5.3488450481771643</v>
      </c>
      <c r="P489" s="22">
        <v>-23.605043392827906</v>
      </c>
    </row>
    <row r="490" spans="1:16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O490" s="22">
        <v>4.9606000872889133</v>
      </c>
      <c r="P490" s="22">
        <v>-37.474989995998406</v>
      </c>
    </row>
    <row r="491" spans="1:16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O491" s="22">
        <v>3.7111439545039149</v>
      </c>
      <c r="P491" s="22">
        <v>-39.489852410980731</v>
      </c>
    </row>
    <row r="492" spans="1:16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O492" s="22">
        <v>1.0358735883078563</v>
      </c>
      <c r="P492" s="22">
        <v>-38.48579367457571</v>
      </c>
    </row>
    <row r="493" spans="1:16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O493" s="22">
        <v>-4.4931278791493501E-2</v>
      </c>
      <c r="P493" s="22">
        <v>-40.090674984585249</v>
      </c>
    </row>
    <row r="494" spans="1:16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O494" s="22">
        <v>-0.12533867357756856</v>
      </c>
      <c r="P494" s="22">
        <v>-44.756243283256801</v>
      </c>
    </row>
    <row r="495" spans="1:16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O495" s="22">
        <v>8.1804205864521862E-2</v>
      </c>
      <c r="P495" s="22">
        <v>-39.678687533076285</v>
      </c>
    </row>
    <row r="496" spans="1:16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O496" s="22">
        <v>-0.42146078307413459</v>
      </c>
      <c r="P496" s="22">
        <v>-37.008061547788309</v>
      </c>
    </row>
    <row r="497" spans="1:16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O497" s="22">
        <v>-0.60530765135026199</v>
      </c>
      <c r="P497" s="22">
        <v>-34.364958082806098</v>
      </c>
    </row>
    <row r="498" spans="1:16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O498" s="22">
        <v>-1.0390780678814715</v>
      </c>
      <c r="P498" s="22">
        <v>-28.178125000000001</v>
      </c>
    </row>
    <row r="499" spans="1:16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O499" s="22">
        <v>-1.2523069417661126</v>
      </c>
      <c r="P499" s="22">
        <v>-22.084931117738961</v>
      </c>
    </row>
    <row r="500" spans="1:16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O500" s="22">
        <v>-1.9753356884008366</v>
      </c>
      <c r="P500" s="22">
        <v>-20.439964765401484</v>
      </c>
    </row>
    <row r="501" spans="1:16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O501" s="22">
        <v>-1.4686053048967196</v>
      </c>
      <c r="P501" s="22">
        <v>-9.36931993552591</v>
      </c>
    </row>
    <row r="502" spans="1:16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O502" s="22">
        <v>-1.341125723111225</v>
      </c>
      <c r="P502" s="22">
        <v>6.961548387096772</v>
      </c>
    </row>
    <row r="503" spans="1:16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O503" s="22">
        <v>-0.21906360684769144</v>
      </c>
      <c r="P503" s="22">
        <v>22.247389092207449</v>
      </c>
    </row>
    <row r="504" spans="1:16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O504" s="22">
        <v>1.8485555811255772</v>
      </c>
      <c r="P504" s="22">
        <v>23.454193191253793</v>
      </c>
    </row>
    <row r="505" spans="1:16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O505" s="22">
        <v>2.7846256488390564</v>
      </c>
      <c r="P505" s="22">
        <v>30.027364750326903</v>
      </c>
    </row>
    <row r="506" spans="1:16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O506" s="22">
        <v>2.6552304926896086</v>
      </c>
      <c r="P506" s="22">
        <v>50.252350052374538</v>
      </c>
    </row>
    <row r="507" spans="1:16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O507" s="22">
        <v>2.2144242919620138</v>
      </c>
      <c r="P507" s="22">
        <v>46.568989935703819</v>
      </c>
    </row>
    <row r="508" spans="1:16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O508" s="22">
        <v>2.3918022225043911</v>
      </c>
      <c r="P508" s="22">
        <v>35.962007768013684</v>
      </c>
    </row>
    <row r="509" spans="1:16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O509" s="22">
        <v>2.2409661200131659</v>
      </c>
      <c r="P509" s="22">
        <v>18.52492547381248</v>
      </c>
    </row>
    <row r="510" spans="1:16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O510" s="22">
        <v>1.9591645153719695</v>
      </c>
      <c r="P510" s="22">
        <v>12.116564417177923</v>
      </c>
    </row>
    <row r="511" spans="1:16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O511" s="22">
        <v>1.1050625005825987</v>
      </c>
      <c r="P511" s="22">
        <v>11.556689755741868</v>
      </c>
    </row>
    <row r="512" spans="1:16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O512" s="22">
        <v>1.3144049093465782</v>
      </c>
      <c r="P512" s="22">
        <v>2.8129960220258265</v>
      </c>
    </row>
    <row r="513" spans="1:16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O513" s="22">
        <v>1.1987048050249083</v>
      </c>
      <c r="P513" s="22">
        <v>4.9636735157225553</v>
      </c>
    </row>
    <row r="514" spans="1:16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6" x14ac:dyDescent="0.25">
      <c r="A515" s="21"/>
      <c r="B515" s="22"/>
      <c r="C515" s="60"/>
      <c r="I515" s="60"/>
      <c r="J515" s="58"/>
      <c r="K515" s="57"/>
      <c r="L515" s="59"/>
    </row>
    <row r="516" spans="1:16" x14ac:dyDescent="0.25">
      <c r="A516" s="21"/>
      <c r="B516" s="22"/>
      <c r="C516" s="60"/>
      <c r="I516" s="60"/>
      <c r="J516" s="58"/>
      <c r="K516" s="57"/>
      <c r="L516" s="59"/>
    </row>
    <row r="517" spans="1:16" x14ac:dyDescent="0.25">
      <c r="A517" s="21"/>
      <c r="B517" s="22"/>
      <c r="C517" s="60"/>
      <c r="I517" s="60"/>
      <c r="J517" s="58"/>
      <c r="K517" s="57"/>
      <c r="L517" s="59"/>
    </row>
    <row r="518" spans="1:16" x14ac:dyDescent="0.25">
      <c r="A518" s="21"/>
      <c r="B518" s="22"/>
      <c r="C518" s="60"/>
      <c r="I518" s="60"/>
      <c r="J518" s="58"/>
      <c r="K518" s="57"/>
      <c r="L518" s="59"/>
    </row>
    <row r="519" spans="1:16" x14ac:dyDescent="0.25">
      <c r="A519" s="21"/>
      <c r="B519" s="22"/>
      <c r="C519" s="60"/>
      <c r="I519" s="60"/>
      <c r="J519" s="58"/>
      <c r="K519" s="57"/>
      <c r="L519" s="59"/>
    </row>
    <row r="520" spans="1:16" x14ac:dyDescent="0.25">
      <c r="A520" s="21"/>
      <c r="B520" s="22"/>
      <c r="C520" s="60"/>
      <c r="I520" s="60"/>
      <c r="J520" s="58"/>
      <c r="K520" s="57"/>
      <c r="L520" s="59"/>
    </row>
    <row r="521" spans="1:16" x14ac:dyDescent="0.25">
      <c r="A521" s="21"/>
      <c r="B521" s="22"/>
      <c r="C521" s="60"/>
      <c r="I521" s="60"/>
      <c r="J521" s="58"/>
      <c r="K521" s="57"/>
      <c r="L521" s="59"/>
    </row>
    <row r="522" spans="1:16" x14ac:dyDescent="0.25">
      <c r="A522" s="21"/>
      <c r="B522" s="22"/>
      <c r="C522" s="60"/>
      <c r="I522" s="60"/>
      <c r="J522" s="58"/>
      <c r="K522" s="57"/>
      <c r="L522" s="59"/>
    </row>
    <row r="523" spans="1:16" x14ac:dyDescent="0.25">
      <c r="A523" s="21"/>
      <c r="B523" s="22"/>
      <c r="C523" s="60"/>
      <c r="I523" s="60"/>
      <c r="J523" s="58"/>
      <c r="K523" s="57"/>
      <c r="L523" s="59"/>
    </row>
    <row r="524" spans="1:16" x14ac:dyDescent="0.25">
      <c r="A524" s="21"/>
      <c r="B524" s="22"/>
      <c r="C524" s="60"/>
      <c r="I524" s="60"/>
    </row>
    <row r="525" spans="1:16" x14ac:dyDescent="0.25">
      <c r="A525" s="21"/>
      <c r="B525" s="22"/>
      <c r="C525" s="60"/>
      <c r="I525" s="60"/>
    </row>
    <row r="526" spans="1:16" x14ac:dyDescent="0.25">
      <c r="A526" s="21"/>
      <c r="B526" s="22"/>
      <c r="C526" s="60"/>
      <c r="I526" s="60"/>
    </row>
    <row r="527" spans="1:16" x14ac:dyDescent="0.25">
      <c r="A527" s="21"/>
      <c r="B527" s="22"/>
      <c r="C527" s="60"/>
      <c r="I527" s="60"/>
    </row>
    <row r="528" spans="1:16" x14ac:dyDescent="0.25">
      <c r="A528" s="21"/>
      <c r="B528" s="22"/>
      <c r="C528" s="60"/>
      <c r="I528" s="60"/>
    </row>
    <row r="529" spans="1:9" x14ac:dyDescent="0.25">
      <c r="A529" s="21"/>
      <c r="B529" s="22"/>
      <c r="C529" s="60"/>
      <c r="I529" s="60"/>
    </row>
    <row r="530" spans="1:9" x14ac:dyDescent="0.25">
      <c r="A530" s="21"/>
      <c r="B530" s="22"/>
      <c r="C530" s="60"/>
      <c r="I530" s="60"/>
    </row>
    <row r="531" spans="1:9" x14ac:dyDescent="0.25">
      <c r="A531" s="21"/>
      <c r="B531" s="22"/>
      <c r="C531" s="60"/>
      <c r="I531" s="60"/>
    </row>
    <row r="532" spans="1:9" x14ac:dyDescent="0.25">
      <c r="A532" s="21"/>
      <c r="B532" s="22"/>
      <c r="C532" s="60"/>
      <c r="I532" s="60"/>
    </row>
    <row r="533" spans="1:9" x14ac:dyDescent="0.25">
      <c r="A533" s="21"/>
      <c r="B533" s="22"/>
      <c r="C533" s="60"/>
      <c r="I533" s="60"/>
    </row>
    <row r="534" spans="1:9" x14ac:dyDescent="0.25">
      <c r="A534" s="21"/>
      <c r="B534" s="22"/>
      <c r="C534" s="60"/>
      <c r="I534" s="60"/>
    </row>
    <row r="535" spans="1:9" x14ac:dyDescent="0.25">
      <c r="A535" s="21"/>
      <c r="B535" s="22"/>
      <c r="C535" s="60"/>
      <c r="I535" s="60"/>
    </row>
    <row r="536" spans="1:9" x14ac:dyDescent="0.25">
      <c r="A536" s="21"/>
      <c r="B536" s="22"/>
      <c r="C536" s="60"/>
      <c r="I536" s="60"/>
    </row>
    <row r="537" spans="1:9" x14ac:dyDescent="0.25">
      <c r="A537" s="21"/>
      <c r="B537" s="22"/>
      <c r="C537" s="60"/>
      <c r="I537" s="60"/>
    </row>
    <row r="538" spans="1:9" x14ac:dyDescent="0.25">
      <c r="A538" s="21"/>
      <c r="B538" s="22"/>
      <c r="C538" s="60"/>
      <c r="I538" s="60"/>
    </row>
    <row r="539" spans="1:9" x14ac:dyDescent="0.25">
      <c r="A539" s="21"/>
      <c r="B539" s="22"/>
      <c r="C539" s="60"/>
      <c r="I539" s="60"/>
    </row>
    <row r="540" spans="1:9" x14ac:dyDescent="0.25">
      <c r="A540" s="21"/>
      <c r="B540" s="22"/>
      <c r="C540" s="60"/>
      <c r="I540" s="60"/>
    </row>
    <row r="541" spans="1:9" x14ac:dyDescent="0.25">
      <c r="A541" s="21"/>
      <c r="B541" s="22"/>
      <c r="C541" s="60"/>
      <c r="I541" s="60"/>
    </row>
    <row r="542" spans="1:9" x14ac:dyDescent="0.25">
      <c r="A542" s="21"/>
      <c r="B542" s="22"/>
      <c r="C542" s="60"/>
      <c r="I542" s="60"/>
    </row>
    <row r="543" spans="1:9" x14ac:dyDescent="0.25">
      <c r="A543" s="21"/>
      <c r="B543" s="22"/>
      <c r="C543" s="60"/>
      <c r="I543" s="60"/>
    </row>
    <row r="544" spans="1:9" x14ac:dyDescent="0.25">
      <c r="A544" s="21"/>
      <c r="B544" s="22"/>
      <c r="C544" s="60"/>
      <c r="I544" s="60"/>
    </row>
    <row r="545" spans="1:9" x14ac:dyDescent="0.25">
      <c r="A545" s="21"/>
      <c r="B545" s="22"/>
      <c r="C545" s="60"/>
      <c r="I545" s="60"/>
    </row>
    <row r="546" spans="1:9" x14ac:dyDescent="0.25">
      <c r="A546" s="21"/>
      <c r="B546" s="22"/>
      <c r="C546" s="60"/>
      <c r="I546" s="60"/>
    </row>
    <row r="547" spans="1:9" x14ac:dyDescent="0.25">
      <c r="A547" s="21"/>
      <c r="B547" s="22"/>
      <c r="C547" s="60"/>
      <c r="I547" s="60"/>
    </row>
    <row r="548" spans="1:9" x14ac:dyDescent="0.25">
      <c r="A548" s="21"/>
      <c r="B548" s="22"/>
      <c r="C548" s="60"/>
      <c r="I548" s="60"/>
    </row>
    <row r="549" spans="1:9" x14ac:dyDescent="0.25">
      <c r="A549" s="21"/>
      <c r="B549" s="22"/>
      <c r="C549" s="60"/>
      <c r="I549" s="60"/>
    </row>
    <row r="550" spans="1:9" x14ac:dyDescent="0.25">
      <c r="A550" s="21"/>
      <c r="B550" s="22"/>
      <c r="C550" s="60"/>
      <c r="I550" s="60"/>
    </row>
    <row r="551" spans="1:9" x14ac:dyDescent="0.25">
      <c r="A551" s="21"/>
      <c r="B551" s="22"/>
      <c r="C551" s="60"/>
      <c r="I551" s="60"/>
    </row>
    <row r="552" spans="1:9" x14ac:dyDescent="0.25">
      <c r="A552" s="21"/>
      <c r="B552" s="22"/>
      <c r="C552" s="60"/>
      <c r="I552" s="60"/>
    </row>
    <row r="553" spans="1:9" x14ac:dyDescent="0.25">
      <c r="A553" s="21"/>
      <c r="B553" s="22"/>
      <c r="C553" s="60"/>
      <c r="I553" s="60"/>
    </row>
    <row r="554" spans="1:9" x14ac:dyDescent="0.25">
      <c r="A554" s="21"/>
      <c r="B554" s="22"/>
      <c r="C554" s="60"/>
      <c r="I554" s="60"/>
    </row>
    <row r="555" spans="1:9" x14ac:dyDescent="0.25">
      <c r="A555" s="21"/>
      <c r="B555" s="22"/>
      <c r="C555" s="60"/>
      <c r="I555" s="60"/>
    </row>
    <row r="556" spans="1:9" x14ac:dyDescent="0.25">
      <c r="A556" s="21"/>
      <c r="B556" s="22"/>
      <c r="C556" s="60"/>
      <c r="I556" s="60"/>
    </row>
    <row r="557" spans="1:9" x14ac:dyDescent="0.25">
      <c r="A557" s="21"/>
      <c r="B557" s="22"/>
      <c r="C557" s="60"/>
      <c r="I557" s="60"/>
    </row>
    <row r="558" spans="1:9" x14ac:dyDescent="0.25">
      <c r="A558" s="21"/>
      <c r="B558" s="22"/>
      <c r="C558" s="60"/>
      <c r="I558" s="60"/>
    </row>
    <row r="559" spans="1:9" x14ac:dyDescent="0.25">
      <c r="A559" s="21"/>
      <c r="B559" s="22"/>
      <c r="C559" s="60"/>
      <c r="I559" s="60"/>
    </row>
    <row r="560" spans="1:9" x14ac:dyDescent="0.25">
      <c r="A560" s="21"/>
      <c r="B560" s="22"/>
      <c r="C560" s="60"/>
      <c r="I560" s="60"/>
    </row>
    <row r="561" spans="1:9" x14ac:dyDescent="0.25">
      <c r="A561" s="21"/>
      <c r="B561" s="22"/>
      <c r="C561" s="60"/>
      <c r="I561" s="60"/>
    </row>
    <row r="562" spans="1:9" x14ac:dyDescent="0.25">
      <c r="A562" s="21"/>
      <c r="B562" s="22"/>
      <c r="C562" s="60"/>
      <c r="I562" s="60"/>
    </row>
    <row r="563" spans="1:9" x14ac:dyDescent="0.25">
      <c r="A563" s="21"/>
      <c r="B563" s="22"/>
      <c r="C563" s="60"/>
      <c r="I563" s="60"/>
    </row>
    <row r="564" spans="1:9" x14ac:dyDescent="0.25">
      <c r="A564" s="21"/>
      <c r="B564" s="22"/>
      <c r="C564" s="60"/>
      <c r="I564" s="60"/>
    </row>
    <row r="565" spans="1:9" x14ac:dyDescent="0.25">
      <c r="A565" s="21"/>
      <c r="B565" s="22"/>
      <c r="C565" s="60"/>
      <c r="I565" s="60"/>
    </row>
    <row r="566" spans="1:9" x14ac:dyDescent="0.25">
      <c r="A566" s="21"/>
      <c r="B566" s="22"/>
      <c r="C566" s="60"/>
      <c r="I566" s="60"/>
    </row>
    <row r="567" spans="1:9" x14ac:dyDescent="0.25">
      <c r="A567" s="21"/>
      <c r="B567" s="22"/>
      <c r="C567" s="60"/>
      <c r="I567" s="60"/>
    </row>
    <row r="568" spans="1:9" x14ac:dyDescent="0.25">
      <c r="A568" s="21"/>
      <c r="B568" s="22"/>
      <c r="C568" s="60"/>
      <c r="I568" s="60"/>
    </row>
    <row r="569" spans="1:9" x14ac:dyDescent="0.25">
      <c r="A569" s="21"/>
      <c r="B569" s="22"/>
      <c r="C569" s="60"/>
      <c r="I569" s="60"/>
    </row>
    <row r="570" spans="1:9" x14ac:dyDescent="0.25">
      <c r="A570" s="21"/>
      <c r="B570" s="22"/>
      <c r="C570" s="60"/>
      <c r="I570" s="60"/>
    </row>
    <row r="571" spans="1:9" x14ac:dyDescent="0.25">
      <c r="A571" s="21"/>
      <c r="B571" s="22"/>
      <c r="C571" s="60"/>
      <c r="I571" s="60"/>
    </row>
    <row r="572" spans="1:9" x14ac:dyDescent="0.25">
      <c r="A572" s="21"/>
      <c r="B572" s="22"/>
      <c r="C572" s="60"/>
      <c r="I572" s="60"/>
    </row>
    <row r="573" spans="1:9" x14ac:dyDescent="0.25">
      <c r="A573" s="21"/>
      <c r="B573" s="22"/>
      <c r="C573" s="60"/>
      <c r="I573" s="60"/>
    </row>
    <row r="574" spans="1:9" x14ac:dyDescent="0.25">
      <c r="A574" s="21"/>
      <c r="B574" s="22"/>
      <c r="C574" s="60"/>
      <c r="I574" s="60"/>
    </row>
    <row r="575" spans="1:9" x14ac:dyDescent="0.25">
      <c r="A575" s="21"/>
      <c r="B575" s="22"/>
      <c r="C575" s="60"/>
      <c r="I575" s="60"/>
    </row>
    <row r="576" spans="1:9" x14ac:dyDescent="0.25">
      <c r="A576" s="21"/>
      <c r="B576" s="22"/>
      <c r="C576" s="60"/>
      <c r="I576" s="60"/>
    </row>
    <row r="577" spans="1:9" x14ac:dyDescent="0.25">
      <c r="A577" s="21"/>
      <c r="B577" s="22"/>
      <c r="C577" s="60"/>
      <c r="I577" s="60"/>
    </row>
    <row r="578" spans="1:9" x14ac:dyDescent="0.25">
      <c r="A578" s="21"/>
      <c r="B578" s="22"/>
      <c r="C578" s="60"/>
      <c r="I578" s="60"/>
    </row>
    <row r="579" spans="1:9" x14ac:dyDescent="0.25">
      <c r="A579" s="21"/>
      <c r="B579" s="22"/>
      <c r="C579" s="60"/>
      <c r="I579" s="60"/>
    </row>
    <row r="580" spans="1:9" x14ac:dyDescent="0.25">
      <c r="A580" s="21"/>
      <c r="B580" s="22"/>
      <c r="C580" s="60"/>
      <c r="I580" s="60"/>
    </row>
    <row r="581" spans="1:9" x14ac:dyDescent="0.25">
      <c r="A581" s="21"/>
      <c r="B581" s="22"/>
      <c r="C581" s="60"/>
      <c r="I581" s="60"/>
    </row>
    <row r="582" spans="1:9" x14ac:dyDescent="0.25">
      <c r="A582" s="21"/>
      <c r="B582" s="22"/>
      <c r="C582" s="60"/>
      <c r="I582" s="60"/>
    </row>
    <row r="583" spans="1:9" x14ac:dyDescent="0.25">
      <c r="A583" s="21"/>
      <c r="B583" s="22"/>
      <c r="C583" s="60"/>
      <c r="I583" s="60"/>
    </row>
    <row r="584" spans="1:9" x14ac:dyDescent="0.25">
      <c r="A584" s="21"/>
      <c r="B584" s="22"/>
      <c r="C584" s="60"/>
      <c r="I584" s="60"/>
    </row>
    <row r="585" spans="1:9" x14ac:dyDescent="0.25">
      <c r="A585" s="21"/>
      <c r="B585" s="22"/>
      <c r="C585" s="60"/>
      <c r="I585" s="60"/>
    </row>
    <row r="586" spans="1:9" x14ac:dyDescent="0.25">
      <c r="A586" s="21"/>
      <c r="B586" s="22"/>
      <c r="C586" s="60"/>
      <c r="I586" s="60"/>
    </row>
    <row r="587" spans="1:9" x14ac:dyDescent="0.25">
      <c r="A587" s="21"/>
      <c r="B587" s="22"/>
      <c r="C587" s="60"/>
      <c r="I587" s="60"/>
    </row>
    <row r="588" spans="1:9" x14ac:dyDescent="0.25">
      <c r="A588" s="21"/>
      <c r="B588" s="22"/>
      <c r="C588" s="60"/>
      <c r="I588" s="60"/>
    </row>
    <row r="589" spans="1:9" x14ac:dyDescent="0.25">
      <c r="A589" s="21"/>
      <c r="B589" s="22"/>
      <c r="C589" s="60"/>
      <c r="I589" s="60"/>
    </row>
    <row r="590" spans="1:9" x14ac:dyDescent="0.25">
      <c r="A590" s="21"/>
      <c r="B590" s="22"/>
      <c r="C590" s="60"/>
      <c r="I590" s="60"/>
    </row>
    <row r="591" spans="1:9" x14ac:dyDescent="0.25">
      <c r="A591" s="21"/>
      <c r="B591" s="22"/>
      <c r="C591" s="60"/>
      <c r="I591" s="60"/>
    </row>
    <row r="592" spans="1:9" x14ac:dyDescent="0.25">
      <c r="A592" s="21"/>
      <c r="B592" s="22"/>
      <c r="C592" s="60"/>
      <c r="I592" s="60"/>
    </row>
    <row r="593" spans="1:9" x14ac:dyDescent="0.25">
      <c r="A593" s="21"/>
      <c r="B593" s="22"/>
      <c r="C593" s="60"/>
      <c r="I593" s="60"/>
    </row>
    <row r="594" spans="1:9" x14ac:dyDescent="0.25">
      <c r="A594" s="21"/>
      <c r="B594" s="22"/>
      <c r="C594" s="60"/>
      <c r="I594" s="60"/>
    </row>
    <row r="595" spans="1:9" x14ac:dyDescent="0.25">
      <c r="A595" s="21"/>
      <c r="B595" s="22"/>
      <c r="C595" s="60"/>
      <c r="I595" s="60"/>
    </row>
    <row r="596" spans="1:9" x14ac:dyDescent="0.25">
      <c r="A596" s="21"/>
      <c r="B596" s="22"/>
      <c r="C596" s="60"/>
      <c r="I596" s="60"/>
    </row>
    <row r="597" spans="1:9" x14ac:dyDescent="0.25">
      <c r="A597" s="21"/>
      <c r="B597" s="22"/>
      <c r="C597" s="60"/>
      <c r="I597" s="60"/>
    </row>
    <row r="598" spans="1:9" x14ac:dyDescent="0.25">
      <c r="A598" s="21"/>
      <c r="B598" s="22"/>
      <c r="C598" s="60"/>
      <c r="I598" s="60"/>
    </row>
    <row r="599" spans="1:9" x14ac:dyDescent="0.25">
      <c r="A599" s="21"/>
      <c r="B599" s="22"/>
      <c r="C599" s="60"/>
      <c r="I599" s="60"/>
    </row>
    <row r="600" spans="1:9" x14ac:dyDescent="0.25">
      <c r="A600" s="21"/>
      <c r="B600" s="22"/>
      <c r="C600" s="60"/>
      <c r="I600" s="60"/>
    </row>
    <row r="601" spans="1:9" x14ac:dyDescent="0.25">
      <c r="A601" s="21"/>
      <c r="B601" s="22"/>
      <c r="C601" s="60"/>
      <c r="I601" s="60"/>
    </row>
    <row r="602" spans="1:9" x14ac:dyDescent="0.25">
      <c r="A602" s="21"/>
      <c r="B602" s="22"/>
      <c r="C602" s="60"/>
      <c r="I602" s="60"/>
    </row>
    <row r="603" spans="1:9" x14ac:dyDescent="0.25">
      <c r="A603" s="21"/>
      <c r="B603" s="22"/>
      <c r="C603" s="60"/>
      <c r="I603" s="60"/>
    </row>
    <row r="604" spans="1:9" x14ac:dyDescent="0.25">
      <c r="A604" s="21"/>
      <c r="B604" s="22"/>
      <c r="C604" s="60"/>
      <c r="I604" s="60"/>
    </row>
    <row r="605" spans="1:9" x14ac:dyDescent="0.25">
      <c r="A605" s="21"/>
      <c r="B605" s="22"/>
      <c r="C605" s="60"/>
      <c r="I605" s="60"/>
    </row>
    <row r="606" spans="1:9" x14ac:dyDescent="0.25">
      <c r="A606" s="21"/>
      <c r="B606" s="22"/>
      <c r="C606" s="60"/>
      <c r="I606" s="60"/>
    </row>
    <row r="607" spans="1:9" x14ac:dyDescent="0.25">
      <c r="A607" s="21"/>
      <c r="B607" s="22"/>
      <c r="C607" s="60"/>
      <c r="I607" s="60"/>
    </row>
    <row r="608" spans="1:9" x14ac:dyDescent="0.25">
      <c r="A608" s="21"/>
      <c r="B608" s="22"/>
      <c r="C608" s="60"/>
      <c r="I608" s="60"/>
    </row>
    <row r="609" spans="1:9" x14ac:dyDescent="0.25">
      <c r="A609" s="21"/>
      <c r="B609" s="22"/>
      <c r="C609" s="60"/>
      <c r="I609" s="60"/>
    </row>
    <row r="610" spans="1:9" x14ac:dyDescent="0.25">
      <c r="A610" s="21"/>
      <c r="B610" s="22"/>
      <c r="C610" s="60"/>
      <c r="I610" s="60"/>
    </row>
    <row r="611" spans="1:9" x14ac:dyDescent="0.25">
      <c r="A611" s="21"/>
      <c r="B611" s="22"/>
      <c r="C611" s="60"/>
      <c r="I611" s="60"/>
    </row>
    <row r="612" spans="1:9" x14ac:dyDescent="0.25">
      <c r="A612" s="21"/>
      <c r="B612" s="22"/>
      <c r="C612" s="60"/>
      <c r="I612" s="60"/>
    </row>
    <row r="613" spans="1:9" x14ac:dyDescent="0.25">
      <c r="A613" s="21"/>
      <c r="B613" s="22"/>
      <c r="C613" s="60"/>
      <c r="I613" s="60"/>
    </row>
    <row r="614" spans="1:9" x14ac:dyDescent="0.25">
      <c r="A614" s="21"/>
      <c r="B614" s="22"/>
      <c r="C614" s="60"/>
      <c r="I614" s="60"/>
    </row>
    <row r="615" spans="1:9" x14ac:dyDescent="0.25">
      <c r="A615" s="21"/>
      <c r="B615" s="22"/>
      <c r="C615" s="60"/>
      <c r="I615" s="60"/>
    </row>
    <row r="616" spans="1:9" x14ac:dyDescent="0.25">
      <c r="A616" s="21"/>
      <c r="B616" s="22"/>
      <c r="C616" s="60"/>
      <c r="I616" s="60"/>
    </row>
    <row r="617" spans="1:9" x14ac:dyDescent="0.25">
      <c r="A617" s="21"/>
      <c r="B617" s="22"/>
      <c r="C617" s="60"/>
      <c r="I617" s="60"/>
    </row>
    <row r="618" spans="1:9" x14ac:dyDescent="0.25">
      <c r="A618" s="21"/>
      <c r="B618" s="22"/>
      <c r="C618" s="60"/>
      <c r="I618" s="60"/>
    </row>
    <row r="619" spans="1:9" x14ac:dyDescent="0.25">
      <c r="A619" s="21"/>
      <c r="B619" s="22"/>
      <c r="C619" s="60"/>
      <c r="I619" s="60"/>
    </row>
    <row r="620" spans="1:9" x14ac:dyDescent="0.25">
      <c r="A620" s="21"/>
      <c r="B620" s="22"/>
      <c r="C620" s="60"/>
      <c r="I620" s="60"/>
    </row>
    <row r="621" spans="1:9" x14ac:dyDescent="0.25">
      <c r="A621" s="21"/>
      <c r="B621" s="22"/>
      <c r="C621" s="60"/>
      <c r="I621" s="60"/>
    </row>
    <row r="622" spans="1:9" x14ac:dyDescent="0.25">
      <c r="A622" s="21"/>
      <c r="B622" s="22"/>
      <c r="C622" s="60"/>
      <c r="I622" s="60"/>
    </row>
    <row r="623" spans="1:9" x14ac:dyDescent="0.25">
      <c r="A623" s="21"/>
      <c r="B623" s="22"/>
      <c r="C623" s="60"/>
      <c r="I623" s="60"/>
    </row>
    <row r="624" spans="1:9" x14ac:dyDescent="0.25">
      <c r="A624" s="21"/>
      <c r="B624" s="22"/>
      <c r="C624" s="60"/>
      <c r="I624" s="60"/>
    </row>
    <row r="625" spans="1:9" x14ac:dyDescent="0.25">
      <c r="A625" s="21"/>
      <c r="B625" s="22"/>
      <c r="C625" s="60"/>
      <c r="I625" s="60"/>
    </row>
    <row r="626" spans="1:9" x14ac:dyDescent="0.25">
      <c r="A626" s="21"/>
      <c r="B626" s="22"/>
      <c r="C626" s="60"/>
      <c r="I626" s="60"/>
    </row>
    <row r="627" spans="1:9" x14ac:dyDescent="0.25">
      <c r="A627" s="21"/>
      <c r="B627" s="22"/>
      <c r="C627" s="60"/>
      <c r="I627" s="60"/>
    </row>
    <row r="628" spans="1:9" x14ac:dyDescent="0.25">
      <c r="A628" s="21"/>
      <c r="B628" s="22"/>
      <c r="C628" s="60"/>
      <c r="I628" s="60"/>
    </row>
    <row r="629" spans="1:9" x14ac:dyDescent="0.25">
      <c r="A629" s="21"/>
      <c r="B629" s="22"/>
      <c r="C629" s="60"/>
      <c r="I629" s="60"/>
    </row>
    <row r="630" spans="1:9" x14ac:dyDescent="0.25">
      <c r="A630" s="21"/>
      <c r="B630" s="22"/>
      <c r="C630" s="60"/>
      <c r="I630" s="60"/>
    </row>
    <row r="631" spans="1:9" x14ac:dyDescent="0.25">
      <c r="A631" s="21"/>
      <c r="B631" s="22"/>
      <c r="C631" s="60"/>
      <c r="I631" s="60"/>
    </row>
    <row r="632" spans="1:9" x14ac:dyDescent="0.25">
      <c r="A632" s="21"/>
      <c r="B632" s="22"/>
      <c r="C632" s="60"/>
      <c r="I632" s="60"/>
    </row>
    <row r="633" spans="1:9" x14ac:dyDescent="0.25">
      <c r="A633" s="21"/>
      <c r="B633" s="22"/>
      <c r="C633" s="60"/>
      <c r="I633" s="60"/>
    </row>
    <row r="634" spans="1:9" x14ac:dyDescent="0.25">
      <c r="A634" s="21"/>
      <c r="B634" s="22"/>
      <c r="C634" s="60"/>
      <c r="I634" s="60"/>
    </row>
    <row r="635" spans="1:9" x14ac:dyDescent="0.25">
      <c r="A635" s="21"/>
      <c r="B635" s="22"/>
      <c r="C635" s="60"/>
      <c r="I635" s="60"/>
    </row>
    <row r="636" spans="1:9" x14ac:dyDescent="0.25">
      <c r="A636" s="21"/>
      <c r="B636" s="22"/>
      <c r="C636" s="60"/>
      <c r="I636" s="60"/>
    </row>
    <row r="637" spans="1:9" x14ac:dyDescent="0.25">
      <c r="A637" s="21"/>
      <c r="B637" s="22"/>
      <c r="C637" s="60"/>
      <c r="I637" s="60"/>
    </row>
    <row r="638" spans="1:9" x14ac:dyDescent="0.25">
      <c r="A638" s="21"/>
      <c r="B638" s="22"/>
      <c r="C638" s="60"/>
      <c r="I638" s="60"/>
    </row>
    <row r="639" spans="1:9" x14ac:dyDescent="0.25">
      <c r="A639" s="21"/>
      <c r="B639" s="22"/>
      <c r="C639" s="60"/>
      <c r="I639" s="60"/>
    </row>
    <row r="640" spans="1:9" x14ac:dyDescent="0.25">
      <c r="A640" s="21"/>
      <c r="B640" s="22"/>
      <c r="C640" s="60"/>
      <c r="I640" s="60"/>
    </row>
    <row r="641" spans="1:9" x14ac:dyDescent="0.25">
      <c r="A641" s="21"/>
      <c r="B641" s="22"/>
      <c r="C641" s="60"/>
      <c r="I641" s="60"/>
    </row>
    <row r="642" spans="1:9" x14ac:dyDescent="0.25">
      <c r="A642" s="21"/>
      <c r="B642" s="22"/>
      <c r="C642" s="60"/>
      <c r="I642" s="60"/>
    </row>
    <row r="643" spans="1:9" x14ac:dyDescent="0.25">
      <c r="A643" s="21"/>
      <c r="B643" s="22"/>
      <c r="C643" s="60"/>
      <c r="I643" s="60"/>
    </row>
    <row r="644" spans="1:9" x14ac:dyDescent="0.25">
      <c r="A644" s="21"/>
      <c r="B644" s="22"/>
      <c r="C644" s="60"/>
      <c r="I644" s="60"/>
    </row>
    <row r="645" spans="1:9" x14ac:dyDescent="0.25">
      <c r="A645" s="21"/>
      <c r="B645" s="22"/>
      <c r="C645" s="60"/>
      <c r="I645" s="60"/>
    </row>
    <row r="646" spans="1:9" x14ac:dyDescent="0.25">
      <c r="A646" s="21"/>
      <c r="B646" s="22"/>
      <c r="C646" s="60"/>
      <c r="I646" s="60"/>
    </row>
    <row r="647" spans="1:9" x14ac:dyDescent="0.25">
      <c r="A647" s="21"/>
      <c r="I647" s="60"/>
    </row>
    <row r="648" spans="1:9" x14ac:dyDescent="0.25">
      <c r="A648" s="21"/>
      <c r="I648" s="60"/>
    </row>
    <row r="649" spans="1:9" x14ac:dyDescent="0.25">
      <c r="A649" s="21"/>
      <c r="I649" s="60"/>
    </row>
    <row r="650" spans="1:9" x14ac:dyDescent="0.25">
      <c r="A650" s="21"/>
      <c r="I650" s="60"/>
    </row>
    <row r="651" spans="1:9" x14ac:dyDescent="0.25">
      <c r="A651" s="21"/>
      <c r="I651" s="60"/>
    </row>
    <row r="652" spans="1:9" x14ac:dyDescent="0.25">
      <c r="A652" s="21"/>
      <c r="I652" s="60"/>
    </row>
    <row r="653" spans="1:9" x14ac:dyDescent="0.25">
      <c r="A653" s="21"/>
      <c r="I653" s="60"/>
    </row>
    <row r="654" spans="1:9" x14ac:dyDescent="0.25">
      <c r="A654" s="21"/>
      <c r="I654" s="60"/>
    </row>
    <row r="655" spans="1:9" x14ac:dyDescent="0.25">
      <c r="A655" s="21"/>
      <c r="I655" s="60"/>
    </row>
    <row r="656" spans="1:9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>
      <selection activeCell="K15" sqref="K15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96" t="s">
        <v>688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 x14ac:dyDescent="0.2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 x14ac:dyDescent="0.2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2015-09-22T20:35:04Z</dcterms:modified>
</cp:coreProperties>
</file>