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8800" windowHeight="1652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B4" i="5"/>
  <c r="B9" i="5"/>
  <c r="B10" i="5"/>
  <c r="B12" i="5"/>
  <c r="G13" i="5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" i="3"/>
  <c r="G4" i="3"/>
  <c r="H4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M9" i="2"/>
  <c r="M10" i="2"/>
  <c r="M8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3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M6" i="2"/>
  <c r="M5" i="2"/>
  <c r="M4" i="2"/>
  <c r="M3" i="2"/>
  <c r="D21" i="1"/>
  <c r="C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J11" i="4"/>
</calcChain>
</file>

<file path=xl/sharedStrings.xml><?xml version="1.0" encoding="utf-8"?>
<sst xmlns="http://schemas.openxmlformats.org/spreadsheetml/2006/main" count="742" uniqueCount="701">
  <si>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</si>
  <si>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</si>
  <si>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</si>
  <si>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</si>
  <si>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</si>
  <si>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</si>
  <si>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</si>
  <si>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</si>
  <si>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</si>
  <si>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</si>
  <si>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</si>
  <si>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</si>
  <si>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</si>
  <si>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</si>
  <si>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</si>
  <si>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</si>
  <si>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</si>
  <si>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</si>
  <si>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</si>
  <si>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</si>
  <si>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</si>
  <si>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</si>
  <si>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</si>
  <si>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</si>
  <si>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</si>
  <si>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</si>
  <si>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</si>
  <si>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</si>
  <si>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</si>
  <si>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</si>
  <si>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</si>
  <si>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</si>
  <si>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</si>
  <si>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</si>
  <si>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</si>
  <si>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</si>
  <si>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</si>
  <si>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</si>
  <si>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</si>
  <si>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</si>
  <si>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</si>
  <si>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</si>
  <si>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</si>
  <si>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</si>
  <si>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</si>
  <si>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</si>
  <si>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</si>
  <si>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</si>
  <si>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</si>
  <si>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</si>
  <si>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</si>
  <si>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</si>
  <si>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</si>
  <si>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</si>
  <si>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</si>
  <si>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</si>
  <si>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</si>
  <si>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</si>
  <si>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</si>
  <si>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</si>
  <si>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</si>
  <si>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</si>
  <si>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</si>
  <si>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</si>
  <si>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</si>
  <si>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</si>
  <si>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</si>
  <si>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</si>
  <si>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</si>
  <si>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</si>
  <si>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</si>
  <si>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</si>
  <si>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</si>
  <si>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</si>
  <si>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</si>
  <si>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</si>
  <si>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</si>
  <si>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</si>
  <si>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</si>
  <si>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</si>
  <si>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</si>
  <si>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</si>
  <si>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</si>
  <si>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</si>
  <si>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</si>
  <si>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</si>
  <si>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</si>
  <si>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</si>
  <si>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</si>
  <si>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</si>
  <si>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</si>
  <si>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</si>
  <si>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</si>
  <si>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</si>
  <si>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</si>
  <si>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</si>
  <si>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</si>
  <si>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</si>
  <si>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</si>
  <si>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</si>
  <si>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</si>
  <si>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</si>
  <si>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</si>
  <si>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</si>
  <si>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</si>
  <si>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</si>
  <si>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</si>
  <si>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</si>
  <si>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</si>
  <si>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</si>
  <si>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</si>
  <si>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</si>
  <si>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</si>
  <si>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</si>
  <si>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</si>
  <si>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</si>
  <si>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</si>
  <si>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</si>
  <si>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</si>
  <si>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</si>
  <si>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</si>
  <si>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</si>
  <si>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</si>
  <si>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</si>
  <si>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</si>
  <si>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</si>
  <si>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</si>
  <si>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</si>
  <si>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</si>
  <si>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</si>
  <si>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</si>
  <si>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</si>
  <si>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</si>
  <si>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</si>
  <si>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</si>
  <si>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</si>
  <si>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</si>
  <si>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</si>
  <si>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</si>
  <si>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</si>
  <si>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</si>
  <si>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</si>
  <si>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</si>
  <si>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</si>
  <si>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</si>
  <si>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</si>
  <si>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</si>
  <si>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</si>
  <si>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</si>
  <si>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</si>
  <si>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</si>
  <si>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</si>
  <si>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</si>
  <si>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</si>
  <si>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</si>
  <si>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</si>
  <si>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</si>
  <si>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</si>
  <si>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</si>
  <si>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</si>
  <si>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</si>
  <si>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</si>
  <si>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</si>
  <si>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</si>
  <si>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</si>
  <si>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</si>
  <si>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</si>
  <si>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</si>
  <si>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</si>
  <si>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</si>
  <si>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</si>
  <si>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</si>
  <si>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</si>
  <si>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</si>
  <si>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</si>
  <si>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</si>
  <si>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</si>
  <si>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</si>
  <si>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</si>
  <si>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</si>
  <si>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</si>
  <si>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</si>
  <si>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</si>
  <si>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</si>
  <si>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</si>
  <si>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</si>
  <si>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</si>
  <si>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</si>
  <si>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</si>
  <si>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</si>
  <si>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</si>
  <si>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</si>
  <si>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</si>
  <si>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</si>
  <si>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</si>
  <si>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</si>
  <si>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</si>
  <si>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</si>
  <si>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</si>
  <si>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</si>
  <si>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</si>
  <si>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</si>
  <si>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</si>
  <si>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</si>
  <si>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</si>
  <si>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</si>
  <si>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</si>
  <si>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</si>
  <si>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</si>
  <si>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</si>
  <si>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</si>
  <si>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</si>
  <si>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</si>
  <si>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</si>
  <si>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</si>
  <si>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</si>
  <si>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</si>
  <si>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</si>
  <si>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</si>
  <si>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</si>
  <si>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</si>
  <si>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</si>
  <si>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</si>
  <si>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</si>
  <si>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</si>
  <si>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</si>
  <si>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</si>
  <si>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</si>
  <si>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</si>
  <si>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</si>
  <si>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</si>
  <si>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</si>
  <si>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</si>
  <si>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</si>
  <si>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</si>
  <si>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</si>
  <si>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</si>
  <si>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</si>
  <si>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</si>
  <si>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</si>
  <si>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</si>
  <si>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</si>
  <si>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</si>
  <si>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</si>
  <si>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</si>
  <si>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</si>
  <si>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</si>
  <si>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</si>
  <si>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</si>
  <si>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</si>
  <si>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</si>
  <si>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</si>
  <si>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</si>
  <si>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</si>
  <si>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</si>
  <si>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</si>
  <si>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</si>
  <si>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</si>
  <si>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</si>
  <si>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</si>
  <si>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</si>
  <si>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</si>
  <si>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</si>
  <si>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</si>
  <si>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</si>
  <si>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</si>
  <si>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</si>
  <si>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</si>
  <si>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</si>
  <si>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</si>
  <si>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</si>
  <si>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</si>
  <si>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</si>
  <si>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</si>
  <si>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</si>
  <si>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</si>
  <si>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</si>
  <si>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</si>
  <si>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</si>
  <si>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</si>
  <si>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</si>
  <si>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</si>
  <si>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</si>
  <si>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</si>
  <si>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</si>
  <si>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</si>
  <si>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</si>
  <si>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</si>
  <si>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</si>
  <si>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</si>
  <si>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</si>
  <si>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</si>
  <si>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</si>
  <si>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</si>
  <si>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</si>
  <si>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</si>
  <si>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</si>
  <si>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</si>
  <si>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</si>
  <si>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</si>
  <si>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</si>
  <si>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</si>
  <si>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</si>
  <si>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</si>
  <si>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</si>
  <si>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</si>
  <si>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</si>
  <si>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</si>
  <si>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</si>
  <si>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</si>
  <si>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</si>
  <si>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</si>
  <si>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</si>
  <si>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</si>
  <si>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</si>
  <si>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</si>
  <si>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</si>
  <si>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</si>
  <si>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</si>
  <si>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</si>
  <si>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</si>
  <si>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</si>
  <si>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</si>
  <si>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</si>
  <si>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</si>
  <si>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</si>
  <si>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</si>
  <si>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</si>
  <si>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</si>
  <si>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</si>
  <si>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</si>
  <si>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</si>
  <si>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</si>
  <si>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</si>
  <si>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</si>
  <si>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</si>
  <si>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</si>
  <si>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</si>
  <si>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</si>
  <si>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</si>
  <si>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</si>
  <si>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</si>
  <si>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</si>
  <si>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</si>
  <si>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</si>
  <si>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</si>
  <si>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</si>
  <si>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</si>
  <si>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</si>
  <si>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</si>
  <si>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</si>
  <si>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</si>
  <si>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</si>
  <si>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</si>
  <si>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</si>
  <si>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</si>
  <si>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</si>
  <si>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</si>
  <si>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</si>
  <si>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</si>
  <si>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</si>
  <si>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</si>
  <si>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</si>
  <si>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</si>
  <si>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</si>
  <si>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</si>
  <si>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</si>
  <si>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</si>
  <si>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</si>
  <si>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</si>
  <si>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</si>
  <si>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</si>
  <si>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</si>
  <si>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</si>
  <si>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</si>
  <si>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</si>
  <si>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</si>
  <si>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</si>
  <si>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</si>
  <si>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</si>
  <si>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</si>
  <si>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</si>
  <si>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</si>
  <si>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</si>
  <si>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</si>
  <si>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</si>
  <si>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</si>
  <si>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</si>
  <si>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</si>
  <si>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</si>
  <si>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</si>
  <si>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</si>
  <si>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</si>
  <si>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</si>
  <si>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</si>
  <si>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</si>
  <si>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</si>
  <si>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</si>
  <si>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</si>
  <si>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</si>
  <si>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</si>
  <si>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</si>
  <si>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</si>
  <si>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</si>
  <si>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</si>
  <si>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</si>
  <si>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</si>
  <si>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</si>
  <si>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</si>
  <si>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</si>
  <si>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</si>
  <si>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</si>
  <si>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</si>
  <si>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</si>
  <si>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</si>
  <si>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</si>
  <si>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</si>
  <si>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</si>
  <si>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</si>
  <si>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</si>
  <si>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</si>
  <si>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</si>
  <si>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</si>
  <si>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</si>
  <si>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</si>
  <si>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</si>
  <si>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</si>
  <si>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</si>
  <si>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</si>
  <si>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</si>
  <si>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</si>
  <si>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</si>
  <si>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</si>
  <si>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</si>
  <si>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</si>
  <si>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</si>
  <si>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</si>
  <si>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</si>
  <si>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</si>
  <si>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</si>
  <si>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</si>
  <si>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</si>
  <si>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</si>
  <si>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</si>
  <si>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</si>
  <si>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</si>
  <si>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</si>
  <si>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</si>
  <si>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</si>
  <si>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</si>
  <si>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</si>
  <si>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</si>
  <si>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</si>
  <si>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</si>
  <si>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</si>
  <si>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</si>
  <si>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</si>
  <si>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</si>
  <si>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</si>
  <si>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</si>
  <si>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</si>
  <si>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</si>
  <si>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</si>
  <si>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</si>
  <si>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</si>
  <si>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</si>
  <si>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</si>
  <si>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</si>
  <si>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</si>
  <si>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</si>
  <si>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</si>
  <si>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</si>
  <si>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</si>
  <si>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</si>
  <si>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</si>
  <si>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</si>
  <si>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</si>
  <si>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</si>
  <si>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</si>
  <si>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</si>
  <si>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</si>
  <si>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</si>
  <si>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</si>
  <si>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</si>
  <si>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</si>
  <si>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</si>
  <si>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</si>
  <si>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</si>
  <si>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</si>
  <si>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</si>
  <si>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</si>
  <si>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</si>
  <si>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</si>
  <si>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</si>
  <si>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</si>
  <si>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</si>
  <si>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</si>
  <si>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</si>
  <si>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</si>
  <si>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</si>
  <si>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</si>
  <si>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</si>
  <si>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</si>
  <si>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</si>
  <si>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</si>
  <si>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</si>
  <si>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</si>
  <si>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</si>
  <si>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</si>
  <si>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</si>
  <si>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</si>
  <si>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</si>
  <si>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</si>
  <si>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</si>
  <si>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</si>
  <si>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</si>
  <si>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</si>
  <si>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</si>
  <si>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</si>
  <si>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</si>
  <si>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</si>
  <si>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</si>
  <si>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</si>
  <si>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</si>
  <si>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</si>
  <si>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</si>
  <si>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</si>
  <si>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</si>
  <si>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</si>
  <si>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</si>
  <si>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</si>
  <si>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</si>
  <si>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</si>
  <si>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</si>
  <si>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</si>
  <si>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</si>
  <si>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</si>
  <si>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</si>
  <si>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</si>
  <si>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</si>
  <si>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</si>
  <si>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</si>
  <si>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</si>
  <si>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</si>
  <si>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</si>
  <si>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</si>
  <si>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</si>
  <si>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</si>
  <si>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</si>
  <si>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</si>
  <si>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</si>
  <si>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</si>
  <si>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</si>
  <si>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</si>
  <si>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</si>
  <si>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</si>
  <si>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</si>
  <si>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</si>
  <si>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</si>
  <si>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</si>
  <si>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</si>
  <si>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</si>
  <si>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</si>
  <si>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</si>
  <si>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</si>
  <si>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</si>
  <si>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</si>
  <si>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</si>
  <si>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</si>
  <si>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</si>
  <si>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</si>
  <si>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</si>
  <si>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</si>
  <si>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</si>
  <si>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</si>
  <si>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</si>
  <si>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</si>
  <si>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</si>
  <si>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</si>
  <si>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</si>
  <si>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</si>
  <si>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</si>
  <si>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</si>
  <si>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</si>
  <si>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</si>
  <si>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</si>
  <si>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</si>
  <si>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</si>
  <si>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</si>
  <si>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</si>
  <si>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</si>
  <si>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</si>
  <si>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</si>
  <si>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</si>
  <si>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</si>
  <si>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</si>
  <si>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</si>
  <si>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</si>
  <si>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</si>
  <si>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</si>
  <si>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</si>
  <si>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</si>
  <si>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</si>
  <si>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</si>
  <si>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</si>
  <si>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</si>
  <si>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</si>
  <si>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</si>
  <si>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</si>
  <si>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</si>
  <si>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</si>
  <si>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</si>
  <si>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</si>
  <si>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</si>
  <si>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</si>
  <si>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</si>
  <si>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</si>
  <si>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</si>
  <si>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</si>
  <si>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</si>
  <si>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</si>
  <si>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</si>
  <si>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</si>
  <si>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</si>
  <si>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</si>
  <si>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</si>
  <si>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</si>
  <si>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</si>
  <si>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</si>
  <si>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</si>
  <si>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</si>
  <si>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</si>
  <si>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</si>
  <si>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</si>
  <si>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</si>
  <si>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</si>
  <si>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</si>
  <si>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</si>
  <si>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</si>
  <si>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</si>
  <si>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</si>
  <si>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</si>
  <si>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</si>
  <si>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</si>
  <si>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</si>
  <si>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</si>
  <si>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</si>
  <si>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</si>
  <si>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</si>
  <si>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</si>
  <si>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</si>
  <si>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</si>
  <si>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</si>
  <si>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</si>
  <si>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</si>
  <si>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</si>
  <si>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</si>
  <si>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</si>
  <si>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</si>
  <si>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</si>
  <si>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</si>
  <si>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</si>
  <si>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</si>
  <si>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</si>
  <si>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</si>
  <si>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</si>
  <si>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</si>
  <si>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</si>
  <si>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</si>
  <si>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</si>
  <si>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</si>
  <si>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</si>
  <si>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</si>
  <si>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</si>
  <si>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</si>
  <si>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</si>
  <si>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</si>
  <si>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</si>
  <si>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</si>
  <si>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</si>
  <si>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</si>
  <si>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</si>
  <si>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</si>
  <si>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</si>
  <si>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</si>
  <si>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</si>
  <si>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</si>
  <si>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</si>
  <si>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</si>
  <si>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</si>
  <si>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</si>
  <si>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</si>
  <si>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</si>
  <si>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</si>
  <si>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</si>
  <si>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</si>
  <si>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</si>
  <si>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</si>
  <si>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is open=low ?</t>
  </si>
  <si>
    <t>selling price/per 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</si>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</sst>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"/>
    <numFmt numFmtId="166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20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10" fontId="5" fillId="3" borderId="0" xfId="1" applyNumberFormat="1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21" fillId="0" borderId="13" xfId="0" applyFont="1" applyBorder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431181102362205"/>
          <c:y val="0.208333333333333"/>
          <c:w val="0.612565179352581"/>
          <c:h val="0.7287037037037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'Analytical Functions'!$P$2</c:f>
              <c:strCache>
                <c:ptCount val="1"/>
                <c:pt idx="0">
                  <c:v>Equity returns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426373797025372"/>
                  <c:y val="-0.436329833770779"/>
                </c:manualLayout>
              </c:layout>
              <c:numFmt formatCode="General" sourceLinked="0"/>
            </c:trendlineLbl>
          </c:trendline>
          <c:xVal>
            <c:numRef>
              <c:f>'Analytical Functions'!$O$3:$O$514</c:f>
              <c:numCache>
                <c:formatCode>0.0</c:formatCode>
                <c:ptCount val="512"/>
                <c:pt idx="0">
                  <c:v>3.647416413373872</c:v>
                </c:pt>
                <c:pt idx="1">
                  <c:v>3.636363636363637</c:v>
                </c:pt>
                <c:pt idx="2">
                  <c:v>3.939393939393931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</c:v>
                </c:pt>
                <c:pt idx="6">
                  <c:v>4.491017964071853</c:v>
                </c:pt>
                <c:pt idx="7">
                  <c:v>4.477611940298498</c:v>
                </c:pt>
                <c:pt idx="8">
                  <c:v>4.464285714285721</c:v>
                </c:pt>
                <c:pt idx="9">
                  <c:v>4.747774480712152</c:v>
                </c:pt>
                <c:pt idx="10">
                  <c:v>4.424778761061954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4.678362573099393</c:v>
                </c:pt>
                <c:pt idx="14">
                  <c:v>5.247813411078739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5.475504322766556</c:v>
                </c:pt>
                <c:pt idx="18">
                  <c:v>5.444126074498556</c:v>
                </c:pt>
                <c:pt idx="19">
                  <c:v>5.428571428571427</c:v>
                </c:pt>
                <c:pt idx="20">
                  <c:v>5.698005698005692</c:v>
                </c:pt>
                <c:pt idx="21">
                  <c:v>5.665722379603411</c:v>
                </c:pt>
                <c:pt idx="22">
                  <c:v>5.932203389830514</c:v>
                </c:pt>
                <c:pt idx="23">
                  <c:v>5.89887640449438</c:v>
                </c:pt>
                <c:pt idx="24">
                  <c:v>6.162464985994375</c:v>
                </c:pt>
                <c:pt idx="25">
                  <c:v>6.424581005586605</c:v>
                </c:pt>
                <c:pt idx="26">
                  <c:v>6.094182825484751</c:v>
                </c:pt>
                <c:pt idx="27">
                  <c:v>6.060606060606077</c:v>
                </c:pt>
                <c:pt idx="28">
                  <c:v>6.043956043956045</c:v>
                </c:pt>
                <c:pt idx="29">
                  <c:v>6.010928961748618</c:v>
                </c:pt>
                <c:pt idx="30">
                  <c:v>5.706521739130443</c:v>
                </c:pt>
                <c:pt idx="31">
                  <c:v>5.691056910569103</c:v>
                </c:pt>
                <c:pt idx="32">
                  <c:v>5.660377358490565</c:v>
                </c:pt>
                <c:pt idx="33">
                  <c:v>5.630026809651478</c:v>
                </c:pt>
                <c:pt idx="34">
                  <c:v>5.6</c:v>
                </c:pt>
                <c:pt idx="35">
                  <c:v>5.570291777188307</c:v>
                </c:pt>
                <c:pt idx="36">
                  <c:v>5.277044854881274</c:v>
                </c:pt>
                <c:pt idx="37">
                  <c:v>4.724409448818889</c:v>
                </c:pt>
                <c:pt idx="38">
                  <c:v>4.43864229765014</c:v>
                </c:pt>
                <c:pt idx="39">
                  <c:v>4.155844155844157</c:v>
                </c:pt>
                <c:pt idx="40">
                  <c:v>4.404145077720201</c:v>
                </c:pt>
                <c:pt idx="41">
                  <c:v>4.381443298969078</c:v>
                </c:pt>
                <c:pt idx="42">
                  <c:v>4.370179948586128</c:v>
                </c:pt>
                <c:pt idx="43">
                  <c:v>4.358974358974366</c:v>
                </c:pt>
                <c:pt idx="44">
                  <c:v>4.081632653061206</c:v>
                </c:pt>
                <c:pt idx="45">
                  <c:v>3.807106598984777</c:v>
                </c:pt>
                <c:pt idx="46">
                  <c:v>3.535353535353525</c:v>
                </c:pt>
                <c:pt idx="47">
                  <c:v>3.266331658291465</c:v>
                </c:pt>
                <c:pt idx="48">
                  <c:v>3.258145363408538</c:v>
                </c:pt>
                <c:pt idx="49">
                  <c:v>3.759398496240607</c:v>
                </c:pt>
                <c:pt idx="50">
                  <c:v>3.499999999999992</c:v>
                </c:pt>
                <c:pt idx="51">
                  <c:v>3.491271820448882</c:v>
                </c:pt>
                <c:pt idx="52">
                  <c:v>3.225806451612922</c:v>
                </c:pt>
                <c:pt idx="53">
                  <c:v>2.962962962962967</c:v>
                </c:pt>
                <c:pt idx="54">
                  <c:v>2.955665024630538</c:v>
                </c:pt>
                <c:pt idx="55">
                  <c:v>2.948402948402928</c:v>
                </c:pt>
                <c:pt idx="56">
                  <c:v>3.186274509803932</c:v>
                </c:pt>
                <c:pt idx="57">
                  <c:v>3.178484107579482</c:v>
                </c:pt>
                <c:pt idx="58">
                  <c:v>3.414634146341466</c:v>
                </c:pt>
                <c:pt idx="59">
                  <c:v>3.406326034063256</c:v>
                </c:pt>
                <c:pt idx="60">
                  <c:v>3.640776699029136</c:v>
                </c:pt>
                <c:pt idx="61">
                  <c:v>3.864734299516903</c:v>
                </c:pt>
                <c:pt idx="62">
                  <c:v>4.830917874396134</c:v>
                </c:pt>
                <c:pt idx="63">
                  <c:v>5.301204819277117</c:v>
                </c:pt>
                <c:pt idx="64">
                  <c:v>5.528846153846145</c:v>
                </c:pt>
                <c:pt idx="65">
                  <c:v>5.995203836930463</c:v>
                </c:pt>
                <c:pt idx="66">
                  <c:v>5.74162679425838</c:v>
                </c:pt>
                <c:pt idx="67">
                  <c:v>7.398568019093088</c:v>
                </c:pt>
                <c:pt idx="68">
                  <c:v>7.363420427553446</c:v>
                </c:pt>
                <c:pt idx="69">
                  <c:v>8.056872037914697</c:v>
                </c:pt>
                <c:pt idx="70">
                  <c:v>8.25471698113207</c:v>
                </c:pt>
                <c:pt idx="71">
                  <c:v>8.94117647058823</c:v>
                </c:pt>
                <c:pt idx="72">
                  <c:v>9.601873536299754</c:v>
                </c:pt>
                <c:pt idx="73">
                  <c:v>9.999999999999985</c:v>
                </c:pt>
                <c:pt idx="74">
                  <c:v>10.13824884792627</c:v>
                </c:pt>
                <c:pt idx="75">
                  <c:v>10.06864988558351</c:v>
                </c:pt>
                <c:pt idx="76">
                  <c:v>10.70615034168565</c:v>
                </c:pt>
                <c:pt idx="77">
                  <c:v>10.85972850678731</c:v>
                </c:pt>
                <c:pt idx="78">
                  <c:v>11.53846153846152</c:v>
                </c:pt>
                <c:pt idx="79">
                  <c:v>10.88888888888888</c:v>
                </c:pt>
                <c:pt idx="80">
                  <c:v>11.94690265486724</c:v>
                </c:pt>
                <c:pt idx="81">
                  <c:v>11.8421052631579</c:v>
                </c:pt>
                <c:pt idx="82">
                  <c:v>12.2004357298475</c:v>
                </c:pt>
                <c:pt idx="83">
                  <c:v>12.09503239740821</c:v>
                </c:pt>
                <c:pt idx="84">
                  <c:v>11.75213675213675</c:v>
                </c:pt>
                <c:pt idx="85">
                  <c:v>11.20507399577169</c:v>
                </c:pt>
                <c:pt idx="86">
                  <c:v>10.4602510460251</c:v>
                </c:pt>
                <c:pt idx="87">
                  <c:v>10.18711018711018</c:v>
                </c:pt>
                <c:pt idx="88">
                  <c:v>9.259259259259255</c:v>
                </c:pt>
                <c:pt idx="89">
                  <c:v>9.183673469387754</c:v>
                </c:pt>
                <c:pt idx="90">
                  <c:v>9.533468559837743</c:v>
                </c:pt>
                <c:pt idx="91">
                  <c:v>8.617234468937894</c:v>
                </c:pt>
                <c:pt idx="92">
                  <c:v>7.905138339920947</c:v>
                </c:pt>
                <c:pt idx="93">
                  <c:v>7.647058823529407</c:v>
                </c:pt>
                <c:pt idx="94">
                  <c:v>7.37864077669903</c:v>
                </c:pt>
                <c:pt idx="95">
                  <c:v>7.129094412331405</c:v>
                </c:pt>
                <c:pt idx="96">
                  <c:v>6.692160611854692</c:v>
                </c:pt>
                <c:pt idx="97">
                  <c:v>6.273764258555125</c:v>
                </c:pt>
                <c:pt idx="98">
                  <c:v>6.060606060606055</c:v>
                </c:pt>
                <c:pt idx="99">
                  <c:v>5.849056603773594</c:v>
                </c:pt>
                <c:pt idx="100">
                  <c:v>6.214689265536721</c:v>
                </c:pt>
                <c:pt idx="101">
                  <c:v>5.981308411214958</c:v>
                </c:pt>
                <c:pt idx="102">
                  <c:v>5.555555555555558</c:v>
                </c:pt>
                <c:pt idx="103">
                  <c:v>5.719557195571955</c:v>
                </c:pt>
                <c:pt idx="104">
                  <c:v>5.494505494505497</c:v>
                </c:pt>
                <c:pt idx="105">
                  <c:v>5.464480874316946</c:v>
                </c:pt>
                <c:pt idx="106">
                  <c:v>5.063291139240511</c:v>
                </c:pt>
                <c:pt idx="107">
                  <c:v>5.035971223021574</c:v>
                </c:pt>
                <c:pt idx="108">
                  <c:v>5.197132616487465</c:v>
                </c:pt>
                <c:pt idx="109">
                  <c:v>6.082289803220031</c:v>
                </c:pt>
                <c:pt idx="110">
                  <c:v>6.428571428571428</c:v>
                </c:pt>
                <c:pt idx="111">
                  <c:v>6.951871657754016</c:v>
                </c:pt>
                <c:pt idx="112">
                  <c:v>6.737588652482285</c:v>
                </c:pt>
                <c:pt idx="113">
                  <c:v>6.701940035273357</c:v>
                </c:pt>
                <c:pt idx="114">
                  <c:v>6.666666666666665</c:v>
                </c:pt>
                <c:pt idx="115">
                  <c:v>6.631762652705064</c:v>
                </c:pt>
                <c:pt idx="116">
                  <c:v>6.423611111111094</c:v>
                </c:pt>
                <c:pt idx="117">
                  <c:v>6.390328151986191</c:v>
                </c:pt>
                <c:pt idx="118">
                  <c:v>6.712564543889843</c:v>
                </c:pt>
                <c:pt idx="119">
                  <c:v>6.67808219178081</c:v>
                </c:pt>
                <c:pt idx="120">
                  <c:v>6.814310051107331</c:v>
                </c:pt>
                <c:pt idx="121">
                  <c:v>6.239460370994942</c:v>
                </c:pt>
                <c:pt idx="122">
                  <c:v>6.375838926174482</c:v>
                </c:pt>
                <c:pt idx="123">
                  <c:v>6.499999999999994</c:v>
                </c:pt>
                <c:pt idx="124">
                  <c:v>7.14285714285714</c:v>
                </c:pt>
                <c:pt idx="125">
                  <c:v>7.438016528925617</c:v>
                </c:pt>
                <c:pt idx="126">
                  <c:v>7.730263157894734</c:v>
                </c:pt>
                <c:pt idx="127">
                  <c:v>7.855973813420624</c:v>
                </c:pt>
                <c:pt idx="128">
                  <c:v>8.482871125611746</c:v>
                </c:pt>
                <c:pt idx="129">
                  <c:v>8.92857142857142</c:v>
                </c:pt>
                <c:pt idx="130">
                  <c:v>8.870967741935477</c:v>
                </c:pt>
                <c:pt idx="131">
                  <c:v>8.988764044943842</c:v>
                </c:pt>
                <c:pt idx="132">
                  <c:v>9.250398724082931</c:v>
                </c:pt>
                <c:pt idx="133">
                  <c:v>9.841269841269851</c:v>
                </c:pt>
                <c:pt idx="134">
                  <c:v>10.25236593059937</c:v>
                </c:pt>
                <c:pt idx="135">
                  <c:v>10.48513302034428</c:v>
                </c:pt>
                <c:pt idx="136">
                  <c:v>10.69767441860465</c:v>
                </c:pt>
                <c:pt idx="137">
                  <c:v>11.07692307692307</c:v>
                </c:pt>
                <c:pt idx="138">
                  <c:v>11.45038167938932</c:v>
                </c:pt>
                <c:pt idx="139">
                  <c:v>11.83611532625188</c:v>
                </c:pt>
                <c:pt idx="140">
                  <c:v>11.87969924812031</c:v>
                </c:pt>
                <c:pt idx="141">
                  <c:v>12.07153502235472</c:v>
                </c:pt>
                <c:pt idx="142">
                  <c:v>12.5925925925926</c:v>
                </c:pt>
                <c:pt idx="143">
                  <c:v>13.25478645066274</c:v>
                </c:pt>
                <c:pt idx="144">
                  <c:v>13.86861313868613</c:v>
                </c:pt>
                <c:pt idx="145">
                  <c:v>14.16184971098264</c:v>
                </c:pt>
                <c:pt idx="146">
                  <c:v>14.59227467811157</c:v>
                </c:pt>
                <c:pt idx="147">
                  <c:v>14.58923512747876</c:v>
                </c:pt>
                <c:pt idx="148">
                  <c:v>14.42577030812324</c:v>
                </c:pt>
                <c:pt idx="149">
                  <c:v>14.26592797783932</c:v>
                </c:pt>
                <c:pt idx="150">
                  <c:v>13.15068493150684</c:v>
                </c:pt>
                <c:pt idx="151">
                  <c:v>12.89009497964722</c:v>
                </c:pt>
                <c:pt idx="152">
                  <c:v>12.76881720430108</c:v>
                </c:pt>
                <c:pt idx="153">
                  <c:v>12.63297872340425</c:v>
                </c:pt>
                <c:pt idx="154">
                  <c:v>12.63157894736842</c:v>
                </c:pt>
                <c:pt idx="155">
                  <c:v>12.35370611183355</c:v>
                </c:pt>
                <c:pt idx="156">
                  <c:v>11.7948717948718</c:v>
                </c:pt>
                <c:pt idx="157">
                  <c:v>11.39240506329113</c:v>
                </c:pt>
                <c:pt idx="158">
                  <c:v>10.61173533083646</c:v>
                </c:pt>
                <c:pt idx="159">
                  <c:v>10.13597033374536</c:v>
                </c:pt>
                <c:pt idx="160">
                  <c:v>9.791921664626679</c:v>
                </c:pt>
                <c:pt idx="161">
                  <c:v>9.69696969696969</c:v>
                </c:pt>
                <c:pt idx="162">
                  <c:v>10.77481840193706</c:v>
                </c:pt>
                <c:pt idx="163">
                  <c:v>10.81730769230769</c:v>
                </c:pt>
                <c:pt idx="164">
                  <c:v>10.96543504171632</c:v>
                </c:pt>
                <c:pt idx="165">
                  <c:v>10.271546635183</c:v>
                </c:pt>
                <c:pt idx="166">
                  <c:v>9.57943925233646</c:v>
                </c:pt>
                <c:pt idx="167">
                  <c:v>8.912037037037023</c:v>
                </c:pt>
                <c:pt idx="168">
                  <c:v>8.25688073394495</c:v>
                </c:pt>
                <c:pt idx="169">
                  <c:v>7.613636363636367</c:v>
                </c:pt>
                <c:pt idx="170">
                  <c:v>6.884875846501148</c:v>
                </c:pt>
                <c:pt idx="171">
                  <c:v>6.621773288439958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</c:v>
                </c:pt>
                <c:pt idx="175">
                  <c:v>5.965292841648595</c:v>
                </c:pt>
                <c:pt idx="176">
                  <c:v>4.940923737916236</c:v>
                </c:pt>
                <c:pt idx="177">
                  <c:v>5.032119914346889</c:v>
                </c:pt>
                <c:pt idx="178">
                  <c:v>4.47761194029852</c:v>
                </c:pt>
                <c:pt idx="179">
                  <c:v>3.82571732199788</c:v>
                </c:pt>
                <c:pt idx="180">
                  <c:v>3.707627118644074</c:v>
                </c:pt>
                <c:pt idx="181">
                  <c:v>3.484688489968324</c:v>
                </c:pt>
                <c:pt idx="182">
                  <c:v>3.590285110876446</c:v>
                </c:pt>
                <c:pt idx="183">
                  <c:v>4.0</c:v>
                </c:pt>
                <c:pt idx="184">
                  <c:v>3.44108446298228</c:v>
                </c:pt>
                <c:pt idx="185">
                  <c:v>2.474226804123725</c:v>
                </c:pt>
                <c:pt idx="186">
                  <c:v>2.358974358974364</c:v>
                </c:pt>
                <c:pt idx="187">
                  <c:v>2.456499488229258</c:v>
                </c:pt>
                <c:pt idx="188">
                  <c:v>2.763561924257929</c:v>
                </c:pt>
                <c:pt idx="189">
                  <c:v>2.752293577981657</c:v>
                </c:pt>
                <c:pt idx="190">
                  <c:v>3.163265306122453</c:v>
                </c:pt>
                <c:pt idx="191">
                  <c:v>3.787103377686795</c:v>
                </c:pt>
                <c:pt idx="192">
                  <c:v>4.290091930541351</c:v>
                </c:pt>
                <c:pt idx="193">
                  <c:v>4.693877551020398</c:v>
                </c:pt>
                <c:pt idx="194">
                  <c:v>4.892966360856277</c:v>
                </c:pt>
                <c:pt idx="195">
                  <c:v>4.554655870445345</c:v>
                </c:pt>
                <c:pt idx="196">
                  <c:v>4.334677419354826</c:v>
                </c:pt>
                <c:pt idx="197">
                  <c:v>4.325955734406439</c:v>
                </c:pt>
                <c:pt idx="198">
                  <c:v>4.308617234468937</c:v>
                </c:pt>
                <c:pt idx="199">
                  <c:v>4.295704295704316</c:v>
                </c:pt>
                <c:pt idx="200">
                  <c:v>4.282868525896411</c:v>
                </c:pt>
                <c:pt idx="201">
                  <c:v>4.265873015873022</c:v>
                </c:pt>
                <c:pt idx="202">
                  <c:v>4.154302670623156</c:v>
                </c:pt>
                <c:pt idx="203">
                  <c:v>4.043392504930954</c:v>
                </c:pt>
                <c:pt idx="204">
                  <c:v>3.52595494613126</c:v>
                </c:pt>
                <c:pt idx="205">
                  <c:v>3.606237816764146</c:v>
                </c:pt>
                <c:pt idx="206">
                  <c:v>3.790087463556846</c:v>
                </c:pt>
                <c:pt idx="207">
                  <c:v>3.581800580832528</c:v>
                </c:pt>
                <c:pt idx="208">
                  <c:v>3.574879227053152</c:v>
                </c:pt>
                <c:pt idx="209">
                  <c:v>3.664416586306651</c:v>
                </c:pt>
                <c:pt idx="210">
                  <c:v>3.458213256484166</c:v>
                </c:pt>
                <c:pt idx="211">
                  <c:v>3.352490421455934</c:v>
                </c:pt>
                <c:pt idx="212">
                  <c:v>3.2473734479465</c:v>
                </c:pt>
                <c:pt idx="213">
                  <c:v>3.235014272121783</c:v>
                </c:pt>
                <c:pt idx="214">
                  <c:v>3.513770180436859</c:v>
                </c:pt>
                <c:pt idx="215">
                  <c:v>3.791469194312791</c:v>
                </c:pt>
                <c:pt idx="216">
                  <c:v>3.973509933774832</c:v>
                </c:pt>
                <c:pt idx="217">
                  <c:v>3.19849482596426</c:v>
                </c:pt>
                <c:pt idx="218">
                  <c:v>2.153558052434446</c:v>
                </c:pt>
                <c:pt idx="219">
                  <c:v>1.588785046728969</c:v>
                </c:pt>
                <c:pt idx="220">
                  <c:v>1.679104477611948</c:v>
                </c:pt>
                <c:pt idx="221">
                  <c:v>1.767441860465113</c:v>
                </c:pt>
                <c:pt idx="222">
                  <c:v>1.671309192200554</c:v>
                </c:pt>
                <c:pt idx="223">
                  <c:v>1.575532900834098</c:v>
                </c:pt>
                <c:pt idx="224">
                  <c:v>1.757631822386685</c:v>
                </c:pt>
                <c:pt idx="225">
                  <c:v>1.566820276497705</c:v>
                </c:pt>
                <c:pt idx="226">
                  <c:v>1.284403669724776</c:v>
                </c:pt>
                <c:pt idx="227">
                  <c:v>1.187214611872145</c:v>
                </c:pt>
                <c:pt idx="228">
                  <c:v>1.364877161055511</c:v>
                </c:pt>
                <c:pt idx="229">
                  <c:v>1.914311759343668</c:v>
                </c:pt>
                <c:pt idx="230">
                  <c:v>2.84142988084326</c:v>
                </c:pt>
                <c:pt idx="231">
                  <c:v>3.679852805887762</c:v>
                </c:pt>
                <c:pt idx="232">
                  <c:v>3.669724770642202</c:v>
                </c:pt>
                <c:pt idx="233">
                  <c:v>3.747714808043878</c:v>
                </c:pt>
                <c:pt idx="234">
                  <c:v>3.926940639269394</c:v>
                </c:pt>
                <c:pt idx="235">
                  <c:v>4.288321167883224</c:v>
                </c:pt>
                <c:pt idx="236">
                  <c:v>4.272727272727272</c:v>
                </c:pt>
                <c:pt idx="237">
                  <c:v>4.355716878402904</c:v>
                </c:pt>
                <c:pt idx="238">
                  <c:v>4.528985507246386</c:v>
                </c:pt>
                <c:pt idx="239">
                  <c:v>4.332129963898912</c:v>
                </c:pt>
                <c:pt idx="240">
                  <c:v>4.129263913824043</c:v>
                </c:pt>
                <c:pt idx="241">
                  <c:v>3.935599284436497</c:v>
                </c:pt>
                <c:pt idx="242">
                  <c:v>3.832442067736186</c:v>
                </c:pt>
                <c:pt idx="243">
                  <c:v>3.992901508429458</c:v>
                </c:pt>
                <c:pt idx="244">
                  <c:v>3.982300884955747</c:v>
                </c:pt>
                <c:pt idx="245">
                  <c:v>3.96475770925111</c:v>
                </c:pt>
                <c:pt idx="246">
                  <c:v>4.130052724077337</c:v>
                </c:pt>
                <c:pt idx="247">
                  <c:v>4.111986001749779</c:v>
                </c:pt>
                <c:pt idx="248">
                  <c:v>4.184829991281602</c:v>
                </c:pt>
                <c:pt idx="249">
                  <c:v>4.260869565217407</c:v>
                </c:pt>
                <c:pt idx="250">
                  <c:v>4.246100519930662</c:v>
                </c:pt>
                <c:pt idx="251">
                  <c:v>4.41176470588236</c:v>
                </c:pt>
                <c:pt idx="252">
                  <c:v>4.482758620689653</c:v>
                </c:pt>
                <c:pt idx="253">
                  <c:v>4.647160068846801</c:v>
                </c:pt>
                <c:pt idx="254">
                  <c:v>4.892703862660941</c:v>
                </c:pt>
                <c:pt idx="255">
                  <c:v>5.034129692832767</c:v>
                </c:pt>
                <c:pt idx="256">
                  <c:v>5.276595744680845</c:v>
                </c:pt>
                <c:pt idx="257">
                  <c:v>5.169491525423719</c:v>
                </c:pt>
                <c:pt idx="258">
                  <c:v>5.063291139240511</c:v>
                </c:pt>
                <c:pt idx="259">
                  <c:v>4.621848739495804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</c:v>
                </c:pt>
                <c:pt idx="263">
                  <c:v>4.63960231980116</c:v>
                </c:pt>
                <c:pt idx="264">
                  <c:v>5.198019801980203</c:v>
                </c:pt>
                <c:pt idx="265">
                  <c:v>5.263157894736836</c:v>
                </c:pt>
                <c:pt idx="266">
                  <c:v>5.237315875613735</c:v>
                </c:pt>
                <c:pt idx="267">
                  <c:v>4.711616571892785</c:v>
                </c:pt>
                <c:pt idx="268">
                  <c:v>4.365400161681476</c:v>
                </c:pt>
                <c:pt idx="269">
                  <c:v>4.67365028203064</c:v>
                </c:pt>
                <c:pt idx="270">
                  <c:v>4.819277108433728</c:v>
                </c:pt>
                <c:pt idx="271">
                  <c:v>5.702811244979911</c:v>
                </c:pt>
                <c:pt idx="272">
                  <c:v>6.169871794871806</c:v>
                </c:pt>
                <c:pt idx="273">
                  <c:v>6.379585326953752</c:v>
                </c:pt>
                <c:pt idx="274">
                  <c:v>6.195393169181873</c:v>
                </c:pt>
                <c:pt idx="275">
                  <c:v>6.254948535233562</c:v>
                </c:pt>
                <c:pt idx="276">
                  <c:v>5.647058823529405</c:v>
                </c:pt>
                <c:pt idx="277">
                  <c:v>5.312500000000009</c:v>
                </c:pt>
                <c:pt idx="278">
                  <c:v>4.821150855365497</c:v>
                </c:pt>
                <c:pt idx="279">
                  <c:v>4.809930178432875</c:v>
                </c:pt>
                <c:pt idx="280">
                  <c:v>5.034856700232382</c:v>
                </c:pt>
                <c:pt idx="281">
                  <c:v>4.695919938414161</c:v>
                </c:pt>
                <c:pt idx="282">
                  <c:v>4.367816091954024</c:v>
                </c:pt>
                <c:pt idx="283">
                  <c:v>3.799392097264431</c:v>
                </c:pt>
                <c:pt idx="284">
                  <c:v>3.396226415094339</c:v>
                </c:pt>
                <c:pt idx="285">
                  <c:v>2.84857571214392</c:v>
                </c:pt>
                <c:pt idx="286">
                  <c:v>3.066566940912518</c:v>
                </c:pt>
                <c:pt idx="287">
                  <c:v>2.980625931445613</c:v>
                </c:pt>
                <c:pt idx="288">
                  <c:v>2.672605790645899</c:v>
                </c:pt>
                <c:pt idx="289">
                  <c:v>2.818991097922829</c:v>
                </c:pt>
                <c:pt idx="290">
                  <c:v>3.189910979228472</c:v>
                </c:pt>
                <c:pt idx="291">
                  <c:v>3.182827535159149</c:v>
                </c:pt>
                <c:pt idx="292">
                  <c:v>3.023598820059004</c:v>
                </c:pt>
                <c:pt idx="293">
                  <c:v>3.01470588235293</c:v>
                </c:pt>
                <c:pt idx="294">
                  <c:v>3.157121879588853</c:v>
                </c:pt>
                <c:pt idx="295">
                  <c:v>3.074670571010252</c:v>
                </c:pt>
                <c:pt idx="296">
                  <c:v>2.992700729927011</c:v>
                </c:pt>
                <c:pt idx="297">
                  <c:v>3.279883381924198</c:v>
                </c:pt>
                <c:pt idx="298">
                  <c:v>3.12046444121914</c:v>
                </c:pt>
                <c:pt idx="299">
                  <c:v>2.966714905933454</c:v>
                </c:pt>
                <c:pt idx="300">
                  <c:v>3.253796095444694</c:v>
                </c:pt>
                <c:pt idx="301">
                  <c:v>3.246753246753253</c:v>
                </c:pt>
                <c:pt idx="302">
                  <c:v>3.019410496046016</c:v>
                </c:pt>
                <c:pt idx="303">
                  <c:v>3.156384505021514</c:v>
                </c:pt>
                <c:pt idx="304">
                  <c:v>3.22118826055835</c:v>
                </c:pt>
                <c:pt idx="305">
                  <c:v>2.997858672376896</c:v>
                </c:pt>
                <c:pt idx="306">
                  <c:v>2.846975088967962</c:v>
                </c:pt>
                <c:pt idx="307">
                  <c:v>2.840909090909083</c:v>
                </c:pt>
                <c:pt idx="308">
                  <c:v>2.763997165131115</c:v>
                </c:pt>
                <c:pt idx="309">
                  <c:v>2.752293577981657</c:v>
                </c:pt>
                <c:pt idx="310">
                  <c:v>2.744546094299793</c:v>
                </c:pt>
                <c:pt idx="311">
                  <c:v>2.810962754743507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2.651779483600825</c:v>
                </c:pt>
                <c:pt idx="315">
                  <c:v>2.364394993045882</c:v>
                </c:pt>
                <c:pt idx="316">
                  <c:v>2.288488210818307</c:v>
                </c:pt>
                <c:pt idx="317">
                  <c:v>2.494802494802495</c:v>
                </c:pt>
                <c:pt idx="318">
                  <c:v>2.69896193771626</c:v>
                </c:pt>
                <c:pt idx="319">
                  <c:v>2.900552486187835</c:v>
                </c:pt>
                <c:pt idx="320">
                  <c:v>2.965517241379322</c:v>
                </c:pt>
                <c:pt idx="321">
                  <c:v>2.609890109890123</c:v>
                </c:pt>
                <c:pt idx="322">
                  <c:v>2.602739726027403</c:v>
                </c:pt>
                <c:pt idx="323">
                  <c:v>2.597402597402576</c:v>
                </c:pt>
                <c:pt idx="324">
                  <c:v>2.870813397129179</c:v>
                </c:pt>
                <c:pt idx="325">
                  <c:v>2.862985685071595</c:v>
                </c:pt>
                <c:pt idx="326">
                  <c:v>2.787219578518018</c:v>
                </c:pt>
                <c:pt idx="327">
                  <c:v>3.125000000000022</c:v>
                </c:pt>
                <c:pt idx="328">
                  <c:v>3.118644067796605</c:v>
                </c:pt>
                <c:pt idx="329">
                  <c:v>3.042596348884374</c:v>
                </c:pt>
                <c:pt idx="330">
                  <c:v>2.830188679245271</c:v>
                </c:pt>
                <c:pt idx="331">
                  <c:v>2.617449664429539</c:v>
                </c:pt>
                <c:pt idx="332">
                  <c:v>2.54521098459477</c:v>
                </c:pt>
                <c:pt idx="333">
                  <c:v>2.744310575635866</c:v>
                </c:pt>
                <c:pt idx="334">
                  <c:v>2.603471295060067</c:v>
                </c:pt>
                <c:pt idx="335">
                  <c:v>2.531645569620267</c:v>
                </c:pt>
                <c:pt idx="336">
                  <c:v>2.790697674418596</c:v>
                </c:pt>
                <c:pt idx="337">
                  <c:v>2.717031146454607</c:v>
                </c:pt>
                <c:pt idx="338">
                  <c:v>2.843915343915349</c:v>
                </c:pt>
                <c:pt idx="339">
                  <c:v>2.832674571805005</c:v>
                </c:pt>
                <c:pt idx="340">
                  <c:v>2.827087442472065</c:v>
                </c:pt>
                <c:pt idx="341">
                  <c:v>2.821522309711266</c:v>
                </c:pt>
                <c:pt idx="342">
                  <c:v>2.883355176933167</c:v>
                </c:pt>
                <c:pt idx="343">
                  <c:v>2.812295618051008</c:v>
                </c:pt>
                <c:pt idx="344">
                  <c:v>3.004572175048992</c:v>
                </c:pt>
                <c:pt idx="345">
                  <c:v>3.06188925081432</c:v>
                </c:pt>
                <c:pt idx="346">
                  <c:v>3.253090435914108</c:v>
                </c:pt>
                <c:pt idx="347">
                  <c:v>3.378817413905133</c:v>
                </c:pt>
                <c:pt idx="348">
                  <c:v>3.038138332255991</c:v>
                </c:pt>
                <c:pt idx="349">
                  <c:v>3.032258064516125</c:v>
                </c:pt>
                <c:pt idx="350">
                  <c:v>2.765273311897109</c:v>
                </c:pt>
                <c:pt idx="351">
                  <c:v>2.434336963484962</c:v>
                </c:pt>
                <c:pt idx="352">
                  <c:v>2.237851662404089</c:v>
                </c:pt>
                <c:pt idx="353">
                  <c:v>2.233567326100827</c:v>
                </c:pt>
                <c:pt idx="354">
                  <c:v>2.165605095541401</c:v>
                </c:pt>
                <c:pt idx="355">
                  <c:v>2.290076335877877</c:v>
                </c:pt>
                <c:pt idx="356">
                  <c:v>2.21940393151554</c:v>
                </c:pt>
                <c:pt idx="357">
                  <c:v>2.085967130214916</c:v>
                </c:pt>
                <c:pt idx="358">
                  <c:v>1.890359168241962</c:v>
                </c:pt>
                <c:pt idx="359">
                  <c:v>1.697045883092407</c:v>
                </c:pt>
                <c:pt idx="360">
                  <c:v>1.631116687578404</c:v>
                </c:pt>
                <c:pt idx="361">
                  <c:v>1.440200375704448</c:v>
                </c:pt>
                <c:pt idx="362">
                  <c:v>1.376720901126394</c:v>
                </c:pt>
                <c:pt idx="363">
                  <c:v>1.43839899937459</c:v>
                </c:pt>
                <c:pt idx="364">
                  <c:v>1.688555347091936</c:v>
                </c:pt>
                <c:pt idx="365">
                  <c:v>1.622971285892638</c:v>
                </c:pt>
                <c:pt idx="366">
                  <c:v>1.74563591022443</c:v>
                </c:pt>
                <c:pt idx="367">
                  <c:v>1.616915422885579</c:v>
                </c:pt>
                <c:pt idx="368">
                  <c:v>1.426799007444179</c:v>
                </c:pt>
                <c:pt idx="369">
                  <c:v>1.486068111455108</c:v>
                </c:pt>
                <c:pt idx="370">
                  <c:v>1.484230055658631</c:v>
                </c:pt>
                <c:pt idx="371">
                  <c:v>1.606922126081578</c:v>
                </c:pt>
                <c:pt idx="372">
                  <c:v>1.666666666666661</c:v>
                </c:pt>
                <c:pt idx="373">
                  <c:v>1.666666666666661</c:v>
                </c:pt>
                <c:pt idx="374">
                  <c:v>1.728395061728394</c:v>
                </c:pt>
                <c:pt idx="375">
                  <c:v>2.281134401972884</c:v>
                </c:pt>
                <c:pt idx="376">
                  <c:v>2.091020910209096</c:v>
                </c:pt>
                <c:pt idx="377">
                  <c:v>1.96560196560196</c:v>
                </c:pt>
                <c:pt idx="378">
                  <c:v>2.144607843137258</c:v>
                </c:pt>
                <c:pt idx="379">
                  <c:v>2.26438188494491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</c:v>
                </c:pt>
                <c:pt idx="383">
                  <c:v>2.676399026763998</c:v>
                </c:pt>
                <c:pt idx="384">
                  <c:v>2.792956891317555</c:v>
                </c:pt>
                <c:pt idx="385">
                  <c:v>3.217972070431085</c:v>
                </c:pt>
                <c:pt idx="386">
                  <c:v>3.762135922330101</c:v>
                </c:pt>
                <c:pt idx="387">
                  <c:v>3.01386377335744</c:v>
                </c:pt>
                <c:pt idx="388">
                  <c:v>3.132530120481913</c:v>
                </c:pt>
                <c:pt idx="389">
                  <c:v>3.734939759036137</c:v>
                </c:pt>
                <c:pt idx="390">
                  <c:v>3.599280143971195</c:v>
                </c:pt>
                <c:pt idx="391">
                  <c:v>3.351286654697771</c:v>
                </c:pt>
                <c:pt idx="392">
                  <c:v>3.45649582836709</c:v>
                </c:pt>
                <c:pt idx="393">
                  <c:v>3.450327186198687</c:v>
                </c:pt>
                <c:pt idx="394">
                  <c:v>3.444180522565321</c:v>
                </c:pt>
                <c:pt idx="395">
                  <c:v>3.436018957345954</c:v>
                </c:pt>
                <c:pt idx="396">
                  <c:v>3.721204961606594</c:v>
                </c:pt>
                <c:pt idx="397">
                  <c:v>3.529411764705892</c:v>
                </c:pt>
                <c:pt idx="398">
                  <c:v>2.982456140350864</c:v>
                </c:pt>
                <c:pt idx="399">
                  <c:v>3.218256290228205</c:v>
                </c:pt>
                <c:pt idx="400">
                  <c:v>3.56308411214954</c:v>
                </c:pt>
                <c:pt idx="401">
                  <c:v>3.193960511033689</c:v>
                </c:pt>
                <c:pt idx="402">
                  <c:v>2.72148233931675</c:v>
                </c:pt>
                <c:pt idx="403">
                  <c:v>2.72148233931675</c:v>
                </c:pt>
                <c:pt idx="404">
                  <c:v>2.592165898617504</c:v>
                </c:pt>
                <c:pt idx="405">
                  <c:v>2.127659574468077</c:v>
                </c:pt>
                <c:pt idx="406">
                  <c:v>1.894374282433997</c:v>
                </c:pt>
                <c:pt idx="407">
                  <c:v>1.603665521191311</c:v>
                </c:pt>
                <c:pt idx="408">
                  <c:v>1.195899772209574</c:v>
                </c:pt>
                <c:pt idx="409">
                  <c:v>1.136363636363646</c:v>
                </c:pt>
                <c:pt idx="410">
                  <c:v>1.362862010221466</c:v>
                </c:pt>
                <c:pt idx="411">
                  <c:v>1.643990929705219</c:v>
                </c:pt>
                <c:pt idx="412">
                  <c:v>1.240834743372798</c:v>
                </c:pt>
                <c:pt idx="413">
                  <c:v>1.069217782779974</c:v>
                </c:pt>
                <c:pt idx="414">
                  <c:v>1.465614430665152</c:v>
                </c:pt>
                <c:pt idx="415">
                  <c:v>1.747463359639223</c:v>
                </c:pt>
                <c:pt idx="416">
                  <c:v>1.516002245929271</c:v>
                </c:pt>
                <c:pt idx="417">
                  <c:v>2.027027027027017</c:v>
                </c:pt>
                <c:pt idx="418">
                  <c:v>2.25352112676056</c:v>
                </c:pt>
                <c:pt idx="419">
                  <c:v>2.480270574971821</c:v>
                </c:pt>
                <c:pt idx="420">
                  <c:v>2.7574563871694</c:v>
                </c:pt>
                <c:pt idx="421">
                  <c:v>3.146067415730336</c:v>
                </c:pt>
                <c:pt idx="422">
                  <c:v>3.025210084033625</c:v>
                </c:pt>
                <c:pt idx="423">
                  <c:v>2.175125488008911</c:v>
                </c:pt>
                <c:pt idx="424">
                  <c:v>1.8941504178273</c:v>
                </c:pt>
                <c:pt idx="425">
                  <c:v>1.948775055679297</c:v>
                </c:pt>
                <c:pt idx="426">
                  <c:v>2.055555555555544</c:v>
                </c:pt>
                <c:pt idx="427">
                  <c:v>2.216066481994461</c:v>
                </c:pt>
                <c:pt idx="428">
                  <c:v>2.378318584070782</c:v>
                </c:pt>
                <c:pt idx="429">
                  <c:v>2.041942604856528</c:v>
                </c:pt>
                <c:pt idx="430">
                  <c:v>1.928374655647391</c:v>
                </c:pt>
                <c:pt idx="431">
                  <c:v>2.035203520352025</c:v>
                </c:pt>
                <c:pt idx="432">
                  <c:v>2.026286966046009</c:v>
                </c:pt>
                <c:pt idx="433">
                  <c:v>1.688453159041381</c:v>
                </c:pt>
                <c:pt idx="434">
                  <c:v>1.740076128330603</c:v>
                </c:pt>
                <c:pt idx="435">
                  <c:v>2.292576419213987</c:v>
                </c:pt>
                <c:pt idx="436">
                  <c:v>2.897758337889544</c:v>
                </c:pt>
                <c:pt idx="437">
                  <c:v>3.16766794101584</c:v>
                </c:pt>
                <c:pt idx="438">
                  <c:v>2.939575394665228</c:v>
                </c:pt>
                <c:pt idx="439">
                  <c:v>2.547425474254728</c:v>
                </c:pt>
                <c:pt idx="440">
                  <c:v>2.539168017287952</c:v>
                </c:pt>
                <c:pt idx="441">
                  <c:v>3.190914007571654</c:v>
                </c:pt>
                <c:pt idx="442">
                  <c:v>3.621621621621607</c:v>
                </c:pt>
                <c:pt idx="443">
                  <c:v>3.342318059299187</c:v>
                </c:pt>
                <c:pt idx="444">
                  <c:v>2.844873859366603</c:v>
                </c:pt>
                <c:pt idx="445">
                  <c:v>3.05302624531334</c:v>
                </c:pt>
                <c:pt idx="446">
                  <c:v>3.206841261357573</c:v>
                </c:pt>
                <c:pt idx="447">
                  <c:v>3.361792956243326</c:v>
                </c:pt>
                <c:pt idx="448">
                  <c:v>2.869287991498415</c:v>
                </c:pt>
                <c:pt idx="449">
                  <c:v>2.541026998411855</c:v>
                </c:pt>
                <c:pt idx="450">
                  <c:v>3.067160232681121</c:v>
                </c:pt>
                <c:pt idx="451">
                  <c:v>3.646934460887951</c:v>
                </c:pt>
                <c:pt idx="452">
                  <c:v>4.741833508956805</c:v>
                </c:pt>
                <c:pt idx="453">
                  <c:v>4.350104821802936</c:v>
                </c:pt>
                <c:pt idx="454">
                  <c:v>3.338549817423053</c:v>
                </c:pt>
                <c:pt idx="455">
                  <c:v>3.338549817423053</c:v>
                </c:pt>
                <c:pt idx="456">
                  <c:v>3.966597077244249</c:v>
                </c:pt>
                <c:pt idx="457">
                  <c:v>3.63825363825363</c:v>
                </c:pt>
                <c:pt idx="458">
                  <c:v>3.417918177110302</c:v>
                </c:pt>
                <c:pt idx="459">
                  <c:v>3.562209602478061</c:v>
                </c:pt>
                <c:pt idx="460">
                  <c:v>4.028925619834722</c:v>
                </c:pt>
                <c:pt idx="461">
                  <c:v>4.233350542075387</c:v>
                </c:pt>
                <c:pt idx="462">
                  <c:v>4.104669061056954</c:v>
                </c:pt>
                <c:pt idx="463">
                  <c:v>3.87557368689444</c:v>
                </c:pt>
                <c:pt idx="464">
                  <c:v>2.062374245472842</c:v>
                </c:pt>
                <c:pt idx="465">
                  <c:v>1.356102461074848</c:v>
                </c:pt>
                <c:pt idx="466">
                  <c:v>1.968702675416467</c:v>
                </c:pt>
                <c:pt idx="467">
                  <c:v>2.523977788995446</c:v>
                </c:pt>
                <c:pt idx="468">
                  <c:v>2.09437751004018</c:v>
                </c:pt>
                <c:pt idx="469">
                  <c:v>2.436308926780351</c:v>
                </c:pt>
                <c:pt idx="470">
                  <c:v>2.810215322984488</c:v>
                </c:pt>
                <c:pt idx="471">
                  <c:v>2.671485543369889</c:v>
                </c:pt>
                <c:pt idx="472">
                  <c:v>2.706057596822231</c:v>
                </c:pt>
                <c:pt idx="473">
                  <c:v>2.626052501238241</c:v>
                </c:pt>
                <c:pt idx="474">
                  <c:v>2.341547560374568</c:v>
                </c:pt>
                <c:pt idx="475">
                  <c:v>1.949435444280811</c:v>
                </c:pt>
                <c:pt idx="476">
                  <c:v>2.76145884672252</c:v>
                </c:pt>
                <c:pt idx="477">
                  <c:v>3.604063429137749</c:v>
                </c:pt>
                <c:pt idx="478">
                  <c:v>4.326732673267331</c:v>
                </c:pt>
                <c:pt idx="479">
                  <c:v>4.103397341211234</c:v>
                </c:pt>
                <c:pt idx="480">
                  <c:v>4.353106622347225</c:v>
                </c:pt>
                <c:pt idx="481">
                  <c:v>4.134476984989565</c:v>
                </c:pt>
                <c:pt idx="482">
                  <c:v>4.009020417705722</c:v>
                </c:pt>
                <c:pt idx="483">
                  <c:v>3.955641656834619</c:v>
                </c:pt>
                <c:pt idx="484">
                  <c:v>4.078801063572634</c:v>
                </c:pt>
                <c:pt idx="485">
                  <c:v>4.863370044690684</c:v>
                </c:pt>
                <c:pt idx="486">
                  <c:v>5.514541225421499</c:v>
                </c:pt>
                <c:pt idx="487">
                  <c:v>5.348845048177164</c:v>
                </c:pt>
                <c:pt idx="488">
                  <c:v>4.960600087288913</c:v>
                </c:pt>
                <c:pt idx="489">
                  <c:v>3.711143954503915</c:v>
                </c:pt>
                <c:pt idx="490">
                  <c:v>1.035873588307856</c:v>
                </c:pt>
                <c:pt idx="491">
                  <c:v>-0.0449312787914935</c:v>
                </c:pt>
                <c:pt idx="492">
                  <c:v>-0.125338673577569</c:v>
                </c:pt>
                <c:pt idx="493">
                  <c:v>0.0818042058645218</c:v>
                </c:pt>
                <c:pt idx="494">
                  <c:v>-0.421460783074135</c:v>
                </c:pt>
                <c:pt idx="495">
                  <c:v>-0.605307651350262</c:v>
                </c:pt>
                <c:pt idx="496">
                  <c:v>-1.039078067881471</c:v>
                </c:pt>
                <c:pt idx="497">
                  <c:v>-1.252306941766113</c:v>
                </c:pt>
                <c:pt idx="498">
                  <c:v>-1.975335688400837</c:v>
                </c:pt>
                <c:pt idx="499">
                  <c:v>-1.46860530489672</c:v>
                </c:pt>
                <c:pt idx="500">
                  <c:v>-1.341125723111225</c:v>
                </c:pt>
                <c:pt idx="501">
                  <c:v>-0.219063606847691</c:v>
                </c:pt>
                <c:pt idx="502">
                  <c:v>1.848555581125577</c:v>
                </c:pt>
                <c:pt idx="503">
                  <c:v>2.784625648839056</c:v>
                </c:pt>
                <c:pt idx="504">
                  <c:v>2.655230492689609</c:v>
                </c:pt>
                <c:pt idx="505">
                  <c:v>2.214424291962013</c:v>
                </c:pt>
                <c:pt idx="506">
                  <c:v>2.391802222504391</c:v>
                </c:pt>
                <c:pt idx="507">
                  <c:v>2.240966120013166</c:v>
                </c:pt>
                <c:pt idx="508">
                  <c:v>1.959164515371969</c:v>
                </c:pt>
                <c:pt idx="509">
                  <c:v>1.105062500582599</c:v>
                </c:pt>
                <c:pt idx="510">
                  <c:v>1.314404909346578</c:v>
                </c:pt>
                <c:pt idx="511">
                  <c:v>1.198704805024908</c:v>
                </c:pt>
              </c:numCache>
            </c:numRef>
          </c:xVal>
          <c:yVal>
            <c:numRef>
              <c:f>'Analytical Functions'!$P$3:$P$514</c:f>
              <c:numCache>
                <c:formatCode>0.0</c:formatCode>
                <c:ptCount val="512"/>
                <c:pt idx="0">
                  <c:v>2.973035261581014</c:v>
                </c:pt>
                <c:pt idx="1">
                  <c:v>0.0</c:v>
                </c:pt>
                <c:pt idx="2">
                  <c:v>3.669822359323471</c:v>
                </c:pt>
                <c:pt idx="3">
                  <c:v>10.77682981589583</c:v>
                </c:pt>
                <c:pt idx="4">
                  <c:v>9.86319505736981</c:v>
                </c:pt>
                <c:pt idx="5">
                  <c:v>3.155672823219002</c:v>
                </c:pt>
                <c:pt idx="6">
                  <c:v>5.574540794532256</c:v>
                </c:pt>
                <c:pt idx="7">
                  <c:v>6.162754627236078</c:v>
                </c:pt>
                <c:pt idx="8">
                  <c:v>10.83601286173634</c:v>
                </c:pt>
                <c:pt idx="9">
                  <c:v>15.28723404255319</c:v>
                </c:pt>
                <c:pt idx="10">
                  <c:v>7.660412563491237</c:v>
                </c:pt>
                <c:pt idx="11">
                  <c:v>11.6760624457936</c:v>
                </c:pt>
                <c:pt idx="12">
                  <c:v>9.814234556848688</c:v>
                </c:pt>
                <c:pt idx="13">
                  <c:v>12.53880266075389</c:v>
                </c:pt>
                <c:pt idx="14">
                  <c:v>6.392366098912383</c:v>
                </c:pt>
                <c:pt idx="15">
                  <c:v>4.843940008106995</c:v>
                </c:pt>
                <c:pt idx="16">
                  <c:v>-1.877887125928901</c:v>
                </c:pt>
                <c:pt idx="17">
                  <c:v>-6.046654389195826</c:v>
                </c:pt>
                <c:pt idx="18">
                  <c:v>-3.388630386405012</c:v>
                </c:pt>
                <c:pt idx="19">
                  <c:v>-9.301646050452905</c:v>
                </c:pt>
                <c:pt idx="20">
                  <c:v>-6.082583889372395</c:v>
                </c:pt>
                <c:pt idx="21">
                  <c:v>-13.43545261603765</c:v>
                </c:pt>
                <c:pt idx="22">
                  <c:v>-11.36144810321587</c:v>
                </c:pt>
                <c:pt idx="23">
                  <c:v>-17.46432385205321</c:v>
                </c:pt>
                <c:pt idx="24">
                  <c:v>-8.79445633343523</c:v>
                </c:pt>
                <c:pt idx="25">
                  <c:v>-11.70328046497883</c:v>
                </c:pt>
                <c:pt idx="26">
                  <c:v>-21.38103963738066</c:v>
                </c:pt>
                <c:pt idx="27">
                  <c:v>-26.01005219408466</c:v>
                </c:pt>
                <c:pt idx="28">
                  <c:v>-25.57568314399754</c:v>
                </c:pt>
                <c:pt idx="29">
                  <c:v>-15.00598932810628</c:v>
                </c:pt>
                <c:pt idx="30">
                  <c:v>-14.64768087111298</c:v>
                </c:pt>
                <c:pt idx="31">
                  <c:v>-9.471649484536094</c:v>
                </c:pt>
                <c:pt idx="32">
                  <c:v>-14.28130148270181</c:v>
                </c:pt>
                <c:pt idx="33">
                  <c:v>-7.046157126105957</c:v>
                </c:pt>
                <c:pt idx="34">
                  <c:v>0.0977623289159179</c:v>
                </c:pt>
                <c:pt idx="35">
                  <c:v>12.77346506704304</c:v>
                </c:pt>
                <c:pt idx="36">
                  <c:v>8.100558659217881</c:v>
                </c:pt>
                <c:pt idx="37">
                  <c:v>11.91565324110231</c:v>
                </c:pt>
                <c:pt idx="38">
                  <c:v>27.51472031403337</c:v>
                </c:pt>
                <c:pt idx="39">
                  <c:v>30.15022860875245</c:v>
                </c:pt>
                <c:pt idx="40">
                  <c:v>35.72607260726072</c:v>
                </c:pt>
                <c:pt idx="41">
                  <c:v>22.45996156310057</c:v>
                </c:pt>
                <c:pt idx="42">
                  <c:v>21.4793915603533</c:v>
                </c:pt>
                <c:pt idx="43">
                  <c:v>16.65480427046264</c:v>
                </c:pt>
                <c:pt idx="44">
                  <c:v>13.18918918918919</c:v>
                </c:pt>
                <c:pt idx="45">
                  <c:v>7.78669724770642</c:v>
                </c:pt>
                <c:pt idx="46">
                  <c:v>10.78676071622355</c:v>
                </c:pt>
                <c:pt idx="47">
                  <c:v>8.406341259908224</c:v>
                </c:pt>
                <c:pt idx="48">
                  <c:v>10.14987080103358</c:v>
                </c:pt>
                <c:pt idx="49">
                  <c:v>6.868707008274355</c:v>
                </c:pt>
                <c:pt idx="50">
                  <c:v>3.57864357864357</c:v>
                </c:pt>
                <c:pt idx="51">
                  <c:v>9.936766034327026</c:v>
                </c:pt>
                <c:pt idx="52">
                  <c:v>8.551165146909835</c:v>
                </c:pt>
                <c:pt idx="53">
                  <c:v>12.35614145218664</c:v>
                </c:pt>
                <c:pt idx="54">
                  <c:v>12.17812784004848</c:v>
                </c:pt>
                <c:pt idx="55">
                  <c:v>12.41610738255032</c:v>
                </c:pt>
                <c:pt idx="56">
                  <c:v>18.41239520322615</c:v>
                </c:pt>
                <c:pt idx="57">
                  <c:v>24.13022661985318</c:v>
                </c:pt>
                <c:pt idx="58">
                  <c:v>15.6332647663826</c:v>
                </c:pt>
                <c:pt idx="59">
                  <c:v>11.63171060227055</c:v>
                </c:pt>
                <c:pt idx="60">
                  <c:v>4.794970441963042</c:v>
                </c:pt>
                <c:pt idx="61">
                  <c:v>4.029850746268648</c:v>
                </c:pt>
                <c:pt idx="62">
                  <c:v>-0.650134670753233</c:v>
                </c:pt>
                <c:pt idx="63">
                  <c:v>-4.181502784625213</c:v>
                </c:pt>
                <c:pt idx="64">
                  <c:v>-2.688071681911508</c:v>
                </c:pt>
                <c:pt idx="65">
                  <c:v>0.772883881180753</c:v>
                </c:pt>
                <c:pt idx="66">
                  <c:v>-6.157169862273837</c:v>
                </c:pt>
                <c:pt idx="67">
                  <c:v>-1.917684305743994</c:v>
                </c:pt>
                <c:pt idx="68">
                  <c:v>-2.948557089084058</c:v>
                </c:pt>
                <c:pt idx="69">
                  <c:v>-17.75092140224566</c:v>
                </c:pt>
                <c:pt idx="70">
                  <c:v>-17.36552308343921</c:v>
                </c:pt>
                <c:pt idx="71">
                  <c:v>-16.77152460570542</c:v>
                </c:pt>
                <c:pt idx="72">
                  <c:v>-13.84312320916906</c:v>
                </c:pt>
                <c:pt idx="73">
                  <c:v>-15.72812051649928</c:v>
                </c:pt>
                <c:pt idx="74">
                  <c:v>-15.57446012900813</c:v>
                </c:pt>
                <c:pt idx="75">
                  <c:v>-16.83658885183421</c:v>
                </c:pt>
                <c:pt idx="76">
                  <c:v>-17.5139075388452</c:v>
                </c:pt>
                <c:pt idx="77">
                  <c:v>-26.71410090556274</c:v>
                </c:pt>
                <c:pt idx="78">
                  <c:v>-30.79136690647481</c:v>
                </c:pt>
                <c:pt idx="79">
                  <c:v>-41.39998155492023</c:v>
                </c:pt>
                <c:pt idx="80">
                  <c:v>-31.75731831194016</c:v>
                </c:pt>
                <c:pt idx="81">
                  <c:v>-27.08420175072946</c:v>
                </c:pt>
                <c:pt idx="82">
                  <c:v>-29.71809328549462</c:v>
                </c:pt>
                <c:pt idx="83">
                  <c:v>-20.28580304442372</c:v>
                </c:pt>
                <c:pt idx="84">
                  <c:v>-15.20473913947203</c:v>
                </c:pt>
                <c:pt idx="85">
                  <c:v>-11.30027665460737</c:v>
                </c:pt>
                <c:pt idx="86">
                  <c:v>-3.33296423430407</c:v>
                </c:pt>
                <c:pt idx="87">
                  <c:v>4.434005499541715</c:v>
                </c:pt>
                <c:pt idx="88">
                  <c:v>10.6860465116279</c:v>
                </c:pt>
                <c:pt idx="89">
                  <c:v>11.90266044634976</c:v>
                </c:pt>
                <c:pt idx="90">
                  <c:v>20.4158004158004</c:v>
                </c:pt>
                <c:pt idx="91">
                  <c:v>31.9955933270381</c:v>
                </c:pt>
                <c:pt idx="92">
                  <c:v>20.4871447902571</c:v>
                </c:pt>
                <c:pt idx="93">
                  <c:v>30.39874231813633</c:v>
                </c:pt>
                <c:pt idx="94">
                  <c:v>31.54900816802799</c:v>
                </c:pt>
                <c:pt idx="95">
                  <c:v>31.02104442712392</c:v>
                </c:pt>
                <c:pt idx="96">
                  <c:v>22.20860399558768</c:v>
                </c:pt>
                <c:pt idx="97">
                  <c:v>23.2845489443378</c:v>
                </c:pt>
                <c:pt idx="98">
                  <c:v>16.42611683848798</c:v>
                </c:pt>
                <c:pt idx="99">
                  <c:v>9.906747120131642</c:v>
                </c:pt>
                <c:pt idx="100">
                  <c:v>9.549322407815941</c:v>
                </c:pt>
                <c:pt idx="101">
                  <c:v>16.55211267605634</c:v>
                </c:pt>
                <c:pt idx="102">
                  <c:v>18.45073664825046</c:v>
                </c:pt>
                <c:pt idx="103">
                  <c:v>25.47990938356979</c:v>
                </c:pt>
                <c:pt idx="104">
                  <c:v>15.56603773584906</c:v>
                </c:pt>
                <c:pt idx="105">
                  <c:v>11.90267426567295</c:v>
                </c:pt>
                <c:pt idx="106">
                  <c:v>19.14846435303248</c:v>
                </c:pt>
                <c:pt idx="107">
                  <c:v>1.16002379535991</c:v>
                </c:pt>
                <c:pt idx="108">
                  <c:v>0.110319927790603</c:v>
                </c:pt>
                <c:pt idx="109">
                  <c:v>-4.23275274885666</c:v>
                </c:pt>
                <c:pt idx="110">
                  <c:v>-3.148366784730427</c:v>
                </c:pt>
                <c:pt idx="111">
                  <c:v>-4.052705130764621</c:v>
                </c:pt>
                <c:pt idx="112">
                  <c:v>-3.644035289604908</c:v>
                </c:pt>
                <c:pt idx="113">
                  <c:v>-4.437354988399078</c:v>
                </c:pt>
                <c:pt idx="114">
                  <c:v>-5.966378388883486</c:v>
                </c:pt>
                <c:pt idx="115">
                  <c:v>-8.276320790573921</c:v>
                </c:pt>
                <c:pt idx="116">
                  <c:v>-10.26239067055393</c:v>
                </c:pt>
                <c:pt idx="117">
                  <c:v>-7.120470127326151</c:v>
                </c:pt>
                <c:pt idx="118">
                  <c:v>-11.50195421552206</c:v>
                </c:pt>
                <c:pt idx="119">
                  <c:v>-12.52572772713908</c:v>
                </c:pt>
                <c:pt idx="120">
                  <c:v>-12.80304548186735</c:v>
                </c:pt>
                <c:pt idx="121">
                  <c:v>-9.357854094696204</c:v>
                </c:pt>
                <c:pt idx="122">
                  <c:v>-1.635514018691586</c:v>
                </c:pt>
                <c:pt idx="123">
                  <c:v>1.165210153974194</c:v>
                </c:pt>
                <c:pt idx="124">
                  <c:v>-4.92635350318471</c:v>
                </c:pt>
                <c:pt idx="125">
                  <c:v>1.851289833080427</c:v>
                </c:pt>
                <c:pt idx="126">
                  <c:v>6.737625297096228</c:v>
                </c:pt>
                <c:pt idx="127">
                  <c:v>6.22604371697919</c:v>
                </c:pt>
                <c:pt idx="128">
                  <c:v>0.877192982456143</c:v>
                </c:pt>
                <c:pt idx="129">
                  <c:v>-0.137087419592952</c:v>
                </c:pt>
                <c:pt idx="130">
                  <c:v>1.062039957939009</c:v>
                </c:pt>
                <c:pt idx="131">
                  <c:v>11.96638655462186</c:v>
                </c:pt>
                <c:pt idx="132">
                  <c:v>10.61580882352942</c:v>
                </c:pt>
                <c:pt idx="133">
                  <c:v>13.87736800807085</c:v>
                </c:pt>
                <c:pt idx="134">
                  <c:v>5.091397294227006</c:v>
                </c:pt>
                <c:pt idx="135">
                  <c:v>1.892225421637184</c:v>
                </c:pt>
                <c:pt idx="136">
                  <c:v>7.725321888412018</c:v>
                </c:pt>
                <c:pt idx="137">
                  <c:v>3.108859753675008</c:v>
                </c:pt>
                <c:pt idx="138">
                  <c:v>5.837932036015081</c:v>
                </c:pt>
                <c:pt idx="139">
                  <c:v>6.612053832650666</c:v>
                </c:pt>
                <c:pt idx="140">
                  <c:v>9.3075684380032</c:v>
                </c:pt>
                <c:pt idx="141">
                  <c:v>12.10137275607179</c:v>
                </c:pt>
                <c:pt idx="142">
                  <c:v>12.30881281864531</c:v>
                </c:pt>
                <c:pt idx="143">
                  <c:v>14.23996797758429</c:v>
                </c:pt>
                <c:pt idx="144">
                  <c:v>18.05151641046945</c:v>
                </c:pt>
                <c:pt idx="145">
                  <c:v>0.492174426616798</c:v>
                </c:pt>
                <c:pt idx="146">
                  <c:v>4.451650943396234</c:v>
                </c:pt>
                <c:pt idx="147">
                  <c:v>12.27291077916835</c:v>
                </c:pt>
                <c:pt idx="148">
                  <c:v>11.00962005635992</c:v>
                </c:pt>
                <c:pt idx="149">
                  <c:v>17.20450823620074</c:v>
                </c:pt>
                <c:pt idx="150">
                  <c:v>11.94657885107939</c:v>
                </c:pt>
                <c:pt idx="151">
                  <c:v>14.76399560922064</c:v>
                </c:pt>
                <c:pt idx="152">
                  <c:v>25.1915144372422</c:v>
                </c:pt>
                <c:pt idx="153">
                  <c:v>32.36623963828184</c:v>
                </c:pt>
                <c:pt idx="154">
                  <c:v>25.77357791365573</c:v>
                </c:pt>
                <c:pt idx="155">
                  <c:v>13.48107918710584</c:v>
                </c:pt>
                <c:pt idx="156">
                  <c:v>15.49357733591414</c:v>
                </c:pt>
                <c:pt idx="157">
                  <c:v>33.21578998922519</c:v>
                </c:pt>
                <c:pt idx="158">
                  <c:v>24.95060683036974</c:v>
                </c:pt>
                <c:pt idx="159">
                  <c:v>19.19273642574615</c:v>
                </c:pt>
                <c:pt idx="160">
                  <c:v>14.8546918767507</c:v>
                </c:pt>
                <c:pt idx="161">
                  <c:v>7.602531437494853</c:v>
                </c:pt>
                <c:pt idx="162">
                  <c:v>0.335022062428503</c:v>
                </c:pt>
                <c:pt idx="163">
                  <c:v>-7.396779850151436</c:v>
                </c:pt>
                <c:pt idx="164">
                  <c:v>-4.377500588373728</c:v>
                </c:pt>
                <c:pt idx="165">
                  <c:v>-10.0839738115571</c:v>
                </c:pt>
                <c:pt idx="166">
                  <c:v>-9.730406599882145</c:v>
                </c:pt>
                <c:pt idx="167">
                  <c:v>-7.062910073330764</c:v>
                </c:pt>
                <c:pt idx="168">
                  <c:v>-13.83408242553516</c:v>
                </c:pt>
                <c:pt idx="169">
                  <c:v>-17.67647058823529</c:v>
                </c:pt>
                <c:pt idx="170">
                  <c:v>-12.32587907537084</c:v>
                </c:pt>
                <c:pt idx="171">
                  <c:v>-15.61957915378234</c:v>
                </c:pt>
                <c:pt idx="172">
                  <c:v>-16.46215989634937</c:v>
                </c:pt>
                <c:pt idx="173">
                  <c:v>-18.20195539260616</c:v>
                </c:pt>
                <c:pt idx="174">
                  <c:v>-2.671227298639955</c:v>
                </c:pt>
                <c:pt idx="175">
                  <c:v>3.649509381993443</c:v>
                </c:pt>
                <c:pt idx="176">
                  <c:v>9.705472147017801</c:v>
                </c:pt>
                <c:pt idx="177">
                  <c:v>9.63988919667591</c:v>
                </c:pt>
                <c:pt idx="178">
                  <c:v>14.76132190942472</c:v>
                </c:pt>
                <c:pt idx="179">
                  <c:v>20.68106312292359</c:v>
                </c:pt>
                <c:pt idx="180">
                  <c:v>30.89912474582266</c:v>
                </c:pt>
                <c:pt idx="181">
                  <c:v>36.62022150768134</c:v>
                </c:pt>
                <c:pt idx="182">
                  <c:v>41.21435932669186</c:v>
                </c:pt>
                <c:pt idx="183">
                  <c:v>45.146585627458</c:v>
                </c:pt>
                <c:pt idx="184">
                  <c:v>52.94224979472675</c:v>
                </c:pt>
                <c:pt idx="185">
                  <c:v>51.79755345970678</c:v>
                </c:pt>
                <c:pt idx="186">
                  <c:v>37.56171031712827</c:v>
                </c:pt>
                <c:pt idx="187">
                  <c:v>37.90898521840225</c:v>
                </c:pt>
                <c:pt idx="188">
                  <c:v>22.3078073586599</c:v>
                </c:pt>
                <c:pt idx="189">
                  <c:v>20.11838590918935</c:v>
                </c:pt>
                <c:pt idx="190">
                  <c:v>17.27104664391355</c:v>
                </c:pt>
                <c:pt idx="191">
                  <c:v>12.46386785960081</c:v>
                </c:pt>
                <c:pt idx="192">
                  <c:v>6.078616776982315</c:v>
                </c:pt>
                <c:pt idx="193">
                  <c:v>4.06642259414225</c:v>
                </c:pt>
                <c:pt idx="194">
                  <c:v>-2.66374749133369</c:v>
                </c:pt>
                <c:pt idx="195">
                  <c:v>-7.291089352792646</c:v>
                </c:pt>
                <c:pt idx="196">
                  <c:v>-8.625626342161762</c:v>
                </c:pt>
                <c:pt idx="197">
                  <c:v>-7.320374015748032</c:v>
                </c:pt>
                <c:pt idx="198">
                  <c:v>1.386861313868604</c:v>
                </c:pt>
                <c:pt idx="199">
                  <c:v>0.018064671524054</c:v>
                </c:pt>
                <c:pt idx="200">
                  <c:v>1.553041883216144</c:v>
                </c:pt>
                <c:pt idx="201">
                  <c:v>-1.694711538461535</c:v>
                </c:pt>
                <c:pt idx="202">
                  <c:v>1.40059419147518</c:v>
                </c:pt>
                <c:pt idx="203">
                  <c:v>9.925953124043808</c:v>
                </c:pt>
                <c:pt idx="204">
                  <c:v>15.3571883356679</c:v>
                </c:pt>
                <c:pt idx="205">
                  <c:v>13.4941575574821</c:v>
                </c:pt>
                <c:pt idx="206">
                  <c:v>12.35863792564824</c:v>
                </c:pt>
                <c:pt idx="207">
                  <c:v>25.90501494520092</c:v>
                </c:pt>
                <c:pt idx="208">
                  <c:v>25.24481002741872</c:v>
                </c:pt>
                <c:pt idx="209">
                  <c:v>26.72242134607725</c:v>
                </c:pt>
                <c:pt idx="210">
                  <c:v>13.16894648428124</c:v>
                </c:pt>
                <c:pt idx="211">
                  <c:v>9.620710415412414</c:v>
                </c:pt>
                <c:pt idx="212">
                  <c:v>14.28743452345114</c:v>
                </c:pt>
                <c:pt idx="213">
                  <c:v>23.59090353343929</c:v>
                </c:pt>
                <c:pt idx="214">
                  <c:v>26.33341305907677</c:v>
                </c:pt>
                <c:pt idx="215">
                  <c:v>17.89790124144075</c:v>
                </c:pt>
                <c:pt idx="216">
                  <c:v>25.24561209846561</c:v>
                </c:pt>
                <c:pt idx="217">
                  <c:v>32.23735193180561</c:v>
                </c:pt>
                <c:pt idx="218">
                  <c:v>30.96813657343045</c:v>
                </c:pt>
                <c:pt idx="219">
                  <c:v>30.4932735426009</c:v>
                </c:pt>
                <c:pt idx="220">
                  <c:v>30.747980192859</c:v>
                </c:pt>
                <c:pt idx="221">
                  <c:v>23.67483762832601</c:v>
                </c:pt>
                <c:pt idx="222">
                  <c:v>34.08789694110163</c:v>
                </c:pt>
                <c:pt idx="223">
                  <c:v>27.04305799648505</c:v>
                </c:pt>
                <c:pt idx="224">
                  <c:v>28.53229375197554</c:v>
                </c:pt>
                <c:pt idx="225">
                  <c:v>23.27249344610971</c:v>
                </c:pt>
                <c:pt idx="226">
                  <c:v>14.62040893600909</c:v>
                </c:pt>
                <c:pt idx="227">
                  <c:v>29.4173198602323</c:v>
                </c:pt>
                <c:pt idx="228">
                  <c:v>25.24237616781244</c:v>
                </c:pt>
                <c:pt idx="229">
                  <c:v>22.10129761406445</c:v>
                </c:pt>
                <c:pt idx="230">
                  <c:v>22.43546195652173</c:v>
                </c:pt>
                <c:pt idx="231">
                  <c:v>17.28320194057005</c:v>
                </c:pt>
                <c:pt idx="232">
                  <c:v>21.19279221814703</c:v>
                </c:pt>
                <c:pt idx="233">
                  <c:v>34.95680162629174</c:v>
                </c:pt>
                <c:pt idx="234">
                  <c:v>30.39180801012138</c:v>
                </c:pt>
                <c:pt idx="235">
                  <c:v>39.12761542452014</c:v>
                </c:pt>
                <c:pt idx="236">
                  <c:v>3.201082055906212</c:v>
                </c:pt>
                <c:pt idx="237">
                  <c:v>-7.591686060508785</c:v>
                </c:pt>
                <c:pt idx="238">
                  <c:v>2.027501342032467</c:v>
                </c:pt>
                <c:pt idx="239">
                  <c:v>-6.206217162872151</c:v>
                </c:pt>
                <c:pt idx="240">
                  <c:v>-5.763546798029551</c:v>
                </c:pt>
                <c:pt idx="241">
                  <c:v>-11.24785738772712</c:v>
                </c:pt>
                <c:pt idx="242">
                  <c:v>-9.373699542238877</c:v>
                </c:pt>
                <c:pt idx="243">
                  <c:v>-9.631161668390209</c:v>
                </c:pt>
                <c:pt idx="244">
                  <c:v>-10.0328947368421</c:v>
                </c:pt>
                <c:pt idx="245">
                  <c:v>-14.63628946212265</c:v>
                </c:pt>
                <c:pt idx="246">
                  <c:v>-20.70345664038812</c:v>
                </c:pt>
                <c:pt idx="247">
                  <c:v>-15.51129478295994</c:v>
                </c:pt>
                <c:pt idx="248">
                  <c:v>10.79470987727871</c:v>
                </c:pt>
                <c:pt idx="249">
                  <c:v>18.8449848024316</c:v>
                </c:pt>
                <c:pt idx="250">
                  <c:v>12.40084183260484</c:v>
                </c:pt>
                <c:pt idx="251">
                  <c:v>15.71556385420314</c:v>
                </c:pt>
                <c:pt idx="252">
                  <c:v>7.856022701814668</c:v>
                </c:pt>
                <c:pt idx="253">
                  <c:v>13.89779443006682</c:v>
                </c:pt>
                <c:pt idx="254">
                  <c:v>18.48620518118853</c:v>
                </c:pt>
                <c:pt idx="255">
                  <c:v>22.2612145254806</c:v>
                </c:pt>
                <c:pt idx="256">
                  <c:v>16.26325411334552</c:v>
                </c:pt>
                <c:pt idx="257">
                  <c:v>27.22593926917138</c:v>
                </c:pt>
                <c:pt idx="258">
                  <c:v>34.3874273478128</c:v>
                </c:pt>
                <c:pt idx="259">
                  <c:v>28.4064580191975</c:v>
                </c:pt>
                <c:pt idx="260">
                  <c:v>22.005950460623</c:v>
                </c:pt>
                <c:pt idx="261">
                  <c:v>26.41213006941907</c:v>
                </c:pt>
                <c:pt idx="262">
                  <c:v>27.25046809736422</c:v>
                </c:pt>
                <c:pt idx="263">
                  <c:v>10.62628164184622</c:v>
                </c:pt>
                <c:pt idx="264">
                  <c:v>14.89648964896488</c:v>
                </c:pt>
                <c:pt idx="265">
                  <c:v>15.28470173296708</c:v>
                </c:pt>
                <c:pt idx="266">
                  <c:v>6.833742410541288</c:v>
                </c:pt>
                <c:pt idx="267">
                  <c:v>12.70123549232498</c:v>
                </c:pt>
                <c:pt idx="268">
                  <c:v>12.59198691741619</c:v>
                </c:pt>
                <c:pt idx="269">
                  <c:v>2.909731853906616</c:v>
                </c:pt>
                <c:pt idx="270">
                  <c:v>-8.220230473751599</c:v>
                </c:pt>
                <c:pt idx="271">
                  <c:v>-12.3442646427037</c:v>
                </c:pt>
                <c:pt idx="272">
                  <c:v>-10.68280644023974</c:v>
                </c:pt>
                <c:pt idx="273">
                  <c:v>-6.870140755513154</c:v>
                </c:pt>
                <c:pt idx="274">
                  <c:v>-6.559139784946221</c:v>
                </c:pt>
                <c:pt idx="275">
                  <c:v>4.512580527531296</c:v>
                </c:pt>
                <c:pt idx="276">
                  <c:v>10.5998975564193</c:v>
                </c:pt>
                <c:pt idx="277">
                  <c:v>10.37830205330352</c:v>
                </c:pt>
                <c:pt idx="278">
                  <c:v>13.46432889963722</c:v>
                </c:pt>
                <c:pt idx="279">
                  <c:v>7.917393350496904</c:v>
                </c:pt>
                <c:pt idx="280">
                  <c:v>3.670186023127209</c:v>
                </c:pt>
                <c:pt idx="281">
                  <c:v>8.889512845711088</c:v>
                </c:pt>
                <c:pt idx="282">
                  <c:v>22.59114583333333</c:v>
                </c:pt>
                <c:pt idx="283">
                  <c:v>26.73092631922889</c:v>
                </c:pt>
                <c:pt idx="284">
                  <c:v>29.09539473684211</c:v>
                </c:pt>
                <c:pt idx="285">
                  <c:v>16.44838929923655</c:v>
                </c:pt>
                <c:pt idx="286">
                  <c:v>26.30670462116163</c:v>
                </c:pt>
                <c:pt idx="287">
                  <c:v>18.85558107754484</c:v>
                </c:pt>
                <c:pt idx="288">
                  <c:v>12.43087149589996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</c:v>
                </c:pt>
                <c:pt idx="292">
                  <c:v>9.96335812048712</c:v>
                </c:pt>
                <c:pt idx="293">
                  <c:v>9.386039555452407</c:v>
                </c:pt>
                <c:pt idx="294">
                  <c:v>4.703740232152342</c:v>
                </c:pt>
                <c:pt idx="295">
                  <c:v>7.71928015263239</c:v>
                </c:pt>
                <c:pt idx="296">
                  <c:v>6.683653968658443</c:v>
                </c:pt>
                <c:pt idx="297">
                  <c:v>14.95922392196578</c:v>
                </c:pt>
                <c:pt idx="298">
                  <c:v>4.464264307463627</c:v>
                </c:pt>
                <c:pt idx="299">
                  <c:v>7.338910905621598</c:v>
                </c:pt>
                <c:pt idx="300">
                  <c:v>7.433971407802286</c:v>
                </c:pt>
                <c:pt idx="301">
                  <c:v>11.8853575763581</c:v>
                </c:pt>
                <c:pt idx="302">
                  <c:v>6.082660561513431</c:v>
                </c:pt>
                <c:pt idx="303">
                  <c:v>8.38810641627543</c:v>
                </c:pt>
                <c:pt idx="304">
                  <c:v>10.38614201009458</c:v>
                </c:pt>
                <c:pt idx="305">
                  <c:v>5.638716673345745</c:v>
                </c:pt>
                <c:pt idx="306">
                  <c:v>11.96290123904065</c:v>
                </c:pt>
                <c:pt idx="307">
                  <c:v>9.844423168980377</c:v>
                </c:pt>
                <c:pt idx="308">
                  <c:v>11.73927581924141</c:v>
                </c:pt>
                <c:pt idx="309">
                  <c:v>7.056914338704057</c:v>
                </c:pt>
                <c:pt idx="310">
                  <c:v>7.055151362144541</c:v>
                </c:pt>
                <c:pt idx="311">
                  <c:v>9.761155932357912</c:v>
                </c:pt>
                <c:pt idx="312">
                  <c:v>5.358834408408142</c:v>
                </c:pt>
                <c:pt idx="313">
                  <c:v>-1.30626342241017</c:v>
                </c:pt>
                <c:pt idx="314">
                  <c:v>2.43531202435312</c:v>
                </c:pt>
                <c:pt idx="315">
                  <c:v>1.40163042271042</c:v>
                </c:pt>
                <c:pt idx="316">
                  <c:v>-1.389474618782316</c:v>
                </c:pt>
                <c:pt idx="317">
                  <c:v>2.26050476424251</c:v>
                </c:pt>
                <c:pt idx="318">
                  <c:v>2.573561135559577</c:v>
                </c:pt>
                <c:pt idx="319">
                  <c:v>0.823655023641945</c:v>
                </c:pt>
                <c:pt idx="320">
                  <c:v>0.966162922429103</c:v>
                </c:pt>
                <c:pt idx="321">
                  <c:v>-1.75404404599494</c:v>
                </c:pt>
                <c:pt idx="322">
                  <c:v>-1.539286097116521</c:v>
                </c:pt>
                <c:pt idx="323">
                  <c:v>-2.32345673885509</c:v>
                </c:pt>
                <c:pt idx="324">
                  <c:v>4.334888898403055</c:v>
                </c:pt>
                <c:pt idx="325">
                  <c:v>12.32474145859972</c:v>
                </c:pt>
                <c:pt idx="326">
                  <c:v>14.14916502184471</c:v>
                </c:pt>
                <c:pt idx="327">
                  <c:v>16.84556407447972</c:v>
                </c:pt>
                <c:pt idx="328">
                  <c:v>22.61687712427127</c:v>
                </c:pt>
                <c:pt idx="329">
                  <c:v>22.65089687077204</c:v>
                </c:pt>
                <c:pt idx="330">
                  <c:v>18.16862604891796</c:v>
                </c:pt>
                <c:pt idx="331">
                  <c:v>26.30157117849192</c:v>
                </c:pt>
                <c:pt idx="332">
                  <c:v>23.10786493066581</c:v>
                </c:pt>
                <c:pt idx="333">
                  <c:v>33.43252000264498</c:v>
                </c:pt>
                <c:pt idx="334">
                  <c:v>34.11065386374028</c:v>
                </c:pt>
                <c:pt idx="335">
                  <c:v>35.20258492411037</c:v>
                </c:pt>
                <c:pt idx="336">
                  <c:v>31.39990561972958</c:v>
                </c:pt>
                <c:pt idx="337">
                  <c:v>28.91693794811367</c:v>
                </c:pt>
                <c:pt idx="338">
                  <c:v>27.09486895533406</c:v>
                </c:pt>
                <c:pt idx="339">
                  <c:v>25.44431946006749</c:v>
                </c:pt>
                <c:pt idx="340">
                  <c:v>23.10784763653051</c:v>
                </c:pt>
                <c:pt idx="341">
                  <c:v>13.85795110842261</c:v>
                </c:pt>
                <c:pt idx="342">
                  <c:v>16.03723214921335</c:v>
                </c:pt>
                <c:pt idx="343">
                  <c:v>17.61092383771668</c:v>
                </c:pt>
                <c:pt idx="344">
                  <c:v>21.28460877042133</c:v>
                </c:pt>
                <c:pt idx="345">
                  <c:v>25.05079538133703</c:v>
                </c:pt>
                <c:pt idx="346">
                  <c:v>20.26366632571883</c:v>
                </c:pt>
                <c:pt idx="347">
                  <c:v>23.60617590641802</c:v>
                </c:pt>
                <c:pt idx="348">
                  <c:v>23.48266008775355</c:v>
                </c:pt>
                <c:pt idx="349">
                  <c:v>17.29202168861348</c:v>
                </c:pt>
                <c:pt idx="350">
                  <c:v>22.49721020529833</c:v>
                </c:pt>
                <c:pt idx="351">
                  <c:v>26.77546628407461</c:v>
                </c:pt>
                <c:pt idx="352">
                  <c:v>31.98634120155674</c:v>
                </c:pt>
                <c:pt idx="353">
                  <c:v>49.12258770216422</c:v>
                </c:pt>
                <c:pt idx="354">
                  <c:v>37.9576373870765</c:v>
                </c:pt>
                <c:pt idx="355">
                  <c:v>37.82026100999518</c:v>
                </c:pt>
                <c:pt idx="356">
                  <c:v>29.68366724800431</c:v>
                </c:pt>
                <c:pt idx="357">
                  <c:v>26.2053842699004</c:v>
                </c:pt>
                <c:pt idx="358">
                  <c:v>31.00818100818099</c:v>
                </c:pt>
                <c:pt idx="359">
                  <c:v>24.69217462094231</c:v>
                </c:pt>
                <c:pt idx="360">
                  <c:v>32.69011911686601</c:v>
                </c:pt>
                <c:pt idx="361">
                  <c:v>45.51854395604396</c:v>
                </c:pt>
                <c:pt idx="362">
                  <c:v>38.7363665859685</c:v>
                </c:pt>
                <c:pt idx="363">
                  <c:v>28.5919743480926</c:v>
                </c:pt>
                <c:pt idx="364">
                  <c:v>28.09725015251825</c:v>
                </c:pt>
                <c:pt idx="365">
                  <c:v>17.43249049051148</c:v>
                </c:pt>
                <c:pt idx="366">
                  <c:v>6.427118191824066</c:v>
                </c:pt>
                <c:pt idx="367">
                  <c:v>7.36107592264168</c:v>
                </c:pt>
                <c:pt idx="368">
                  <c:v>20.12311123745381</c:v>
                </c:pt>
                <c:pt idx="369">
                  <c:v>21.79505966087505</c:v>
                </c:pt>
                <c:pt idx="370">
                  <c:v>26.66859021258619</c:v>
                </c:pt>
                <c:pt idx="371">
                  <c:v>30.5382135716326</c:v>
                </c:pt>
                <c:pt idx="372">
                  <c:v>18.01036842205576</c:v>
                </c:pt>
                <c:pt idx="373">
                  <c:v>16.75697753573859</c:v>
                </c:pt>
                <c:pt idx="374">
                  <c:v>20.0971441421183</c:v>
                </c:pt>
                <c:pt idx="375">
                  <c:v>19.34507984818761</c:v>
                </c:pt>
                <c:pt idx="376">
                  <c:v>21.06734636280252</c:v>
                </c:pt>
                <c:pt idx="377">
                  <c:v>18.5647871362667</c:v>
                </c:pt>
                <c:pt idx="378">
                  <c:v>37.93351997325758</c:v>
                </c:pt>
                <c:pt idx="379">
                  <c:v>26.12560348472483</c:v>
                </c:pt>
                <c:pt idx="380">
                  <c:v>24.05271828665567</c:v>
                </c:pt>
                <c:pt idx="381">
                  <c:v>19.36010587557899</c:v>
                </c:pt>
                <c:pt idx="382">
                  <c:v>19.52604475972763</c:v>
                </c:pt>
                <c:pt idx="383">
                  <c:v>8.97283611015598</c:v>
                </c:pt>
                <c:pt idx="384">
                  <c:v>10.34376943141167</c:v>
                </c:pt>
                <c:pt idx="385">
                  <c:v>16.49680884970888</c:v>
                </c:pt>
                <c:pt idx="386">
                  <c:v>8.781587501310683</c:v>
                </c:pt>
                <c:pt idx="387">
                  <c:v>9.122472807718295</c:v>
                </c:pt>
                <c:pt idx="388">
                  <c:v>5.965571752227339</c:v>
                </c:pt>
                <c:pt idx="389">
                  <c:v>7.684839544825084</c:v>
                </c:pt>
                <c:pt idx="390">
                  <c:v>14.94005649760302</c:v>
                </c:pt>
                <c:pt idx="391">
                  <c:v>11.99023941498858</c:v>
                </c:pt>
                <c:pt idx="392">
                  <c:v>4.876992949014247</c:v>
                </c:pt>
                <c:pt idx="393">
                  <c:v>-5.325039059406301</c:v>
                </c:pt>
                <c:pt idx="394">
                  <c:v>-10.13918665986048</c:v>
                </c:pt>
                <c:pt idx="395">
                  <c:v>-2.040216284439855</c:v>
                </c:pt>
                <c:pt idx="396">
                  <c:v>-9.256304796475467</c:v>
                </c:pt>
                <c:pt idx="397">
                  <c:v>-22.57136756129136</c:v>
                </c:pt>
                <c:pt idx="398">
                  <c:v>-13.97451168042522</c:v>
                </c:pt>
                <c:pt idx="399">
                  <c:v>-11.59932422919893</c:v>
                </c:pt>
                <c:pt idx="400">
                  <c:v>-15.82703148631925</c:v>
                </c:pt>
                <c:pt idx="401">
                  <c:v>-15.34773523060041</c:v>
                </c:pt>
                <c:pt idx="402">
                  <c:v>-25.30836539982079</c:v>
                </c:pt>
                <c:pt idx="403">
                  <c:v>-27.53687757133608</c:v>
                </c:pt>
                <c:pt idx="404">
                  <c:v>-25.85840212676648</c:v>
                </c:pt>
                <c:pt idx="405">
                  <c:v>-13.34651507661888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-13.80916555952171</c:v>
                </c:pt>
                <c:pt idx="411">
                  <c:v>-15.02444617859247</c:v>
                </c:pt>
                <c:pt idx="412">
                  <c:v>-19.15745111811693</c:v>
                </c:pt>
                <c:pt idx="413">
                  <c:v>-24.73601215293545</c:v>
                </c:pt>
                <c:pt idx="414">
                  <c:v>-19.18788263730834</c:v>
                </c:pt>
                <c:pt idx="415">
                  <c:v>-21.6784829096778</c:v>
                </c:pt>
                <c:pt idx="416">
                  <c:v>-16.42038913736813</c:v>
                </c:pt>
                <c:pt idx="417">
                  <c:v>-17.82789942516128</c:v>
                </c:pt>
                <c:pt idx="418">
                  <c:v>-23.36596752839523</c:v>
                </c:pt>
                <c:pt idx="419">
                  <c:v>-24.28773668377279</c:v>
                </c:pt>
                <c:pt idx="420">
                  <c:v>-23.99681945912734</c:v>
                </c:pt>
                <c:pt idx="421">
                  <c:v>-26.07744533245018</c:v>
                </c:pt>
                <c:pt idx="422">
                  <c:v>-14.85718530624374</c:v>
                </c:pt>
                <c:pt idx="423">
                  <c:v>-9.70350656896003</c:v>
                </c:pt>
                <c:pt idx="424">
                  <c:v>-1.547756157685243</c:v>
                </c:pt>
                <c:pt idx="425">
                  <c:v>8.631886092889583</c:v>
                </c:pt>
                <c:pt idx="426">
                  <c:v>10.0363509338806</c:v>
                </c:pt>
                <c:pt idx="427">
                  <c:v>22.16293788637034</c:v>
                </c:pt>
                <c:pt idx="428">
                  <c:v>18.62242593930636</c:v>
                </c:pt>
                <c:pt idx="429">
                  <c:v>13.01812433916119</c:v>
                </c:pt>
                <c:pt idx="430">
                  <c:v>26.38039599008888</c:v>
                </c:pt>
                <c:pt idx="431">
                  <c:v>32.18768259904172</c:v>
                </c:pt>
                <c:pt idx="432">
                  <c:v>36.11603162337278</c:v>
                </c:pt>
                <c:pt idx="433">
                  <c:v>32.77959867009363</c:v>
                </c:pt>
                <c:pt idx="434">
                  <c:v>20.76298913754744</c:v>
                </c:pt>
                <c:pt idx="435">
                  <c:v>16.3025768220924</c:v>
                </c:pt>
                <c:pt idx="436">
                  <c:v>17.06926629040533</c:v>
                </c:pt>
                <c:pt idx="437">
                  <c:v>11.2500126223102</c:v>
                </c:pt>
                <c:pt idx="438">
                  <c:v>9.54653227646551</c:v>
                </c:pt>
                <c:pt idx="439">
                  <c:v>11.90899324276835</c:v>
                </c:pt>
                <c:pt idx="440">
                  <c:v>7.565360565712709</c:v>
                </c:pt>
                <c:pt idx="441">
                  <c:v>10.92610092610091</c:v>
                </c:pt>
                <c:pt idx="442">
                  <c:v>8.993452766386077</c:v>
                </c:pt>
                <c:pt idx="443">
                  <c:v>4.432735406186716</c:v>
                </c:pt>
                <c:pt idx="444">
                  <c:v>5.123412580571896</c:v>
                </c:pt>
                <c:pt idx="445">
                  <c:v>4.828584367036326</c:v>
                </c:pt>
                <c:pt idx="446">
                  <c:v>4.47484873114783</c:v>
                </c:pt>
                <c:pt idx="447">
                  <c:v>6.319377520790947</c:v>
                </c:pt>
                <c:pt idx="448">
                  <c:v>4.425686336383716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10.24870354752463</c:v>
                </c:pt>
                <c:pt idx="452">
                  <c:v>6.79614227570342</c:v>
                </c:pt>
                <c:pt idx="453">
                  <c:v>6.445621986335225</c:v>
                </c:pt>
                <c:pt idx="454">
                  <c:v>3.001023169846184</c:v>
                </c:pt>
                <c:pt idx="455">
                  <c:v>8.364726099875552</c:v>
                </c:pt>
                <c:pt idx="456">
                  <c:v>6.402459288800277</c:v>
                </c:pt>
                <c:pt idx="457">
                  <c:v>9.679905809806953</c:v>
                </c:pt>
                <c:pt idx="458">
                  <c:v>13.29126507325928</c:v>
                </c:pt>
                <c:pt idx="459">
                  <c:v>6.595887536718426</c:v>
                </c:pt>
                <c:pt idx="460">
                  <c:v>6.620331897962783</c:v>
                </c:pt>
                <c:pt idx="461">
                  <c:v>3.441961464292076</c:v>
                </c:pt>
                <c:pt idx="462">
                  <c:v>6.841592028385768</c:v>
                </c:pt>
                <c:pt idx="463">
                  <c:v>8.710866610786037</c:v>
                </c:pt>
                <c:pt idx="464">
                  <c:v>14.16144025318764</c:v>
                </c:pt>
                <c:pt idx="465">
                  <c:v>12.09703236546405</c:v>
                </c:pt>
                <c:pt idx="466">
                  <c:v>13.61943138213075</c:v>
                </c:pt>
                <c:pt idx="467">
                  <c:v>12.3554777826386</c:v>
                </c:pt>
                <c:pt idx="468">
                  <c:v>9.851170490215978</c:v>
                </c:pt>
                <c:pt idx="469">
                  <c:v>9.729934279116815</c:v>
                </c:pt>
                <c:pt idx="470">
                  <c:v>13.10534789143987</c:v>
                </c:pt>
                <c:pt idx="471">
                  <c:v>20.51271957105403</c:v>
                </c:pt>
                <c:pt idx="472">
                  <c:v>18.35537710596755</c:v>
                </c:pt>
                <c:pt idx="473">
                  <c:v>13.99041248257171</c:v>
                </c:pt>
                <c:pt idx="474">
                  <c:v>13.05164823365188</c:v>
                </c:pt>
                <c:pt idx="475">
                  <c:v>14.29052663098402</c:v>
                </c:pt>
                <c:pt idx="476">
                  <c:v>12.44176088944366</c:v>
                </c:pt>
                <c:pt idx="477">
                  <c:v>5.748127628281563</c:v>
                </c:pt>
                <c:pt idx="478">
                  <c:v>3.529577663399852</c:v>
                </c:pt>
                <c:pt idx="479">
                  <c:v>-4.150211369451551</c:v>
                </c:pt>
                <c:pt idx="480">
                  <c:v>-5.415760367353305</c:v>
                </c:pt>
                <c:pt idx="481">
                  <c:v>-6.908492040032088</c:v>
                </c:pt>
                <c:pt idx="482">
                  <c:v>-6.528734391548663</c:v>
                </c:pt>
                <c:pt idx="483">
                  <c:v>-8.508970221217528</c:v>
                </c:pt>
                <c:pt idx="484">
                  <c:v>-14.85681976918215</c:v>
                </c:pt>
                <c:pt idx="485">
                  <c:v>-12.9110062050341</c:v>
                </c:pt>
                <c:pt idx="486">
                  <c:v>-12.96888038589136</c:v>
                </c:pt>
                <c:pt idx="487">
                  <c:v>-23.60504339282791</c:v>
                </c:pt>
                <c:pt idx="488">
                  <c:v>-37.47498999599841</c:v>
                </c:pt>
                <c:pt idx="489">
                  <c:v>-39.48985241098073</c:v>
                </c:pt>
                <c:pt idx="490">
                  <c:v>-38.4857936745757</c:v>
                </c:pt>
                <c:pt idx="491">
                  <c:v>-40.09067498458524</c:v>
                </c:pt>
                <c:pt idx="492">
                  <c:v>-44.7562432832568</c:v>
                </c:pt>
                <c:pt idx="493">
                  <c:v>-39.67868753307629</c:v>
                </c:pt>
                <c:pt idx="494">
                  <c:v>-37.00806154778831</c:v>
                </c:pt>
                <c:pt idx="495">
                  <c:v>-34.3649580828061</c:v>
                </c:pt>
                <c:pt idx="496">
                  <c:v>-28.178125</c:v>
                </c:pt>
                <c:pt idx="497">
                  <c:v>-22.08493111773896</c:v>
                </c:pt>
                <c:pt idx="498">
                  <c:v>-20.43996476540148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22.24738909220745</c:v>
                </c:pt>
                <c:pt idx="502">
                  <c:v>23.45419319125379</c:v>
                </c:pt>
                <c:pt idx="503">
                  <c:v>30.0273647503269</c:v>
                </c:pt>
                <c:pt idx="504">
                  <c:v>50.25235005237454</c:v>
                </c:pt>
                <c:pt idx="505">
                  <c:v>46.56898993570382</c:v>
                </c:pt>
                <c:pt idx="506">
                  <c:v>35.96200776801368</c:v>
                </c:pt>
                <c:pt idx="507">
                  <c:v>18.52492547381248</c:v>
                </c:pt>
                <c:pt idx="508">
                  <c:v>12.11656441717792</c:v>
                </c:pt>
                <c:pt idx="509">
                  <c:v>11.55668975574187</c:v>
                </c:pt>
                <c:pt idx="510">
                  <c:v>2.812996022025827</c:v>
                </c:pt>
                <c:pt idx="511">
                  <c:v>4.963673515722555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480344"/>
        <c:axId val="2101424216"/>
      </c:scatterChart>
      <c:valAx>
        <c:axId val="210148034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101424216"/>
        <c:crosses val="autoZero"/>
        <c:crossBetween val="midCat"/>
      </c:valAx>
      <c:valAx>
        <c:axId val="210142421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01480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481</xdr:row>
      <xdr:rowOff>50800</xdr:rowOff>
    </xdr:from>
    <xdr:to>
      <xdr:col>13</xdr:col>
      <xdr:colOff>622300</xdr:colOff>
      <xdr:row>496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D22" sqref="D22"/>
    </sheetView>
  </sheetViews>
  <sheetFormatPr baseColWidth="10" defaultColWidth="8.83203125" defaultRowHeight="14" x14ac:dyDescent="0"/>
  <cols>
    <col min="1" max="1" width="25.1640625" bestFit="1" customWidth="1"/>
    <col min="2" max="2" width="9.5" bestFit="1" customWidth="1"/>
    <col min="3" max="4" width="9.5" customWidth="1"/>
    <col min="5" max="5" width="8.6640625" customWidth="1"/>
    <col min="6" max="6" width="9.5" bestFit="1" customWidth="1"/>
    <col min="7" max="9" width="9.5" customWidth="1"/>
    <col min="10" max="10" width="9.5" bestFit="1" customWidth="1"/>
    <col min="11" max="13" width="9.5" customWidth="1"/>
    <col min="14" max="14" width="9.5" bestFit="1" customWidth="1"/>
    <col min="15" max="17" width="9.5" customWidth="1"/>
    <col min="18" max="18" width="9.5" bestFit="1" customWidth="1"/>
    <col min="257" max="257" width="21.1640625" customWidth="1"/>
    <col min="258" max="258" width="9.5" bestFit="1" customWidth="1"/>
    <col min="259" max="261" width="9.5" customWidth="1"/>
    <col min="262" max="262" width="9.5" bestFit="1" customWidth="1"/>
    <col min="263" max="265" width="9.5" customWidth="1"/>
    <col min="266" max="266" width="9.5" bestFit="1" customWidth="1"/>
    <col min="267" max="269" width="9.5" customWidth="1"/>
    <col min="270" max="270" width="9.5" bestFit="1" customWidth="1"/>
    <col min="271" max="273" width="9.5" customWidth="1"/>
    <col min="274" max="274" width="9.5" bestFit="1" customWidth="1"/>
    <col min="513" max="513" width="21.1640625" customWidth="1"/>
    <col min="514" max="514" width="9.5" bestFit="1" customWidth="1"/>
    <col min="515" max="517" width="9.5" customWidth="1"/>
    <col min="518" max="518" width="9.5" bestFit="1" customWidth="1"/>
    <col min="519" max="521" width="9.5" customWidth="1"/>
    <col min="522" max="522" width="9.5" bestFit="1" customWidth="1"/>
    <col min="523" max="525" width="9.5" customWidth="1"/>
    <col min="526" max="526" width="9.5" bestFit="1" customWidth="1"/>
    <col min="527" max="529" width="9.5" customWidth="1"/>
    <col min="530" max="530" width="9.5" bestFit="1" customWidth="1"/>
    <col min="769" max="769" width="21.1640625" customWidth="1"/>
    <col min="770" max="770" width="9.5" bestFit="1" customWidth="1"/>
    <col min="771" max="773" width="9.5" customWidth="1"/>
    <col min="774" max="774" width="9.5" bestFit="1" customWidth="1"/>
    <col min="775" max="777" width="9.5" customWidth="1"/>
    <col min="778" max="778" width="9.5" bestFit="1" customWidth="1"/>
    <col min="779" max="781" width="9.5" customWidth="1"/>
    <col min="782" max="782" width="9.5" bestFit="1" customWidth="1"/>
    <col min="783" max="785" width="9.5" customWidth="1"/>
    <col min="786" max="786" width="9.5" bestFit="1" customWidth="1"/>
    <col min="1025" max="1025" width="21.1640625" customWidth="1"/>
    <col min="1026" max="1026" width="9.5" bestFit="1" customWidth="1"/>
    <col min="1027" max="1029" width="9.5" customWidth="1"/>
    <col min="1030" max="1030" width="9.5" bestFit="1" customWidth="1"/>
    <col min="1031" max="1033" width="9.5" customWidth="1"/>
    <col min="1034" max="1034" width="9.5" bestFit="1" customWidth="1"/>
    <col min="1035" max="1037" width="9.5" customWidth="1"/>
    <col min="1038" max="1038" width="9.5" bestFit="1" customWidth="1"/>
    <col min="1039" max="1041" width="9.5" customWidth="1"/>
    <col min="1042" max="1042" width="9.5" bestFit="1" customWidth="1"/>
    <col min="1281" max="1281" width="21.1640625" customWidth="1"/>
    <col min="1282" max="1282" width="9.5" bestFit="1" customWidth="1"/>
    <col min="1283" max="1285" width="9.5" customWidth="1"/>
    <col min="1286" max="1286" width="9.5" bestFit="1" customWidth="1"/>
    <col min="1287" max="1289" width="9.5" customWidth="1"/>
    <col min="1290" max="1290" width="9.5" bestFit="1" customWidth="1"/>
    <col min="1291" max="1293" width="9.5" customWidth="1"/>
    <col min="1294" max="1294" width="9.5" bestFit="1" customWidth="1"/>
    <col min="1295" max="1297" width="9.5" customWidth="1"/>
    <col min="1298" max="1298" width="9.5" bestFit="1" customWidth="1"/>
    <col min="1537" max="1537" width="21.1640625" customWidth="1"/>
    <col min="1538" max="1538" width="9.5" bestFit="1" customWidth="1"/>
    <col min="1539" max="1541" width="9.5" customWidth="1"/>
    <col min="1542" max="1542" width="9.5" bestFit="1" customWidth="1"/>
    <col min="1543" max="1545" width="9.5" customWidth="1"/>
    <col min="1546" max="1546" width="9.5" bestFit="1" customWidth="1"/>
    <col min="1547" max="1549" width="9.5" customWidth="1"/>
    <col min="1550" max="1550" width="9.5" bestFit="1" customWidth="1"/>
    <col min="1551" max="1553" width="9.5" customWidth="1"/>
    <col min="1554" max="1554" width="9.5" bestFit="1" customWidth="1"/>
    <col min="1793" max="1793" width="21.1640625" customWidth="1"/>
    <col min="1794" max="1794" width="9.5" bestFit="1" customWidth="1"/>
    <col min="1795" max="1797" width="9.5" customWidth="1"/>
    <col min="1798" max="1798" width="9.5" bestFit="1" customWidth="1"/>
    <col min="1799" max="1801" width="9.5" customWidth="1"/>
    <col min="1802" max="1802" width="9.5" bestFit="1" customWidth="1"/>
    <col min="1803" max="1805" width="9.5" customWidth="1"/>
    <col min="1806" max="1806" width="9.5" bestFit="1" customWidth="1"/>
    <col min="1807" max="1809" width="9.5" customWidth="1"/>
    <col min="1810" max="1810" width="9.5" bestFit="1" customWidth="1"/>
    <col min="2049" max="2049" width="21.1640625" customWidth="1"/>
    <col min="2050" max="2050" width="9.5" bestFit="1" customWidth="1"/>
    <col min="2051" max="2053" width="9.5" customWidth="1"/>
    <col min="2054" max="2054" width="9.5" bestFit="1" customWidth="1"/>
    <col min="2055" max="2057" width="9.5" customWidth="1"/>
    <col min="2058" max="2058" width="9.5" bestFit="1" customWidth="1"/>
    <col min="2059" max="2061" width="9.5" customWidth="1"/>
    <col min="2062" max="2062" width="9.5" bestFit="1" customWidth="1"/>
    <col min="2063" max="2065" width="9.5" customWidth="1"/>
    <col min="2066" max="2066" width="9.5" bestFit="1" customWidth="1"/>
    <col min="2305" max="2305" width="21.1640625" customWidth="1"/>
    <col min="2306" max="2306" width="9.5" bestFit="1" customWidth="1"/>
    <col min="2307" max="2309" width="9.5" customWidth="1"/>
    <col min="2310" max="2310" width="9.5" bestFit="1" customWidth="1"/>
    <col min="2311" max="2313" width="9.5" customWidth="1"/>
    <col min="2314" max="2314" width="9.5" bestFit="1" customWidth="1"/>
    <col min="2315" max="2317" width="9.5" customWidth="1"/>
    <col min="2318" max="2318" width="9.5" bestFit="1" customWidth="1"/>
    <col min="2319" max="2321" width="9.5" customWidth="1"/>
    <col min="2322" max="2322" width="9.5" bestFit="1" customWidth="1"/>
    <col min="2561" max="2561" width="21.1640625" customWidth="1"/>
    <col min="2562" max="2562" width="9.5" bestFit="1" customWidth="1"/>
    <col min="2563" max="2565" width="9.5" customWidth="1"/>
    <col min="2566" max="2566" width="9.5" bestFit="1" customWidth="1"/>
    <col min="2567" max="2569" width="9.5" customWidth="1"/>
    <col min="2570" max="2570" width="9.5" bestFit="1" customWidth="1"/>
    <col min="2571" max="2573" width="9.5" customWidth="1"/>
    <col min="2574" max="2574" width="9.5" bestFit="1" customWidth="1"/>
    <col min="2575" max="2577" width="9.5" customWidth="1"/>
    <col min="2578" max="2578" width="9.5" bestFit="1" customWidth="1"/>
    <col min="2817" max="2817" width="21.1640625" customWidth="1"/>
    <col min="2818" max="2818" width="9.5" bestFit="1" customWidth="1"/>
    <col min="2819" max="2821" width="9.5" customWidth="1"/>
    <col min="2822" max="2822" width="9.5" bestFit="1" customWidth="1"/>
    <col min="2823" max="2825" width="9.5" customWidth="1"/>
    <col min="2826" max="2826" width="9.5" bestFit="1" customWidth="1"/>
    <col min="2827" max="2829" width="9.5" customWidth="1"/>
    <col min="2830" max="2830" width="9.5" bestFit="1" customWidth="1"/>
    <col min="2831" max="2833" width="9.5" customWidth="1"/>
    <col min="2834" max="2834" width="9.5" bestFit="1" customWidth="1"/>
    <col min="3073" max="3073" width="21.1640625" customWidth="1"/>
    <col min="3074" max="3074" width="9.5" bestFit="1" customWidth="1"/>
    <col min="3075" max="3077" width="9.5" customWidth="1"/>
    <col min="3078" max="3078" width="9.5" bestFit="1" customWidth="1"/>
    <col min="3079" max="3081" width="9.5" customWidth="1"/>
    <col min="3082" max="3082" width="9.5" bestFit="1" customWidth="1"/>
    <col min="3083" max="3085" width="9.5" customWidth="1"/>
    <col min="3086" max="3086" width="9.5" bestFit="1" customWidth="1"/>
    <col min="3087" max="3089" width="9.5" customWidth="1"/>
    <col min="3090" max="3090" width="9.5" bestFit="1" customWidth="1"/>
    <col min="3329" max="3329" width="21.1640625" customWidth="1"/>
    <col min="3330" max="3330" width="9.5" bestFit="1" customWidth="1"/>
    <col min="3331" max="3333" width="9.5" customWidth="1"/>
    <col min="3334" max="3334" width="9.5" bestFit="1" customWidth="1"/>
    <col min="3335" max="3337" width="9.5" customWidth="1"/>
    <col min="3338" max="3338" width="9.5" bestFit="1" customWidth="1"/>
    <col min="3339" max="3341" width="9.5" customWidth="1"/>
    <col min="3342" max="3342" width="9.5" bestFit="1" customWidth="1"/>
    <col min="3343" max="3345" width="9.5" customWidth="1"/>
    <col min="3346" max="3346" width="9.5" bestFit="1" customWidth="1"/>
    <col min="3585" max="3585" width="21.1640625" customWidth="1"/>
    <col min="3586" max="3586" width="9.5" bestFit="1" customWidth="1"/>
    <col min="3587" max="3589" width="9.5" customWidth="1"/>
    <col min="3590" max="3590" width="9.5" bestFit="1" customWidth="1"/>
    <col min="3591" max="3593" width="9.5" customWidth="1"/>
    <col min="3594" max="3594" width="9.5" bestFit="1" customWidth="1"/>
    <col min="3595" max="3597" width="9.5" customWidth="1"/>
    <col min="3598" max="3598" width="9.5" bestFit="1" customWidth="1"/>
    <col min="3599" max="3601" width="9.5" customWidth="1"/>
    <col min="3602" max="3602" width="9.5" bestFit="1" customWidth="1"/>
    <col min="3841" max="3841" width="21.1640625" customWidth="1"/>
    <col min="3842" max="3842" width="9.5" bestFit="1" customWidth="1"/>
    <col min="3843" max="3845" width="9.5" customWidth="1"/>
    <col min="3846" max="3846" width="9.5" bestFit="1" customWidth="1"/>
    <col min="3847" max="3849" width="9.5" customWidth="1"/>
    <col min="3850" max="3850" width="9.5" bestFit="1" customWidth="1"/>
    <col min="3851" max="3853" width="9.5" customWidth="1"/>
    <col min="3854" max="3854" width="9.5" bestFit="1" customWidth="1"/>
    <col min="3855" max="3857" width="9.5" customWidth="1"/>
    <col min="3858" max="3858" width="9.5" bestFit="1" customWidth="1"/>
    <col min="4097" max="4097" width="21.1640625" customWidth="1"/>
    <col min="4098" max="4098" width="9.5" bestFit="1" customWidth="1"/>
    <col min="4099" max="4101" width="9.5" customWidth="1"/>
    <col min="4102" max="4102" width="9.5" bestFit="1" customWidth="1"/>
    <col min="4103" max="4105" width="9.5" customWidth="1"/>
    <col min="4106" max="4106" width="9.5" bestFit="1" customWidth="1"/>
    <col min="4107" max="4109" width="9.5" customWidth="1"/>
    <col min="4110" max="4110" width="9.5" bestFit="1" customWidth="1"/>
    <col min="4111" max="4113" width="9.5" customWidth="1"/>
    <col min="4114" max="4114" width="9.5" bestFit="1" customWidth="1"/>
    <col min="4353" max="4353" width="21.1640625" customWidth="1"/>
    <col min="4354" max="4354" width="9.5" bestFit="1" customWidth="1"/>
    <col min="4355" max="4357" width="9.5" customWidth="1"/>
    <col min="4358" max="4358" width="9.5" bestFit="1" customWidth="1"/>
    <col min="4359" max="4361" width="9.5" customWidth="1"/>
    <col min="4362" max="4362" width="9.5" bestFit="1" customWidth="1"/>
    <col min="4363" max="4365" width="9.5" customWidth="1"/>
    <col min="4366" max="4366" width="9.5" bestFit="1" customWidth="1"/>
    <col min="4367" max="4369" width="9.5" customWidth="1"/>
    <col min="4370" max="4370" width="9.5" bestFit="1" customWidth="1"/>
    <col min="4609" max="4609" width="21.1640625" customWidth="1"/>
    <col min="4610" max="4610" width="9.5" bestFit="1" customWidth="1"/>
    <col min="4611" max="4613" width="9.5" customWidth="1"/>
    <col min="4614" max="4614" width="9.5" bestFit="1" customWidth="1"/>
    <col min="4615" max="4617" width="9.5" customWidth="1"/>
    <col min="4618" max="4618" width="9.5" bestFit="1" customWidth="1"/>
    <col min="4619" max="4621" width="9.5" customWidth="1"/>
    <col min="4622" max="4622" width="9.5" bestFit="1" customWidth="1"/>
    <col min="4623" max="4625" width="9.5" customWidth="1"/>
    <col min="4626" max="4626" width="9.5" bestFit="1" customWidth="1"/>
    <col min="4865" max="4865" width="21.1640625" customWidth="1"/>
    <col min="4866" max="4866" width="9.5" bestFit="1" customWidth="1"/>
    <col min="4867" max="4869" width="9.5" customWidth="1"/>
    <col min="4870" max="4870" width="9.5" bestFit="1" customWidth="1"/>
    <col min="4871" max="4873" width="9.5" customWidth="1"/>
    <col min="4874" max="4874" width="9.5" bestFit="1" customWidth="1"/>
    <col min="4875" max="4877" width="9.5" customWidth="1"/>
    <col min="4878" max="4878" width="9.5" bestFit="1" customWidth="1"/>
    <col min="4879" max="4881" width="9.5" customWidth="1"/>
    <col min="4882" max="4882" width="9.5" bestFit="1" customWidth="1"/>
    <col min="5121" max="5121" width="21.1640625" customWidth="1"/>
    <col min="5122" max="5122" width="9.5" bestFit="1" customWidth="1"/>
    <col min="5123" max="5125" width="9.5" customWidth="1"/>
    <col min="5126" max="5126" width="9.5" bestFit="1" customWidth="1"/>
    <col min="5127" max="5129" width="9.5" customWidth="1"/>
    <col min="5130" max="5130" width="9.5" bestFit="1" customWidth="1"/>
    <col min="5131" max="5133" width="9.5" customWidth="1"/>
    <col min="5134" max="5134" width="9.5" bestFit="1" customWidth="1"/>
    <col min="5135" max="5137" width="9.5" customWidth="1"/>
    <col min="5138" max="5138" width="9.5" bestFit="1" customWidth="1"/>
    <col min="5377" max="5377" width="21.1640625" customWidth="1"/>
    <col min="5378" max="5378" width="9.5" bestFit="1" customWidth="1"/>
    <col min="5379" max="5381" width="9.5" customWidth="1"/>
    <col min="5382" max="5382" width="9.5" bestFit="1" customWidth="1"/>
    <col min="5383" max="5385" width="9.5" customWidth="1"/>
    <col min="5386" max="5386" width="9.5" bestFit="1" customWidth="1"/>
    <col min="5387" max="5389" width="9.5" customWidth="1"/>
    <col min="5390" max="5390" width="9.5" bestFit="1" customWidth="1"/>
    <col min="5391" max="5393" width="9.5" customWidth="1"/>
    <col min="5394" max="5394" width="9.5" bestFit="1" customWidth="1"/>
    <col min="5633" max="5633" width="21.1640625" customWidth="1"/>
    <col min="5634" max="5634" width="9.5" bestFit="1" customWidth="1"/>
    <col min="5635" max="5637" width="9.5" customWidth="1"/>
    <col min="5638" max="5638" width="9.5" bestFit="1" customWidth="1"/>
    <col min="5639" max="5641" width="9.5" customWidth="1"/>
    <col min="5642" max="5642" width="9.5" bestFit="1" customWidth="1"/>
    <col min="5643" max="5645" width="9.5" customWidth="1"/>
    <col min="5646" max="5646" width="9.5" bestFit="1" customWidth="1"/>
    <col min="5647" max="5649" width="9.5" customWidth="1"/>
    <col min="5650" max="5650" width="9.5" bestFit="1" customWidth="1"/>
    <col min="5889" max="5889" width="21.1640625" customWidth="1"/>
    <col min="5890" max="5890" width="9.5" bestFit="1" customWidth="1"/>
    <col min="5891" max="5893" width="9.5" customWidth="1"/>
    <col min="5894" max="5894" width="9.5" bestFit="1" customWidth="1"/>
    <col min="5895" max="5897" width="9.5" customWidth="1"/>
    <col min="5898" max="5898" width="9.5" bestFit="1" customWidth="1"/>
    <col min="5899" max="5901" width="9.5" customWidth="1"/>
    <col min="5902" max="5902" width="9.5" bestFit="1" customWidth="1"/>
    <col min="5903" max="5905" width="9.5" customWidth="1"/>
    <col min="5906" max="5906" width="9.5" bestFit="1" customWidth="1"/>
    <col min="6145" max="6145" width="21.1640625" customWidth="1"/>
    <col min="6146" max="6146" width="9.5" bestFit="1" customWidth="1"/>
    <col min="6147" max="6149" width="9.5" customWidth="1"/>
    <col min="6150" max="6150" width="9.5" bestFit="1" customWidth="1"/>
    <col min="6151" max="6153" width="9.5" customWidth="1"/>
    <col min="6154" max="6154" width="9.5" bestFit="1" customWidth="1"/>
    <col min="6155" max="6157" width="9.5" customWidth="1"/>
    <col min="6158" max="6158" width="9.5" bestFit="1" customWidth="1"/>
    <col min="6159" max="6161" width="9.5" customWidth="1"/>
    <col min="6162" max="6162" width="9.5" bestFit="1" customWidth="1"/>
    <col min="6401" max="6401" width="21.1640625" customWidth="1"/>
    <col min="6402" max="6402" width="9.5" bestFit="1" customWidth="1"/>
    <col min="6403" max="6405" width="9.5" customWidth="1"/>
    <col min="6406" max="6406" width="9.5" bestFit="1" customWidth="1"/>
    <col min="6407" max="6409" width="9.5" customWidth="1"/>
    <col min="6410" max="6410" width="9.5" bestFit="1" customWidth="1"/>
    <col min="6411" max="6413" width="9.5" customWidth="1"/>
    <col min="6414" max="6414" width="9.5" bestFit="1" customWidth="1"/>
    <col min="6415" max="6417" width="9.5" customWidth="1"/>
    <col min="6418" max="6418" width="9.5" bestFit="1" customWidth="1"/>
    <col min="6657" max="6657" width="21.1640625" customWidth="1"/>
    <col min="6658" max="6658" width="9.5" bestFit="1" customWidth="1"/>
    <col min="6659" max="6661" width="9.5" customWidth="1"/>
    <col min="6662" max="6662" width="9.5" bestFit="1" customWidth="1"/>
    <col min="6663" max="6665" width="9.5" customWidth="1"/>
    <col min="6666" max="6666" width="9.5" bestFit="1" customWidth="1"/>
    <col min="6667" max="6669" width="9.5" customWidth="1"/>
    <col min="6670" max="6670" width="9.5" bestFit="1" customWidth="1"/>
    <col min="6671" max="6673" width="9.5" customWidth="1"/>
    <col min="6674" max="6674" width="9.5" bestFit="1" customWidth="1"/>
    <col min="6913" max="6913" width="21.1640625" customWidth="1"/>
    <col min="6914" max="6914" width="9.5" bestFit="1" customWidth="1"/>
    <col min="6915" max="6917" width="9.5" customWidth="1"/>
    <col min="6918" max="6918" width="9.5" bestFit="1" customWidth="1"/>
    <col min="6919" max="6921" width="9.5" customWidth="1"/>
    <col min="6922" max="6922" width="9.5" bestFit="1" customWidth="1"/>
    <col min="6923" max="6925" width="9.5" customWidth="1"/>
    <col min="6926" max="6926" width="9.5" bestFit="1" customWidth="1"/>
    <col min="6927" max="6929" width="9.5" customWidth="1"/>
    <col min="6930" max="6930" width="9.5" bestFit="1" customWidth="1"/>
    <col min="7169" max="7169" width="21.1640625" customWidth="1"/>
    <col min="7170" max="7170" width="9.5" bestFit="1" customWidth="1"/>
    <col min="7171" max="7173" width="9.5" customWidth="1"/>
    <col min="7174" max="7174" width="9.5" bestFit="1" customWidth="1"/>
    <col min="7175" max="7177" width="9.5" customWidth="1"/>
    <col min="7178" max="7178" width="9.5" bestFit="1" customWidth="1"/>
    <col min="7179" max="7181" width="9.5" customWidth="1"/>
    <col min="7182" max="7182" width="9.5" bestFit="1" customWidth="1"/>
    <col min="7183" max="7185" width="9.5" customWidth="1"/>
    <col min="7186" max="7186" width="9.5" bestFit="1" customWidth="1"/>
    <col min="7425" max="7425" width="21.1640625" customWidth="1"/>
    <col min="7426" max="7426" width="9.5" bestFit="1" customWidth="1"/>
    <col min="7427" max="7429" width="9.5" customWidth="1"/>
    <col min="7430" max="7430" width="9.5" bestFit="1" customWidth="1"/>
    <col min="7431" max="7433" width="9.5" customWidth="1"/>
    <col min="7434" max="7434" width="9.5" bestFit="1" customWidth="1"/>
    <col min="7435" max="7437" width="9.5" customWidth="1"/>
    <col min="7438" max="7438" width="9.5" bestFit="1" customWidth="1"/>
    <col min="7439" max="7441" width="9.5" customWidth="1"/>
    <col min="7442" max="7442" width="9.5" bestFit="1" customWidth="1"/>
    <col min="7681" max="7681" width="21.1640625" customWidth="1"/>
    <col min="7682" max="7682" width="9.5" bestFit="1" customWidth="1"/>
    <col min="7683" max="7685" width="9.5" customWidth="1"/>
    <col min="7686" max="7686" width="9.5" bestFit="1" customWidth="1"/>
    <col min="7687" max="7689" width="9.5" customWidth="1"/>
    <col min="7690" max="7690" width="9.5" bestFit="1" customWidth="1"/>
    <col min="7691" max="7693" width="9.5" customWidth="1"/>
    <col min="7694" max="7694" width="9.5" bestFit="1" customWidth="1"/>
    <col min="7695" max="7697" width="9.5" customWidth="1"/>
    <col min="7698" max="7698" width="9.5" bestFit="1" customWidth="1"/>
    <col min="7937" max="7937" width="21.1640625" customWidth="1"/>
    <col min="7938" max="7938" width="9.5" bestFit="1" customWidth="1"/>
    <col min="7939" max="7941" width="9.5" customWidth="1"/>
    <col min="7942" max="7942" width="9.5" bestFit="1" customWidth="1"/>
    <col min="7943" max="7945" width="9.5" customWidth="1"/>
    <col min="7946" max="7946" width="9.5" bestFit="1" customWidth="1"/>
    <col min="7947" max="7949" width="9.5" customWidth="1"/>
    <col min="7950" max="7950" width="9.5" bestFit="1" customWidth="1"/>
    <col min="7951" max="7953" width="9.5" customWidth="1"/>
    <col min="7954" max="7954" width="9.5" bestFit="1" customWidth="1"/>
    <col min="8193" max="8193" width="21.1640625" customWidth="1"/>
    <col min="8194" max="8194" width="9.5" bestFit="1" customWidth="1"/>
    <col min="8195" max="8197" width="9.5" customWidth="1"/>
    <col min="8198" max="8198" width="9.5" bestFit="1" customWidth="1"/>
    <col min="8199" max="8201" width="9.5" customWidth="1"/>
    <col min="8202" max="8202" width="9.5" bestFit="1" customWidth="1"/>
    <col min="8203" max="8205" width="9.5" customWidth="1"/>
    <col min="8206" max="8206" width="9.5" bestFit="1" customWidth="1"/>
    <col min="8207" max="8209" width="9.5" customWidth="1"/>
    <col min="8210" max="8210" width="9.5" bestFit="1" customWidth="1"/>
    <col min="8449" max="8449" width="21.1640625" customWidth="1"/>
    <col min="8450" max="8450" width="9.5" bestFit="1" customWidth="1"/>
    <col min="8451" max="8453" width="9.5" customWidth="1"/>
    <col min="8454" max="8454" width="9.5" bestFit="1" customWidth="1"/>
    <col min="8455" max="8457" width="9.5" customWidth="1"/>
    <col min="8458" max="8458" width="9.5" bestFit="1" customWidth="1"/>
    <col min="8459" max="8461" width="9.5" customWidth="1"/>
    <col min="8462" max="8462" width="9.5" bestFit="1" customWidth="1"/>
    <col min="8463" max="8465" width="9.5" customWidth="1"/>
    <col min="8466" max="8466" width="9.5" bestFit="1" customWidth="1"/>
    <col min="8705" max="8705" width="21.1640625" customWidth="1"/>
    <col min="8706" max="8706" width="9.5" bestFit="1" customWidth="1"/>
    <col min="8707" max="8709" width="9.5" customWidth="1"/>
    <col min="8710" max="8710" width="9.5" bestFit="1" customWidth="1"/>
    <col min="8711" max="8713" width="9.5" customWidth="1"/>
    <col min="8714" max="8714" width="9.5" bestFit="1" customWidth="1"/>
    <col min="8715" max="8717" width="9.5" customWidth="1"/>
    <col min="8718" max="8718" width="9.5" bestFit="1" customWidth="1"/>
    <col min="8719" max="8721" width="9.5" customWidth="1"/>
    <col min="8722" max="8722" width="9.5" bestFit="1" customWidth="1"/>
    <col min="8961" max="8961" width="21.1640625" customWidth="1"/>
    <col min="8962" max="8962" width="9.5" bestFit="1" customWidth="1"/>
    <col min="8963" max="8965" width="9.5" customWidth="1"/>
    <col min="8966" max="8966" width="9.5" bestFit="1" customWidth="1"/>
    <col min="8967" max="8969" width="9.5" customWidth="1"/>
    <col min="8970" max="8970" width="9.5" bestFit="1" customWidth="1"/>
    <col min="8971" max="8973" width="9.5" customWidth="1"/>
    <col min="8974" max="8974" width="9.5" bestFit="1" customWidth="1"/>
    <col min="8975" max="8977" width="9.5" customWidth="1"/>
    <col min="8978" max="8978" width="9.5" bestFit="1" customWidth="1"/>
    <col min="9217" max="9217" width="21.1640625" customWidth="1"/>
    <col min="9218" max="9218" width="9.5" bestFit="1" customWidth="1"/>
    <col min="9219" max="9221" width="9.5" customWidth="1"/>
    <col min="9222" max="9222" width="9.5" bestFit="1" customWidth="1"/>
    <col min="9223" max="9225" width="9.5" customWidth="1"/>
    <col min="9226" max="9226" width="9.5" bestFit="1" customWidth="1"/>
    <col min="9227" max="9229" width="9.5" customWidth="1"/>
    <col min="9230" max="9230" width="9.5" bestFit="1" customWidth="1"/>
    <col min="9231" max="9233" width="9.5" customWidth="1"/>
    <col min="9234" max="9234" width="9.5" bestFit="1" customWidth="1"/>
    <col min="9473" max="9473" width="21.1640625" customWidth="1"/>
    <col min="9474" max="9474" width="9.5" bestFit="1" customWidth="1"/>
    <col min="9475" max="9477" width="9.5" customWidth="1"/>
    <col min="9478" max="9478" width="9.5" bestFit="1" customWidth="1"/>
    <col min="9479" max="9481" width="9.5" customWidth="1"/>
    <col min="9482" max="9482" width="9.5" bestFit="1" customWidth="1"/>
    <col min="9483" max="9485" width="9.5" customWidth="1"/>
    <col min="9486" max="9486" width="9.5" bestFit="1" customWidth="1"/>
    <col min="9487" max="9489" width="9.5" customWidth="1"/>
    <col min="9490" max="9490" width="9.5" bestFit="1" customWidth="1"/>
    <col min="9729" max="9729" width="21.1640625" customWidth="1"/>
    <col min="9730" max="9730" width="9.5" bestFit="1" customWidth="1"/>
    <col min="9731" max="9733" width="9.5" customWidth="1"/>
    <col min="9734" max="9734" width="9.5" bestFit="1" customWidth="1"/>
    <col min="9735" max="9737" width="9.5" customWidth="1"/>
    <col min="9738" max="9738" width="9.5" bestFit="1" customWidth="1"/>
    <col min="9739" max="9741" width="9.5" customWidth="1"/>
    <col min="9742" max="9742" width="9.5" bestFit="1" customWidth="1"/>
    <col min="9743" max="9745" width="9.5" customWidth="1"/>
    <col min="9746" max="9746" width="9.5" bestFit="1" customWidth="1"/>
    <col min="9985" max="9985" width="21.1640625" customWidth="1"/>
    <col min="9986" max="9986" width="9.5" bestFit="1" customWidth="1"/>
    <col min="9987" max="9989" width="9.5" customWidth="1"/>
    <col min="9990" max="9990" width="9.5" bestFit="1" customWidth="1"/>
    <col min="9991" max="9993" width="9.5" customWidth="1"/>
    <col min="9994" max="9994" width="9.5" bestFit="1" customWidth="1"/>
    <col min="9995" max="9997" width="9.5" customWidth="1"/>
    <col min="9998" max="9998" width="9.5" bestFit="1" customWidth="1"/>
    <col min="9999" max="10001" width="9.5" customWidth="1"/>
    <col min="10002" max="10002" width="9.5" bestFit="1" customWidth="1"/>
    <col min="10241" max="10241" width="21.1640625" customWidth="1"/>
    <col min="10242" max="10242" width="9.5" bestFit="1" customWidth="1"/>
    <col min="10243" max="10245" width="9.5" customWidth="1"/>
    <col min="10246" max="10246" width="9.5" bestFit="1" customWidth="1"/>
    <col min="10247" max="10249" width="9.5" customWidth="1"/>
    <col min="10250" max="10250" width="9.5" bestFit="1" customWidth="1"/>
    <col min="10251" max="10253" width="9.5" customWidth="1"/>
    <col min="10254" max="10254" width="9.5" bestFit="1" customWidth="1"/>
    <col min="10255" max="10257" width="9.5" customWidth="1"/>
    <col min="10258" max="10258" width="9.5" bestFit="1" customWidth="1"/>
    <col min="10497" max="10497" width="21.1640625" customWidth="1"/>
    <col min="10498" max="10498" width="9.5" bestFit="1" customWidth="1"/>
    <col min="10499" max="10501" width="9.5" customWidth="1"/>
    <col min="10502" max="10502" width="9.5" bestFit="1" customWidth="1"/>
    <col min="10503" max="10505" width="9.5" customWidth="1"/>
    <col min="10506" max="10506" width="9.5" bestFit="1" customWidth="1"/>
    <col min="10507" max="10509" width="9.5" customWidth="1"/>
    <col min="10510" max="10510" width="9.5" bestFit="1" customWidth="1"/>
    <col min="10511" max="10513" width="9.5" customWidth="1"/>
    <col min="10514" max="10514" width="9.5" bestFit="1" customWidth="1"/>
    <col min="10753" max="10753" width="21.1640625" customWidth="1"/>
    <col min="10754" max="10754" width="9.5" bestFit="1" customWidth="1"/>
    <col min="10755" max="10757" width="9.5" customWidth="1"/>
    <col min="10758" max="10758" width="9.5" bestFit="1" customWidth="1"/>
    <col min="10759" max="10761" width="9.5" customWidth="1"/>
    <col min="10762" max="10762" width="9.5" bestFit="1" customWidth="1"/>
    <col min="10763" max="10765" width="9.5" customWidth="1"/>
    <col min="10766" max="10766" width="9.5" bestFit="1" customWidth="1"/>
    <col min="10767" max="10769" width="9.5" customWidth="1"/>
    <col min="10770" max="10770" width="9.5" bestFit="1" customWidth="1"/>
    <col min="11009" max="11009" width="21.1640625" customWidth="1"/>
    <col min="11010" max="11010" width="9.5" bestFit="1" customWidth="1"/>
    <col min="11011" max="11013" width="9.5" customWidth="1"/>
    <col min="11014" max="11014" width="9.5" bestFit="1" customWidth="1"/>
    <col min="11015" max="11017" width="9.5" customWidth="1"/>
    <col min="11018" max="11018" width="9.5" bestFit="1" customWidth="1"/>
    <col min="11019" max="11021" width="9.5" customWidth="1"/>
    <col min="11022" max="11022" width="9.5" bestFit="1" customWidth="1"/>
    <col min="11023" max="11025" width="9.5" customWidth="1"/>
    <col min="11026" max="11026" width="9.5" bestFit="1" customWidth="1"/>
    <col min="11265" max="11265" width="21.1640625" customWidth="1"/>
    <col min="11266" max="11266" width="9.5" bestFit="1" customWidth="1"/>
    <col min="11267" max="11269" width="9.5" customWidth="1"/>
    <col min="11270" max="11270" width="9.5" bestFit="1" customWidth="1"/>
    <col min="11271" max="11273" width="9.5" customWidth="1"/>
    <col min="11274" max="11274" width="9.5" bestFit="1" customWidth="1"/>
    <col min="11275" max="11277" width="9.5" customWidth="1"/>
    <col min="11278" max="11278" width="9.5" bestFit="1" customWidth="1"/>
    <col min="11279" max="11281" width="9.5" customWidth="1"/>
    <col min="11282" max="11282" width="9.5" bestFit="1" customWidth="1"/>
    <col min="11521" max="11521" width="21.1640625" customWidth="1"/>
    <col min="11522" max="11522" width="9.5" bestFit="1" customWidth="1"/>
    <col min="11523" max="11525" width="9.5" customWidth="1"/>
    <col min="11526" max="11526" width="9.5" bestFit="1" customWidth="1"/>
    <col min="11527" max="11529" width="9.5" customWidth="1"/>
    <col min="11530" max="11530" width="9.5" bestFit="1" customWidth="1"/>
    <col min="11531" max="11533" width="9.5" customWidth="1"/>
    <col min="11534" max="11534" width="9.5" bestFit="1" customWidth="1"/>
    <col min="11535" max="11537" width="9.5" customWidth="1"/>
    <col min="11538" max="11538" width="9.5" bestFit="1" customWidth="1"/>
    <col min="11777" max="11777" width="21.1640625" customWidth="1"/>
    <col min="11778" max="11778" width="9.5" bestFit="1" customWidth="1"/>
    <col min="11779" max="11781" width="9.5" customWidth="1"/>
    <col min="11782" max="11782" width="9.5" bestFit="1" customWidth="1"/>
    <col min="11783" max="11785" width="9.5" customWidth="1"/>
    <col min="11786" max="11786" width="9.5" bestFit="1" customWidth="1"/>
    <col min="11787" max="11789" width="9.5" customWidth="1"/>
    <col min="11790" max="11790" width="9.5" bestFit="1" customWidth="1"/>
    <col min="11791" max="11793" width="9.5" customWidth="1"/>
    <col min="11794" max="11794" width="9.5" bestFit="1" customWidth="1"/>
    <col min="12033" max="12033" width="21.1640625" customWidth="1"/>
    <col min="12034" max="12034" width="9.5" bestFit="1" customWidth="1"/>
    <col min="12035" max="12037" width="9.5" customWidth="1"/>
    <col min="12038" max="12038" width="9.5" bestFit="1" customWidth="1"/>
    <col min="12039" max="12041" width="9.5" customWidth="1"/>
    <col min="12042" max="12042" width="9.5" bestFit="1" customWidth="1"/>
    <col min="12043" max="12045" width="9.5" customWidth="1"/>
    <col min="12046" max="12046" width="9.5" bestFit="1" customWidth="1"/>
    <col min="12047" max="12049" width="9.5" customWidth="1"/>
    <col min="12050" max="12050" width="9.5" bestFit="1" customWidth="1"/>
    <col min="12289" max="12289" width="21.1640625" customWidth="1"/>
    <col min="12290" max="12290" width="9.5" bestFit="1" customWidth="1"/>
    <col min="12291" max="12293" width="9.5" customWidth="1"/>
    <col min="12294" max="12294" width="9.5" bestFit="1" customWidth="1"/>
    <col min="12295" max="12297" width="9.5" customWidth="1"/>
    <col min="12298" max="12298" width="9.5" bestFit="1" customWidth="1"/>
    <col min="12299" max="12301" width="9.5" customWidth="1"/>
    <col min="12302" max="12302" width="9.5" bestFit="1" customWidth="1"/>
    <col min="12303" max="12305" width="9.5" customWidth="1"/>
    <col min="12306" max="12306" width="9.5" bestFit="1" customWidth="1"/>
    <col min="12545" max="12545" width="21.1640625" customWidth="1"/>
    <col min="12546" max="12546" width="9.5" bestFit="1" customWidth="1"/>
    <col min="12547" max="12549" width="9.5" customWidth="1"/>
    <col min="12550" max="12550" width="9.5" bestFit="1" customWidth="1"/>
    <col min="12551" max="12553" width="9.5" customWidth="1"/>
    <col min="12554" max="12554" width="9.5" bestFit="1" customWidth="1"/>
    <col min="12555" max="12557" width="9.5" customWidth="1"/>
    <col min="12558" max="12558" width="9.5" bestFit="1" customWidth="1"/>
    <col min="12559" max="12561" width="9.5" customWidth="1"/>
    <col min="12562" max="12562" width="9.5" bestFit="1" customWidth="1"/>
    <col min="12801" max="12801" width="21.1640625" customWidth="1"/>
    <col min="12802" max="12802" width="9.5" bestFit="1" customWidth="1"/>
    <col min="12803" max="12805" width="9.5" customWidth="1"/>
    <col min="12806" max="12806" width="9.5" bestFit="1" customWidth="1"/>
    <col min="12807" max="12809" width="9.5" customWidth="1"/>
    <col min="12810" max="12810" width="9.5" bestFit="1" customWidth="1"/>
    <col min="12811" max="12813" width="9.5" customWidth="1"/>
    <col min="12814" max="12814" width="9.5" bestFit="1" customWidth="1"/>
    <col min="12815" max="12817" width="9.5" customWidth="1"/>
    <col min="12818" max="12818" width="9.5" bestFit="1" customWidth="1"/>
    <col min="13057" max="13057" width="21.1640625" customWidth="1"/>
    <col min="13058" max="13058" width="9.5" bestFit="1" customWidth="1"/>
    <col min="13059" max="13061" width="9.5" customWidth="1"/>
    <col min="13062" max="13062" width="9.5" bestFit="1" customWidth="1"/>
    <col min="13063" max="13065" width="9.5" customWidth="1"/>
    <col min="13066" max="13066" width="9.5" bestFit="1" customWidth="1"/>
    <col min="13067" max="13069" width="9.5" customWidth="1"/>
    <col min="13070" max="13070" width="9.5" bestFit="1" customWidth="1"/>
    <col min="13071" max="13073" width="9.5" customWidth="1"/>
    <col min="13074" max="13074" width="9.5" bestFit="1" customWidth="1"/>
    <col min="13313" max="13313" width="21.1640625" customWidth="1"/>
    <col min="13314" max="13314" width="9.5" bestFit="1" customWidth="1"/>
    <col min="13315" max="13317" width="9.5" customWidth="1"/>
    <col min="13318" max="13318" width="9.5" bestFit="1" customWidth="1"/>
    <col min="13319" max="13321" width="9.5" customWidth="1"/>
    <col min="13322" max="13322" width="9.5" bestFit="1" customWidth="1"/>
    <col min="13323" max="13325" width="9.5" customWidth="1"/>
    <col min="13326" max="13326" width="9.5" bestFit="1" customWidth="1"/>
    <col min="13327" max="13329" width="9.5" customWidth="1"/>
    <col min="13330" max="13330" width="9.5" bestFit="1" customWidth="1"/>
    <col min="13569" max="13569" width="21.1640625" customWidth="1"/>
    <col min="13570" max="13570" width="9.5" bestFit="1" customWidth="1"/>
    <col min="13571" max="13573" width="9.5" customWidth="1"/>
    <col min="13574" max="13574" width="9.5" bestFit="1" customWidth="1"/>
    <col min="13575" max="13577" width="9.5" customWidth="1"/>
    <col min="13578" max="13578" width="9.5" bestFit="1" customWidth="1"/>
    <col min="13579" max="13581" width="9.5" customWidth="1"/>
    <col min="13582" max="13582" width="9.5" bestFit="1" customWidth="1"/>
    <col min="13583" max="13585" width="9.5" customWidth="1"/>
    <col min="13586" max="13586" width="9.5" bestFit="1" customWidth="1"/>
    <col min="13825" max="13825" width="21.1640625" customWidth="1"/>
    <col min="13826" max="13826" width="9.5" bestFit="1" customWidth="1"/>
    <col min="13827" max="13829" width="9.5" customWidth="1"/>
    <col min="13830" max="13830" width="9.5" bestFit="1" customWidth="1"/>
    <col min="13831" max="13833" width="9.5" customWidth="1"/>
    <col min="13834" max="13834" width="9.5" bestFit="1" customWidth="1"/>
    <col min="13835" max="13837" width="9.5" customWidth="1"/>
    <col min="13838" max="13838" width="9.5" bestFit="1" customWidth="1"/>
    <col min="13839" max="13841" width="9.5" customWidth="1"/>
    <col min="13842" max="13842" width="9.5" bestFit="1" customWidth="1"/>
    <col min="14081" max="14081" width="21.1640625" customWidth="1"/>
    <col min="14082" max="14082" width="9.5" bestFit="1" customWidth="1"/>
    <col min="14083" max="14085" width="9.5" customWidth="1"/>
    <col min="14086" max="14086" width="9.5" bestFit="1" customWidth="1"/>
    <col min="14087" max="14089" width="9.5" customWidth="1"/>
    <col min="14090" max="14090" width="9.5" bestFit="1" customWidth="1"/>
    <col min="14091" max="14093" width="9.5" customWidth="1"/>
    <col min="14094" max="14094" width="9.5" bestFit="1" customWidth="1"/>
    <col min="14095" max="14097" width="9.5" customWidth="1"/>
    <col min="14098" max="14098" width="9.5" bestFit="1" customWidth="1"/>
    <col min="14337" max="14337" width="21.1640625" customWidth="1"/>
    <col min="14338" max="14338" width="9.5" bestFit="1" customWidth="1"/>
    <col min="14339" max="14341" width="9.5" customWidth="1"/>
    <col min="14342" max="14342" width="9.5" bestFit="1" customWidth="1"/>
    <col min="14343" max="14345" width="9.5" customWidth="1"/>
    <col min="14346" max="14346" width="9.5" bestFit="1" customWidth="1"/>
    <col min="14347" max="14349" width="9.5" customWidth="1"/>
    <col min="14350" max="14350" width="9.5" bestFit="1" customWidth="1"/>
    <col min="14351" max="14353" width="9.5" customWidth="1"/>
    <col min="14354" max="14354" width="9.5" bestFit="1" customWidth="1"/>
    <col min="14593" max="14593" width="21.1640625" customWidth="1"/>
    <col min="14594" max="14594" width="9.5" bestFit="1" customWidth="1"/>
    <col min="14595" max="14597" width="9.5" customWidth="1"/>
    <col min="14598" max="14598" width="9.5" bestFit="1" customWidth="1"/>
    <col min="14599" max="14601" width="9.5" customWidth="1"/>
    <col min="14602" max="14602" width="9.5" bestFit="1" customWidth="1"/>
    <col min="14603" max="14605" width="9.5" customWidth="1"/>
    <col min="14606" max="14606" width="9.5" bestFit="1" customWidth="1"/>
    <col min="14607" max="14609" width="9.5" customWidth="1"/>
    <col min="14610" max="14610" width="9.5" bestFit="1" customWidth="1"/>
    <col min="14849" max="14849" width="21.1640625" customWidth="1"/>
    <col min="14850" max="14850" width="9.5" bestFit="1" customWidth="1"/>
    <col min="14851" max="14853" width="9.5" customWidth="1"/>
    <col min="14854" max="14854" width="9.5" bestFit="1" customWidth="1"/>
    <col min="14855" max="14857" width="9.5" customWidth="1"/>
    <col min="14858" max="14858" width="9.5" bestFit="1" customWidth="1"/>
    <col min="14859" max="14861" width="9.5" customWidth="1"/>
    <col min="14862" max="14862" width="9.5" bestFit="1" customWidth="1"/>
    <col min="14863" max="14865" width="9.5" customWidth="1"/>
    <col min="14866" max="14866" width="9.5" bestFit="1" customWidth="1"/>
    <col min="15105" max="15105" width="21.1640625" customWidth="1"/>
    <col min="15106" max="15106" width="9.5" bestFit="1" customWidth="1"/>
    <col min="15107" max="15109" width="9.5" customWidth="1"/>
    <col min="15110" max="15110" width="9.5" bestFit="1" customWidth="1"/>
    <col min="15111" max="15113" width="9.5" customWidth="1"/>
    <col min="15114" max="15114" width="9.5" bestFit="1" customWidth="1"/>
    <col min="15115" max="15117" width="9.5" customWidth="1"/>
    <col min="15118" max="15118" width="9.5" bestFit="1" customWidth="1"/>
    <col min="15119" max="15121" width="9.5" customWidth="1"/>
    <col min="15122" max="15122" width="9.5" bestFit="1" customWidth="1"/>
    <col min="15361" max="15361" width="21.1640625" customWidth="1"/>
    <col min="15362" max="15362" width="9.5" bestFit="1" customWidth="1"/>
    <col min="15363" max="15365" width="9.5" customWidth="1"/>
    <col min="15366" max="15366" width="9.5" bestFit="1" customWidth="1"/>
    <col min="15367" max="15369" width="9.5" customWidth="1"/>
    <col min="15370" max="15370" width="9.5" bestFit="1" customWidth="1"/>
    <col min="15371" max="15373" width="9.5" customWidth="1"/>
    <col min="15374" max="15374" width="9.5" bestFit="1" customWidth="1"/>
    <col min="15375" max="15377" width="9.5" customWidth="1"/>
    <col min="15378" max="15378" width="9.5" bestFit="1" customWidth="1"/>
    <col min="15617" max="15617" width="21.1640625" customWidth="1"/>
    <col min="15618" max="15618" width="9.5" bestFit="1" customWidth="1"/>
    <col min="15619" max="15621" width="9.5" customWidth="1"/>
    <col min="15622" max="15622" width="9.5" bestFit="1" customWidth="1"/>
    <col min="15623" max="15625" width="9.5" customWidth="1"/>
    <col min="15626" max="15626" width="9.5" bestFit="1" customWidth="1"/>
    <col min="15627" max="15629" width="9.5" customWidth="1"/>
    <col min="15630" max="15630" width="9.5" bestFit="1" customWidth="1"/>
    <col min="15631" max="15633" width="9.5" customWidth="1"/>
    <col min="15634" max="15634" width="9.5" bestFit="1" customWidth="1"/>
    <col min="15873" max="15873" width="21.1640625" customWidth="1"/>
    <col min="15874" max="15874" width="9.5" bestFit="1" customWidth="1"/>
    <col min="15875" max="15877" width="9.5" customWidth="1"/>
    <col min="15878" max="15878" width="9.5" bestFit="1" customWidth="1"/>
    <col min="15879" max="15881" width="9.5" customWidth="1"/>
    <col min="15882" max="15882" width="9.5" bestFit="1" customWidth="1"/>
    <col min="15883" max="15885" width="9.5" customWidth="1"/>
    <col min="15886" max="15886" width="9.5" bestFit="1" customWidth="1"/>
    <col min="15887" max="15889" width="9.5" customWidth="1"/>
    <col min="15890" max="15890" width="9.5" bestFit="1" customWidth="1"/>
    <col min="16129" max="16129" width="21.1640625" customWidth="1"/>
    <col min="16130" max="16130" width="9.5" bestFit="1" customWidth="1"/>
    <col min="16131" max="16133" width="9.5" customWidth="1"/>
    <col min="16134" max="16134" width="9.5" bestFit="1" customWidth="1"/>
    <col min="16135" max="16137" width="9.5" customWidth="1"/>
    <col min="16138" max="16138" width="9.5" bestFit="1" customWidth="1"/>
    <col min="16139" max="16141" width="9.5" customWidth="1"/>
    <col min="16142" max="16142" width="9.5" bestFit="1" customWidth="1"/>
    <col min="16143" max="16145" width="9.5" customWidth="1"/>
    <col min="16146" max="16146" width="9.5" bestFit="1" customWidth="1"/>
  </cols>
  <sheetData>
    <row r="1" spans="1:22" ht="18.75" customHeight="1" thickBo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1"/>
      <c r="T1" s="1"/>
      <c r="U1" s="1"/>
    </row>
    <row r="2" spans="1:22" ht="15" thickBot="1">
      <c r="A2" s="90" t="s">
        <v>1</v>
      </c>
      <c r="B2" s="91">
        <v>2005</v>
      </c>
      <c r="C2" s="92"/>
      <c r="D2" s="92"/>
      <c r="E2" s="93"/>
      <c r="F2" s="91">
        <v>2006</v>
      </c>
      <c r="G2" s="92"/>
      <c r="H2" s="92"/>
      <c r="I2" s="93"/>
      <c r="J2" s="91">
        <v>2007</v>
      </c>
      <c r="K2" s="92"/>
      <c r="L2" s="92"/>
      <c r="M2" s="93"/>
      <c r="N2" s="91">
        <v>2008</v>
      </c>
      <c r="O2" s="92"/>
      <c r="P2" s="92"/>
      <c r="Q2" s="93"/>
      <c r="R2" s="91">
        <v>2009</v>
      </c>
      <c r="S2" s="92"/>
      <c r="T2" s="92"/>
      <c r="U2" s="93"/>
    </row>
    <row r="3" spans="1:22">
      <c r="A3" s="90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/>
    <row r="12" spans="1:22" ht="15" thickBot="1">
      <c r="L12" s="64" t="s">
        <v>683</v>
      </c>
      <c r="M12" s="64" t="s">
        <v>684</v>
      </c>
    </row>
    <row r="13" spans="1:22" ht="15" thickBot="1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" thickBot="1">
      <c r="A14" s="18" t="s">
        <v>12</v>
      </c>
      <c r="B14" s="77">
        <f>H4/D4-1</f>
        <v>0.10137038961425771</v>
      </c>
      <c r="C14" s="77">
        <f>(L4/H4-1)</f>
        <v>0.10767202389428232</v>
      </c>
      <c r="D14" s="77">
        <f>(P4/L4-1)</f>
        <v>0.10362621698413776</v>
      </c>
      <c r="E14" s="78">
        <f>(T4/P4-1)</f>
        <v>0.10371143570906005</v>
      </c>
      <c r="L14" s="65">
        <v>4</v>
      </c>
      <c r="M14" s="65">
        <v>6</v>
      </c>
    </row>
    <row r="15" spans="1:22" ht="15" thickBot="1">
      <c r="A15" s="18" t="s">
        <v>693</v>
      </c>
      <c r="B15" s="77">
        <f>(H6/D6-1)</f>
        <v>0.10485396790327495</v>
      </c>
      <c r="C15" s="77">
        <f>(L6/H6-1)</f>
        <v>0.10655602150408594</v>
      </c>
      <c r="D15" s="77">
        <f>(P6/L6-1)</f>
        <v>0.11096756234910687</v>
      </c>
      <c r="E15" s="78">
        <f>(T6/P6-1)</f>
        <v>0.10584919716287522</v>
      </c>
      <c r="L15" s="65">
        <v>5</v>
      </c>
      <c r="M15" s="65">
        <v>9</v>
      </c>
    </row>
    <row r="16" spans="1:22" ht="15" thickBot="1">
      <c r="L16" s="66">
        <v>1</v>
      </c>
      <c r="M16" s="66">
        <v>6</v>
      </c>
    </row>
    <row r="17" spans="1:16" ht="15" thickBot="1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76">
        <f>SUM(L13:L16)</f>
        <v>12</v>
      </c>
      <c r="M17" s="76">
        <f>SUM(M13:M16)</f>
        <v>22</v>
      </c>
      <c r="P17" s="19"/>
    </row>
    <row r="18" spans="1:16" ht="15" thickBot="1">
      <c r="A18" s="18" t="s">
        <v>13</v>
      </c>
      <c r="B18" s="77">
        <f>(C5/C4)</f>
        <v>0.23736753536180472</v>
      </c>
      <c r="C18" s="77">
        <f>(G5/G4)</f>
        <v>0.2381604666963768</v>
      </c>
      <c r="D18" s="77">
        <f>(K5/K4)</f>
        <v>0.23870452050670515</v>
      </c>
      <c r="E18" s="77">
        <f>(O5/O4)</f>
        <v>0.23777403009615999</v>
      </c>
      <c r="F18" s="78">
        <f>(S5/S4)</f>
        <v>0.23905043568045331</v>
      </c>
      <c r="J18" s="19"/>
      <c r="K18" s="64" t="s">
        <v>682</v>
      </c>
      <c r="L18" s="76">
        <f>L13*L14*L15*L16</f>
        <v>40</v>
      </c>
      <c r="M18" s="76">
        <f>M13*M14*M15*M16</f>
        <v>324</v>
      </c>
      <c r="P18" s="19"/>
    </row>
    <row r="19" spans="1:16" ht="15" thickBot="1">
      <c r="E19" s="81"/>
    </row>
    <row r="20" spans="1:16" ht="15" thickBot="1">
      <c r="B20" s="80" t="s">
        <v>2</v>
      </c>
      <c r="C20" s="80" t="s">
        <v>3</v>
      </c>
      <c r="D20" s="80" t="s">
        <v>4</v>
      </c>
    </row>
    <row r="21" spans="1:16" ht="15" thickBot="1">
      <c r="A21" s="18" t="s">
        <v>685</v>
      </c>
      <c r="B21" s="77">
        <f>(R4/B4)^(1/4)-1</f>
        <v>1.5333771232613369E-2</v>
      </c>
      <c r="C21" s="77">
        <f>(S4/C4)^(1/4)-1</f>
        <v>0.1061821940191634</v>
      </c>
      <c r="D21" s="77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8"/>
  <sheetViews>
    <sheetView workbookViewId="0">
      <selection activeCell="J14" sqref="J14"/>
    </sheetView>
  </sheetViews>
  <sheetFormatPr baseColWidth="10" defaultColWidth="8.83203125" defaultRowHeight="14" x14ac:dyDescent="0"/>
  <cols>
    <col min="1" max="1" width="10.1640625" bestFit="1" customWidth="1"/>
    <col min="2" max="5" width="9.5" bestFit="1" customWidth="1"/>
    <col min="6" max="6" width="13.33203125" bestFit="1" customWidth="1"/>
    <col min="7" max="7" width="9.5" bestFit="1" customWidth="1"/>
    <col min="9" max="9" width="11.1640625" bestFit="1" customWidth="1"/>
    <col min="10" max="10" width="11.1640625" style="63" customWidth="1"/>
    <col min="12" max="12" width="43" customWidth="1"/>
    <col min="259" max="259" width="10.1640625" bestFit="1" customWidth="1"/>
    <col min="260" max="263" width="9.5" bestFit="1" customWidth="1"/>
    <col min="264" max="264" width="13.33203125" bestFit="1" customWidth="1"/>
    <col min="265" max="265" width="9.5" bestFit="1" customWidth="1"/>
    <col min="268" max="268" width="43" customWidth="1"/>
    <col min="515" max="515" width="10.1640625" bestFit="1" customWidth="1"/>
    <col min="516" max="519" width="9.5" bestFit="1" customWidth="1"/>
    <col min="520" max="520" width="13.33203125" bestFit="1" customWidth="1"/>
    <col min="521" max="521" width="9.5" bestFit="1" customWidth="1"/>
    <col min="524" max="524" width="43" customWidth="1"/>
    <col min="771" max="771" width="10.1640625" bestFit="1" customWidth="1"/>
    <col min="772" max="775" width="9.5" bestFit="1" customWidth="1"/>
    <col min="776" max="776" width="13.33203125" bestFit="1" customWidth="1"/>
    <col min="777" max="777" width="9.5" bestFit="1" customWidth="1"/>
    <col min="780" max="780" width="43" customWidth="1"/>
    <col min="1027" max="1027" width="10.1640625" bestFit="1" customWidth="1"/>
    <col min="1028" max="1031" width="9.5" bestFit="1" customWidth="1"/>
    <col min="1032" max="1032" width="13.33203125" bestFit="1" customWidth="1"/>
    <col min="1033" max="1033" width="9.5" bestFit="1" customWidth="1"/>
    <col min="1036" max="1036" width="43" customWidth="1"/>
    <col min="1283" max="1283" width="10.1640625" bestFit="1" customWidth="1"/>
    <col min="1284" max="1287" width="9.5" bestFit="1" customWidth="1"/>
    <col min="1288" max="1288" width="13.33203125" bestFit="1" customWidth="1"/>
    <col min="1289" max="1289" width="9.5" bestFit="1" customWidth="1"/>
    <col min="1292" max="1292" width="43" customWidth="1"/>
    <col min="1539" max="1539" width="10.1640625" bestFit="1" customWidth="1"/>
    <col min="1540" max="1543" width="9.5" bestFit="1" customWidth="1"/>
    <col min="1544" max="1544" width="13.33203125" bestFit="1" customWidth="1"/>
    <col min="1545" max="1545" width="9.5" bestFit="1" customWidth="1"/>
    <col min="1548" max="1548" width="43" customWidth="1"/>
    <col min="1795" max="1795" width="10.1640625" bestFit="1" customWidth="1"/>
    <col min="1796" max="1799" width="9.5" bestFit="1" customWidth="1"/>
    <col min="1800" max="1800" width="13.33203125" bestFit="1" customWidth="1"/>
    <col min="1801" max="1801" width="9.5" bestFit="1" customWidth="1"/>
    <col min="1804" max="1804" width="43" customWidth="1"/>
    <col min="2051" max="2051" width="10.1640625" bestFit="1" customWidth="1"/>
    <col min="2052" max="2055" width="9.5" bestFit="1" customWidth="1"/>
    <col min="2056" max="2056" width="13.33203125" bestFit="1" customWidth="1"/>
    <col min="2057" max="2057" width="9.5" bestFit="1" customWidth="1"/>
    <col min="2060" max="2060" width="43" customWidth="1"/>
    <col min="2307" max="2307" width="10.1640625" bestFit="1" customWidth="1"/>
    <col min="2308" max="2311" width="9.5" bestFit="1" customWidth="1"/>
    <col min="2312" max="2312" width="13.33203125" bestFit="1" customWidth="1"/>
    <col min="2313" max="2313" width="9.5" bestFit="1" customWidth="1"/>
    <col min="2316" max="2316" width="43" customWidth="1"/>
    <col min="2563" max="2563" width="10.1640625" bestFit="1" customWidth="1"/>
    <col min="2564" max="2567" width="9.5" bestFit="1" customWidth="1"/>
    <col min="2568" max="2568" width="13.33203125" bestFit="1" customWidth="1"/>
    <col min="2569" max="2569" width="9.5" bestFit="1" customWidth="1"/>
    <col min="2572" max="2572" width="43" customWidth="1"/>
    <col min="2819" max="2819" width="10.1640625" bestFit="1" customWidth="1"/>
    <col min="2820" max="2823" width="9.5" bestFit="1" customWidth="1"/>
    <col min="2824" max="2824" width="13.33203125" bestFit="1" customWidth="1"/>
    <col min="2825" max="2825" width="9.5" bestFit="1" customWidth="1"/>
    <col min="2828" max="2828" width="43" customWidth="1"/>
    <col min="3075" max="3075" width="10.1640625" bestFit="1" customWidth="1"/>
    <col min="3076" max="3079" width="9.5" bestFit="1" customWidth="1"/>
    <col min="3080" max="3080" width="13.33203125" bestFit="1" customWidth="1"/>
    <col min="3081" max="3081" width="9.5" bestFit="1" customWidth="1"/>
    <col min="3084" max="3084" width="43" customWidth="1"/>
    <col min="3331" max="3331" width="10.1640625" bestFit="1" customWidth="1"/>
    <col min="3332" max="3335" width="9.5" bestFit="1" customWidth="1"/>
    <col min="3336" max="3336" width="13.33203125" bestFit="1" customWidth="1"/>
    <col min="3337" max="3337" width="9.5" bestFit="1" customWidth="1"/>
    <col min="3340" max="3340" width="43" customWidth="1"/>
    <col min="3587" max="3587" width="10.1640625" bestFit="1" customWidth="1"/>
    <col min="3588" max="3591" width="9.5" bestFit="1" customWidth="1"/>
    <col min="3592" max="3592" width="13.33203125" bestFit="1" customWidth="1"/>
    <col min="3593" max="3593" width="9.5" bestFit="1" customWidth="1"/>
    <col min="3596" max="3596" width="43" customWidth="1"/>
    <col min="3843" max="3843" width="10.1640625" bestFit="1" customWidth="1"/>
    <col min="3844" max="3847" width="9.5" bestFit="1" customWidth="1"/>
    <col min="3848" max="3848" width="13.33203125" bestFit="1" customWidth="1"/>
    <col min="3849" max="3849" width="9.5" bestFit="1" customWidth="1"/>
    <col min="3852" max="3852" width="43" customWidth="1"/>
    <col min="4099" max="4099" width="10.1640625" bestFit="1" customWidth="1"/>
    <col min="4100" max="4103" width="9.5" bestFit="1" customWidth="1"/>
    <col min="4104" max="4104" width="13.33203125" bestFit="1" customWidth="1"/>
    <col min="4105" max="4105" width="9.5" bestFit="1" customWidth="1"/>
    <col min="4108" max="4108" width="43" customWidth="1"/>
    <col min="4355" max="4355" width="10.1640625" bestFit="1" customWidth="1"/>
    <col min="4356" max="4359" width="9.5" bestFit="1" customWidth="1"/>
    <col min="4360" max="4360" width="13.33203125" bestFit="1" customWidth="1"/>
    <col min="4361" max="4361" width="9.5" bestFit="1" customWidth="1"/>
    <col min="4364" max="4364" width="43" customWidth="1"/>
    <col min="4611" max="4611" width="10.1640625" bestFit="1" customWidth="1"/>
    <col min="4612" max="4615" width="9.5" bestFit="1" customWidth="1"/>
    <col min="4616" max="4616" width="13.33203125" bestFit="1" customWidth="1"/>
    <col min="4617" max="4617" width="9.5" bestFit="1" customWidth="1"/>
    <col min="4620" max="4620" width="43" customWidth="1"/>
    <col min="4867" max="4867" width="10.1640625" bestFit="1" customWidth="1"/>
    <col min="4868" max="4871" width="9.5" bestFit="1" customWidth="1"/>
    <col min="4872" max="4872" width="13.33203125" bestFit="1" customWidth="1"/>
    <col min="4873" max="4873" width="9.5" bestFit="1" customWidth="1"/>
    <col min="4876" max="4876" width="43" customWidth="1"/>
    <col min="5123" max="5123" width="10.1640625" bestFit="1" customWidth="1"/>
    <col min="5124" max="5127" width="9.5" bestFit="1" customWidth="1"/>
    <col min="5128" max="5128" width="13.33203125" bestFit="1" customWidth="1"/>
    <col min="5129" max="5129" width="9.5" bestFit="1" customWidth="1"/>
    <col min="5132" max="5132" width="43" customWidth="1"/>
    <col min="5379" max="5379" width="10.1640625" bestFit="1" customWidth="1"/>
    <col min="5380" max="5383" width="9.5" bestFit="1" customWidth="1"/>
    <col min="5384" max="5384" width="13.33203125" bestFit="1" customWidth="1"/>
    <col min="5385" max="5385" width="9.5" bestFit="1" customWidth="1"/>
    <col min="5388" max="5388" width="43" customWidth="1"/>
    <col min="5635" max="5635" width="10.1640625" bestFit="1" customWidth="1"/>
    <col min="5636" max="5639" width="9.5" bestFit="1" customWidth="1"/>
    <col min="5640" max="5640" width="13.33203125" bestFit="1" customWidth="1"/>
    <col min="5641" max="5641" width="9.5" bestFit="1" customWidth="1"/>
    <col min="5644" max="5644" width="43" customWidth="1"/>
    <col min="5891" max="5891" width="10.1640625" bestFit="1" customWidth="1"/>
    <col min="5892" max="5895" width="9.5" bestFit="1" customWidth="1"/>
    <col min="5896" max="5896" width="13.33203125" bestFit="1" customWidth="1"/>
    <col min="5897" max="5897" width="9.5" bestFit="1" customWidth="1"/>
    <col min="5900" max="5900" width="43" customWidth="1"/>
    <col min="6147" max="6147" width="10.1640625" bestFit="1" customWidth="1"/>
    <col min="6148" max="6151" width="9.5" bestFit="1" customWidth="1"/>
    <col min="6152" max="6152" width="13.33203125" bestFit="1" customWidth="1"/>
    <col min="6153" max="6153" width="9.5" bestFit="1" customWidth="1"/>
    <col min="6156" max="6156" width="43" customWidth="1"/>
    <col min="6403" max="6403" width="10.1640625" bestFit="1" customWidth="1"/>
    <col min="6404" max="6407" width="9.5" bestFit="1" customWidth="1"/>
    <col min="6408" max="6408" width="13.33203125" bestFit="1" customWidth="1"/>
    <col min="6409" max="6409" width="9.5" bestFit="1" customWidth="1"/>
    <col min="6412" max="6412" width="43" customWidth="1"/>
    <col min="6659" max="6659" width="10.1640625" bestFit="1" customWidth="1"/>
    <col min="6660" max="6663" width="9.5" bestFit="1" customWidth="1"/>
    <col min="6664" max="6664" width="13.33203125" bestFit="1" customWidth="1"/>
    <col min="6665" max="6665" width="9.5" bestFit="1" customWidth="1"/>
    <col min="6668" max="6668" width="43" customWidth="1"/>
    <col min="6915" max="6915" width="10.1640625" bestFit="1" customWidth="1"/>
    <col min="6916" max="6919" width="9.5" bestFit="1" customWidth="1"/>
    <col min="6920" max="6920" width="13.33203125" bestFit="1" customWidth="1"/>
    <col min="6921" max="6921" width="9.5" bestFit="1" customWidth="1"/>
    <col min="6924" max="6924" width="43" customWidth="1"/>
    <col min="7171" max="7171" width="10.1640625" bestFit="1" customWidth="1"/>
    <col min="7172" max="7175" width="9.5" bestFit="1" customWidth="1"/>
    <col min="7176" max="7176" width="13.33203125" bestFit="1" customWidth="1"/>
    <col min="7177" max="7177" width="9.5" bestFit="1" customWidth="1"/>
    <col min="7180" max="7180" width="43" customWidth="1"/>
    <col min="7427" max="7427" width="10.1640625" bestFit="1" customWidth="1"/>
    <col min="7428" max="7431" width="9.5" bestFit="1" customWidth="1"/>
    <col min="7432" max="7432" width="13.33203125" bestFit="1" customWidth="1"/>
    <col min="7433" max="7433" width="9.5" bestFit="1" customWidth="1"/>
    <col min="7436" max="7436" width="43" customWidth="1"/>
    <col min="7683" max="7683" width="10.1640625" bestFit="1" customWidth="1"/>
    <col min="7684" max="7687" width="9.5" bestFit="1" customWidth="1"/>
    <col min="7688" max="7688" width="13.33203125" bestFit="1" customWidth="1"/>
    <col min="7689" max="7689" width="9.5" bestFit="1" customWidth="1"/>
    <col min="7692" max="7692" width="43" customWidth="1"/>
    <col min="7939" max="7939" width="10.1640625" bestFit="1" customWidth="1"/>
    <col min="7940" max="7943" width="9.5" bestFit="1" customWidth="1"/>
    <col min="7944" max="7944" width="13.33203125" bestFit="1" customWidth="1"/>
    <col min="7945" max="7945" width="9.5" bestFit="1" customWidth="1"/>
    <col min="7948" max="7948" width="43" customWidth="1"/>
    <col min="8195" max="8195" width="10.1640625" bestFit="1" customWidth="1"/>
    <col min="8196" max="8199" width="9.5" bestFit="1" customWidth="1"/>
    <col min="8200" max="8200" width="13.33203125" bestFit="1" customWidth="1"/>
    <col min="8201" max="8201" width="9.5" bestFit="1" customWidth="1"/>
    <col min="8204" max="8204" width="43" customWidth="1"/>
    <col min="8451" max="8451" width="10.1640625" bestFit="1" customWidth="1"/>
    <col min="8452" max="8455" width="9.5" bestFit="1" customWidth="1"/>
    <col min="8456" max="8456" width="13.33203125" bestFit="1" customWidth="1"/>
    <col min="8457" max="8457" width="9.5" bestFit="1" customWidth="1"/>
    <col min="8460" max="8460" width="43" customWidth="1"/>
    <col min="8707" max="8707" width="10.1640625" bestFit="1" customWidth="1"/>
    <col min="8708" max="8711" width="9.5" bestFit="1" customWidth="1"/>
    <col min="8712" max="8712" width="13.33203125" bestFit="1" customWidth="1"/>
    <col min="8713" max="8713" width="9.5" bestFit="1" customWidth="1"/>
    <col min="8716" max="8716" width="43" customWidth="1"/>
    <col min="8963" max="8963" width="10.1640625" bestFit="1" customWidth="1"/>
    <col min="8964" max="8967" width="9.5" bestFit="1" customWidth="1"/>
    <col min="8968" max="8968" width="13.33203125" bestFit="1" customWidth="1"/>
    <col min="8969" max="8969" width="9.5" bestFit="1" customWidth="1"/>
    <col min="8972" max="8972" width="43" customWidth="1"/>
    <col min="9219" max="9219" width="10.1640625" bestFit="1" customWidth="1"/>
    <col min="9220" max="9223" width="9.5" bestFit="1" customWidth="1"/>
    <col min="9224" max="9224" width="13.33203125" bestFit="1" customWidth="1"/>
    <col min="9225" max="9225" width="9.5" bestFit="1" customWidth="1"/>
    <col min="9228" max="9228" width="43" customWidth="1"/>
    <col min="9475" max="9475" width="10.1640625" bestFit="1" customWidth="1"/>
    <col min="9476" max="9479" width="9.5" bestFit="1" customWidth="1"/>
    <col min="9480" max="9480" width="13.33203125" bestFit="1" customWidth="1"/>
    <col min="9481" max="9481" width="9.5" bestFit="1" customWidth="1"/>
    <col min="9484" max="9484" width="43" customWidth="1"/>
    <col min="9731" max="9731" width="10.1640625" bestFit="1" customWidth="1"/>
    <col min="9732" max="9735" width="9.5" bestFit="1" customWidth="1"/>
    <col min="9736" max="9736" width="13.33203125" bestFit="1" customWidth="1"/>
    <col min="9737" max="9737" width="9.5" bestFit="1" customWidth="1"/>
    <col min="9740" max="9740" width="43" customWidth="1"/>
    <col min="9987" max="9987" width="10.1640625" bestFit="1" customWidth="1"/>
    <col min="9988" max="9991" width="9.5" bestFit="1" customWidth="1"/>
    <col min="9992" max="9992" width="13.33203125" bestFit="1" customWidth="1"/>
    <col min="9993" max="9993" width="9.5" bestFit="1" customWidth="1"/>
    <col min="9996" max="9996" width="43" customWidth="1"/>
    <col min="10243" max="10243" width="10.1640625" bestFit="1" customWidth="1"/>
    <col min="10244" max="10247" width="9.5" bestFit="1" customWidth="1"/>
    <col min="10248" max="10248" width="13.33203125" bestFit="1" customWidth="1"/>
    <col min="10249" max="10249" width="9.5" bestFit="1" customWidth="1"/>
    <col min="10252" max="10252" width="43" customWidth="1"/>
    <col min="10499" max="10499" width="10.1640625" bestFit="1" customWidth="1"/>
    <col min="10500" max="10503" width="9.5" bestFit="1" customWidth="1"/>
    <col min="10504" max="10504" width="13.33203125" bestFit="1" customWidth="1"/>
    <col min="10505" max="10505" width="9.5" bestFit="1" customWidth="1"/>
    <col min="10508" max="10508" width="43" customWidth="1"/>
    <col min="10755" max="10755" width="10.1640625" bestFit="1" customWidth="1"/>
    <col min="10756" max="10759" width="9.5" bestFit="1" customWidth="1"/>
    <col min="10760" max="10760" width="13.33203125" bestFit="1" customWidth="1"/>
    <col min="10761" max="10761" width="9.5" bestFit="1" customWidth="1"/>
    <col min="10764" max="10764" width="43" customWidth="1"/>
    <col min="11011" max="11011" width="10.1640625" bestFit="1" customWidth="1"/>
    <col min="11012" max="11015" width="9.5" bestFit="1" customWidth="1"/>
    <col min="11016" max="11016" width="13.33203125" bestFit="1" customWidth="1"/>
    <col min="11017" max="11017" width="9.5" bestFit="1" customWidth="1"/>
    <col min="11020" max="11020" width="43" customWidth="1"/>
    <col min="11267" max="11267" width="10.1640625" bestFit="1" customWidth="1"/>
    <col min="11268" max="11271" width="9.5" bestFit="1" customWidth="1"/>
    <col min="11272" max="11272" width="13.33203125" bestFit="1" customWidth="1"/>
    <col min="11273" max="11273" width="9.5" bestFit="1" customWidth="1"/>
    <col min="11276" max="11276" width="43" customWidth="1"/>
    <col min="11523" max="11523" width="10.1640625" bestFit="1" customWidth="1"/>
    <col min="11524" max="11527" width="9.5" bestFit="1" customWidth="1"/>
    <col min="11528" max="11528" width="13.33203125" bestFit="1" customWidth="1"/>
    <col min="11529" max="11529" width="9.5" bestFit="1" customWidth="1"/>
    <col min="11532" max="11532" width="43" customWidth="1"/>
    <col min="11779" max="11779" width="10.1640625" bestFit="1" customWidth="1"/>
    <col min="11780" max="11783" width="9.5" bestFit="1" customWidth="1"/>
    <col min="11784" max="11784" width="13.33203125" bestFit="1" customWidth="1"/>
    <col min="11785" max="11785" width="9.5" bestFit="1" customWidth="1"/>
    <col min="11788" max="11788" width="43" customWidth="1"/>
    <col min="12035" max="12035" width="10.1640625" bestFit="1" customWidth="1"/>
    <col min="12036" max="12039" width="9.5" bestFit="1" customWidth="1"/>
    <col min="12040" max="12040" width="13.33203125" bestFit="1" customWidth="1"/>
    <col min="12041" max="12041" width="9.5" bestFit="1" customWidth="1"/>
    <col min="12044" max="12044" width="43" customWidth="1"/>
    <col min="12291" max="12291" width="10.1640625" bestFit="1" customWidth="1"/>
    <col min="12292" max="12295" width="9.5" bestFit="1" customWidth="1"/>
    <col min="12296" max="12296" width="13.33203125" bestFit="1" customWidth="1"/>
    <col min="12297" max="12297" width="9.5" bestFit="1" customWidth="1"/>
    <col min="12300" max="12300" width="43" customWidth="1"/>
    <col min="12547" max="12547" width="10.1640625" bestFit="1" customWidth="1"/>
    <col min="12548" max="12551" width="9.5" bestFit="1" customWidth="1"/>
    <col min="12552" max="12552" width="13.33203125" bestFit="1" customWidth="1"/>
    <col min="12553" max="12553" width="9.5" bestFit="1" customWidth="1"/>
    <col min="12556" max="12556" width="43" customWidth="1"/>
    <col min="12803" max="12803" width="10.1640625" bestFit="1" customWidth="1"/>
    <col min="12804" max="12807" width="9.5" bestFit="1" customWidth="1"/>
    <col min="12808" max="12808" width="13.33203125" bestFit="1" customWidth="1"/>
    <col min="12809" max="12809" width="9.5" bestFit="1" customWidth="1"/>
    <col min="12812" max="12812" width="43" customWidth="1"/>
    <col min="13059" max="13059" width="10.1640625" bestFit="1" customWidth="1"/>
    <col min="13060" max="13063" width="9.5" bestFit="1" customWidth="1"/>
    <col min="13064" max="13064" width="13.33203125" bestFit="1" customWidth="1"/>
    <col min="13065" max="13065" width="9.5" bestFit="1" customWidth="1"/>
    <col min="13068" max="13068" width="43" customWidth="1"/>
    <col min="13315" max="13315" width="10.1640625" bestFit="1" customWidth="1"/>
    <col min="13316" max="13319" width="9.5" bestFit="1" customWidth="1"/>
    <col min="13320" max="13320" width="13.33203125" bestFit="1" customWidth="1"/>
    <col min="13321" max="13321" width="9.5" bestFit="1" customWidth="1"/>
    <col min="13324" max="13324" width="43" customWidth="1"/>
    <col min="13571" max="13571" width="10.1640625" bestFit="1" customWidth="1"/>
    <col min="13572" max="13575" width="9.5" bestFit="1" customWidth="1"/>
    <col min="13576" max="13576" width="13.33203125" bestFit="1" customWidth="1"/>
    <col min="13577" max="13577" width="9.5" bestFit="1" customWidth="1"/>
    <col min="13580" max="13580" width="43" customWidth="1"/>
    <col min="13827" max="13827" width="10.1640625" bestFit="1" customWidth="1"/>
    <col min="13828" max="13831" width="9.5" bestFit="1" customWidth="1"/>
    <col min="13832" max="13832" width="13.33203125" bestFit="1" customWidth="1"/>
    <col min="13833" max="13833" width="9.5" bestFit="1" customWidth="1"/>
    <col min="13836" max="13836" width="43" customWidth="1"/>
    <col min="14083" max="14083" width="10.1640625" bestFit="1" customWidth="1"/>
    <col min="14084" max="14087" width="9.5" bestFit="1" customWidth="1"/>
    <col min="14088" max="14088" width="13.33203125" bestFit="1" customWidth="1"/>
    <col min="14089" max="14089" width="9.5" bestFit="1" customWidth="1"/>
    <col min="14092" max="14092" width="43" customWidth="1"/>
    <col min="14339" max="14339" width="10.1640625" bestFit="1" customWidth="1"/>
    <col min="14340" max="14343" width="9.5" bestFit="1" customWidth="1"/>
    <col min="14344" max="14344" width="13.33203125" bestFit="1" customWidth="1"/>
    <col min="14345" max="14345" width="9.5" bestFit="1" customWidth="1"/>
    <col min="14348" max="14348" width="43" customWidth="1"/>
    <col min="14595" max="14595" width="10.1640625" bestFit="1" customWidth="1"/>
    <col min="14596" max="14599" width="9.5" bestFit="1" customWidth="1"/>
    <col min="14600" max="14600" width="13.33203125" bestFit="1" customWidth="1"/>
    <col min="14601" max="14601" width="9.5" bestFit="1" customWidth="1"/>
    <col min="14604" max="14604" width="43" customWidth="1"/>
    <col min="14851" max="14851" width="10.1640625" bestFit="1" customWidth="1"/>
    <col min="14852" max="14855" width="9.5" bestFit="1" customWidth="1"/>
    <col min="14856" max="14856" width="13.33203125" bestFit="1" customWidth="1"/>
    <col min="14857" max="14857" width="9.5" bestFit="1" customWidth="1"/>
    <col min="14860" max="14860" width="43" customWidth="1"/>
    <col min="15107" max="15107" width="10.1640625" bestFit="1" customWidth="1"/>
    <col min="15108" max="15111" width="9.5" bestFit="1" customWidth="1"/>
    <col min="15112" max="15112" width="13.33203125" bestFit="1" customWidth="1"/>
    <col min="15113" max="15113" width="9.5" bestFit="1" customWidth="1"/>
    <col min="15116" max="15116" width="43" customWidth="1"/>
    <col min="15363" max="15363" width="10.1640625" bestFit="1" customWidth="1"/>
    <col min="15364" max="15367" width="9.5" bestFit="1" customWidth="1"/>
    <col min="15368" max="15368" width="13.33203125" bestFit="1" customWidth="1"/>
    <col min="15369" max="15369" width="9.5" bestFit="1" customWidth="1"/>
    <col min="15372" max="15372" width="43" customWidth="1"/>
    <col min="15619" max="15619" width="10.1640625" bestFit="1" customWidth="1"/>
    <col min="15620" max="15623" width="9.5" bestFit="1" customWidth="1"/>
    <col min="15624" max="15624" width="13.33203125" bestFit="1" customWidth="1"/>
    <col min="15625" max="15625" width="9.5" bestFit="1" customWidth="1"/>
    <col min="15628" max="15628" width="43" customWidth="1"/>
    <col min="15875" max="15875" width="10.1640625" bestFit="1" customWidth="1"/>
    <col min="15876" max="15879" width="9.5" bestFit="1" customWidth="1"/>
    <col min="15880" max="15880" width="13.33203125" bestFit="1" customWidth="1"/>
    <col min="15881" max="15881" width="9.5" bestFit="1" customWidth="1"/>
    <col min="15884" max="15884" width="43" customWidth="1"/>
    <col min="16131" max="16131" width="10.1640625" bestFit="1" customWidth="1"/>
    <col min="16132" max="16135" width="9.5" bestFit="1" customWidth="1"/>
    <col min="16136" max="16136" width="13.33203125" bestFit="1" customWidth="1"/>
    <col min="16137" max="16137" width="9.5" bestFit="1" customWidth="1"/>
    <col min="16140" max="16140" width="43" customWidth="1"/>
  </cols>
  <sheetData>
    <row r="1" spans="1:14" ht="16">
      <c r="A1" s="94" t="s">
        <v>14</v>
      </c>
      <c r="B1" s="94"/>
      <c r="C1" s="94"/>
      <c r="D1" s="94"/>
      <c r="E1" s="94"/>
      <c r="F1" s="94"/>
      <c r="G1" s="94"/>
    </row>
    <row r="2" spans="1:14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  <c r="J2" s="88" t="s">
        <v>698</v>
      </c>
    </row>
    <row r="3" spans="1:14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3">
        <f>(E3/B3)-1</f>
        <v>1.2384405426326683E-3</v>
      </c>
      <c r="J3" s="63">
        <f>IF(B3=E3,1,0)</f>
        <v>0</v>
      </c>
      <c r="L3" s="24" t="s">
        <v>23</v>
      </c>
      <c r="M3" s="68">
        <f>AVERAGE(I3:I668)</f>
        <v>1.7604808613290533E-4</v>
      </c>
    </row>
    <row r="4" spans="1:14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3">
        <f>(E4/E3)-1</f>
        <v>5.7044276449094156E-3</v>
      </c>
      <c r="J4" s="63">
        <f t="shared" ref="J4:J67" si="0">IF(B4=E4,1,0)</f>
        <v>0</v>
      </c>
      <c r="L4" s="24" t="s">
        <v>24</v>
      </c>
      <c r="M4" s="68">
        <f>MEDIAN(I3:I668)</f>
        <v>1.0751843026296504E-3</v>
      </c>
    </row>
    <row r="5" spans="1:14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3">
        <f t="shared" ref="I5:I68" si="2">(E5/E4)-1</f>
        <v>-1.3755380781299564E-4</v>
      </c>
      <c r="J5" s="63">
        <f t="shared" si="0"/>
        <v>0</v>
      </c>
      <c r="L5" s="24" t="s">
        <v>25</v>
      </c>
      <c r="M5" s="68">
        <f>MAX(I3:I668)</f>
        <v>0.17744066019364579</v>
      </c>
    </row>
    <row r="6" spans="1:14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3">
        <f t="shared" si="2"/>
        <v>1.549716357397779E-2</v>
      </c>
      <c r="J6" s="63">
        <f t="shared" si="0"/>
        <v>0</v>
      </c>
      <c r="L6" s="24" t="s">
        <v>26</v>
      </c>
      <c r="M6" s="68">
        <f>MIN(I3:I668)</f>
        <v>-0.12202911846151232</v>
      </c>
    </row>
    <row r="7" spans="1:14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3">
        <f t="shared" si="2"/>
        <v>7.650255805429218E-4</v>
      </c>
      <c r="J7" s="63">
        <f t="shared" si="0"/>
        <v>0</v>
      </c>
      <c r="L7" s="24" t="s">
        <v>27</v>
      </c>
      <c r="M7" s="83"/>
      <c r="N7" s="67"/>
    </row>
    <row r="8" spans="1:14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3">
        <f t="shared" si="2"/>
        <v>1.393511809017145E-3</v>
      </c>
      <c r="J8" s="63">
        <f t="shared" si="0"/>
        <v>0</v>
      </c>
      <c r="L8" s="24" t="s">
        <v>28</v>
      </c>
      <c r="M8" s="68">
        <f>AVERAGEIF(F3:F668,"&lt;200000000",H3:H668)</f>
        <v>-3.389081053724457E-4</v>
      </c>
    </row>
    <row r="9" spans="1:14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3">
        <f t="shared" si="2"/>
        <v>-2.5207344322781822E-3</v>
      </c>
      <c r="J9" s="63">
        <f t="shared" si="0"/>
        <v>0</v>
      </c>
      <c r="L9" s="24" t="s">
        <v>29</v>
      </c>
      <c r="M9" s="68">
        <f>VAR(H3:H668)</f>
        <v>4.9314544481121429E-4</v>
      </c>
    </row>
    <row r="10" spans="1:14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3">
        <f t="shared" si="2"/>
        <v>-1.8343431122448961E-2</v>
      </c>
      <c r="J10" s="63">
        <f t="shared" si="0"/>
        <v>0</v>
      </c>
      <c r="L10" s="24" t="s">
        <v>30</v>
      </c>
      <c r="M10" s="68">
        <f>M9^0.5</f>
        <v>2.2206878322069815E-2</v>
      </c>
      <c r="N10" s="63"/>
    </row>
    <row r="11" spans="1:14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3">
        <f t="shared" si="2"/>
        <v>7.0083401684275515E-3</v>
      </c>
      <c r="J11" s="63">
        <f t="shared" si="0"/>
        <v>0</v>
      </c>
    </row>
    <row r="12" spans="1:14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3">
        <f t="shared" si="2"/>
        <v>1.0806277318107238E-3</v>
      </c>
      <c r="J12" s="63">
        <f t="shared" si="0"/>
        <v>0</v>
      </c>
    </row>
    <row r="13" spans="1:14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3">
        <f t="shared" si="2"/>
        <v>-2.1355609976155265E-2</v>
      </c>
      <c r="J13" s="63">
        <f t="shared" si="0"/>
        <v>0</v>
      </c>
    </row>
    <row r="14" spans="1:14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3">
        <f t="shared" si="2"/>
        <v>-2.2801168868584631E-2</v>
      </c>
      <c r="J14" s="63">
        <f t="shared" si="0"/>
        <v>0</v>
      </c>
    </row>
    <row r="15" spans="1:14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3">
        <f t="shared" si="2"/>
        <v>-3.7990144463632136E-3</v>
      </c>
      <c r="J15" s="63">
        <f t="shared" si="0"/>
        <v>0</v>
      </c>
    </row>
    <row r="16" spans="1:14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3">
        <f t="shared" si="2"/>
        <v>-3.5158628153960536E-2</v>
      </c>
      <c r="J16" s="63">
        <f t="shared" si="0"/>
        <v>0</v>
      </c>
    </row>
    <row r="17" spans="1:10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3">
        <f t="shared" si="2"/>
        <v>-8.7024345783744961E-2</v>
      </c>
      <c r="J17" s="63">
        <f t="shared" si="0"/>
        <v>0</v>
      </c>
    </row>
    <row r="18" spans="1:10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3">
        <f t="shared" si="2"/>
        <v>-5.9418676086622657E-2</v>
      </c>
      <c r="J18" s="63">
        <f t="shared" si="0"/>
        <v>0</v>
      </c>
    </row>
    <row r="19" spans="1:10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3">
        <f t="shared" si="2"/>
        <v>6.2070091645745284E-2</v>
      </c>
      <c r="J19" s="63">
        <f t="shared" si="0"/>
        <v>0</v>
      </c>
    </row>
    <row r="20" spans="1:10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3">
        <f t="shared" si="2"/>
        <v>-3.2661336818234243E-2</v>
      </c>
      <c r="J20" s="63">
        <f t="shared" si="0"/>
        <v>0</v>
      </c>
    </row>
    <row r="21" spans="1:10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3">
        <f t="shared" si="2"/>
        <v>6.9514945017830732E-2</v>
      </c>
      <c r="J21" s="63">
        <f t="shared" si="0"/>
        <v>0</v>
      </c>
    </row>
    <row r="22" spans="1:10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3">
        <f t="shared" si="2"/>
        <v>-2.0294054817167728E-2</v>
      </c>
      <c r="J22" s="63">
        <f t="shared" si="0"/>
        <v>0</v>
      </c>
    </row>
    <row r="23" spans="1:10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3">
        <f t="shared" si="2"/>
        <v>1.2703589237974544E-3</v>
      </c>
      <c r="J23" s="63">
        <f t="shared" si="0"/>
        <v>0</v>
      </c>
    </row>
    <row r="24" spans="1:10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3">
        <f t="shared" si="2"/>
        <v>-2.1436146038478987E-2</v>
      </c>
      <c r="J24" s="63">
        <f t="shared" si="0"/>
        <v>0</v>
      </c>
    </row>
    <row r="25" spans="1:10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3">
        <f t="shared" si="2"/>
        <v>-5.8344299094358343E-3</v>
      </c>
      <c r="J25" s="63">
        <f t="shared" si="0"/>
        <v>0</v>
      </c>
    </row>
    <row r="26" spans="1:10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3">
        <f t="shared" si="2"/>
        <v>3.4997907522214433E-2</v>
      </c>
      <c r="J26" s="63">
        <f t="shared" si="0"/>
        <v>0</v>
      </c>
    </row>
    <row r="27" spans="1:10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3">
        <f t="shared" si="2"/>
        <v>2.7504819220461663E-2</v>
      </c>
      <c r="J27" s="63">
        <f t="shared" si="0"/>
        <v>0</v>
      </c>
    </row>
    <row r="28" spans="1:10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3">
        <f t="shared" si="2"/>
        <v>3.73387022970606E-3</v>
      </c>
      <c r="J28" s="63">
        <f t="shared" si="0"/>
        <v>0</v>
      </c>
    </row>
    <row r="29" spans="1:10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3">
        <f t="shared" si="2"/>
        <v>-2.9422491292693032E-2</v>
      </c>
      <c r="J29" s="63">
        <f t="shared" si="0"/>
        <v>0</v>
      </c>
    </row>
    <row r="30" spans="1:10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3">
        <f t="shared" si="2"/>
        <v>-3.5565659317432496E-2</v>
      </c>
      <c r="J30" s="63">
        <f t="shared" si="0"/>
        <v>0</v>
      </c>
    </row>
    <row r="31" spans="1:10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3">
        <f t="shared" si="2"/>
        <v>-2.5130278088929536E-3</v>
      </c>
      <c r="J31" s="63">
        <f t="shared" si="0"/>
        <v>0</v>
      </c>
    </row>
    <row r="32" spans="1:10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3">
        <f t="shared" si="2"/>
        <v>-5.143203101350502E-2</v>
      </c>
      <c r="J32" s="63">
        <f t="shared" si="0"/>
        <v>0</v>
      </c>
    </row>
    <row r="33" spans="1:10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3">
        <f t="shared" si="2"/>
        <v>-3.8604076590488257E-3</v>
      </c>
      <c r="J33" s="63">
        <f t="shared" si="0"/>
        <v>0</v>
      </c>
    </row>
    <row r="34" spans="1:10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3">
        <f t="shared" si="2"/>
        <v>1.8849790730119276E-2</v>
      </c>
      <c r="J34" s="63">
        <f t="shared" si="0"/>
        <v>0</v>
      </c>
    </row>
    <row r="35" spans="1:10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3">
        <f t="shared" si="2"/>
        <v>5.5290143930864621E-2</v>
      </c>
      <c r="J35" s="63">
        <f t="shared" si="0"/>
        <v>0</v>
      </c>
    </row>
    <row r="36" spans="1:10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3">
        <f t="shared" si="2"/>
        <v>1.9396386005382515E-2</v>
      </c>
      <c r="J36" s="63">
        <f t="shared" si="0"/>
        <v>0</v>
      </c>
    </row>
    <row r="37" spans="1:10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3">
        <f t="shared" si="2"/>
        <v>-4.9029776160214311E-3</v>
      </c>
      <c r="J37" s="63">
        <f t="shared" si="0"/>
        <v>0</v>
      </c>
    </row>
    <row r="38" spans="1:10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3">
        <f t="shared" si="2"/>
        <v>7.3907028747943748E-4</v>
      </c>
      <c r="J38" s="63">
        <f t="shared" si="0"/>
        <v>0</v>
      </c>
    </row>
    <row r="39" spans="1:10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3">
        <f t="shared" si="2"/>
        <v>-2.3926299045599175E-2</v>
      </c>
      <c r="J39" s="63">
        <f t="shared" si="0"/>
        <v>0</v>
      </c>
    </row>
    <row r="40" spans="1:10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3">
        <f t="shared" si="2"/>
        <v>7.2461659342899498E-3</v>
      </c>
      <c r="J40" s="63">
        <f t="shared" si="0"/>
        <v>0</v>
      </c>
    </row>
    <row r="41" spans="1:10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3">
        <f t="shared" si="2"/>
        <v>-1.5611156053777164E-2</v>
      </c>
      <c r="J41" s="63">
        <f t="shared" si="0"/>
        <v>0</v>
      </c>
    </row>
    <row r="42" spans="1:10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3">
        <f t="shared" si="2"/>
        <v>1.7600156532798561E-2</v>
      </c>
      <c r="J42" s="63">
        <f t="shared" si="0"/>
        <v>0</v>
      </c>
    </row>
    <row r="43" spans="1:10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3">
        <f t="shared" si="2"/>
        <v>1.3334743399926907E-2</v>
      </c>
      <c r="J43" s="63">
        <f t="shared" si="0"/>
        <v>0</v>
      </c>
    </row>
    <row r="44" spans="1:10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3">
        <f t="shared" si="2"/>
        <v>-3.1309000863377623E-4</v>
      </c>
      <c r="J44" s="63">
        <f t="shared" si="0"/>
        <v>0</v>
      </c>
    </row>
    <row r="45" spans="1:10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3">
        <f t="shared" si="2"/>
        <v>3.1698428365349862E-3</v>
      </c>
      <c r="J45" s="63">
        <f t="shared" si="0"/>
        <v>0</v>
      </c>
    </row>
    <row r="46" spans="1:10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3">
        <f t="shared" si="2"/>
        <v>-1.165540860154024E-2</v>
      </c>
      <c r="J46" s="63">
        <f t="shared" si="0"/>
        <v>0</v>
      </c>
    </row>
    <row r="47" spans="1:10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3">
        <f t="shared" si="2"/>
        <v>-5.1785201493251609E-2</v>
      </c>
      <c r="J47" s="63">
        <f t="shared" si="0"/>
        <v>0</v>
      </c>
    </row>
    <row r="48" spans="1:10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3">
        <f t="shared" si="2"/>
        <v>-1.7918433272763989E-2</v>
      </c>
      <c r="J48" s="63">
        <f t="shared" si="0"/>
        <v>0</v>
      </c>
    </row>
    <row r="49" spans="1:10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3">
        <f t="shared" si="2"/>
        <v>1.1748984941152285E-2</v>
      </c>
      <c r="J49" s="63">
        <f t="shared" si="0"/>
        <v>0</v>
      </c>
    </row>
    <row r="50" spans="1:10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3">
        <f t="shared" si="2"/>
        <v>-3.0438493111715981E-2</v>
      </c>
      <c r="J50" s="63">
        <f t="shared" si="0"/>
        <v>0</v>
      </c>
    </row>
    <row r="51" spans="1:10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3">
        <f t="shared" si="2"/>
        <v>6.0357112918096867E-3</v>
      </c>
      <c r="J51" s="63">
        <f t="shared" si="0"/>
        <v>0</v>
      </c>
    </row>
    <row r="52" spans="1:10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3">
        <f t="shared" si="2"/>
        <v>1.3644696275310286E-2</v>
      </c>
      <c r="J52" s="63">
        <f t="shared" si="0"/>
        <v>0</v>
      </c>
    </row>
    <row r="53" spans="1:10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3">
        <f t="shared" si="2"/>
        <v>1.2536221459544805E-3</v>
      </c>
      <c r="J53" s="63">
        <f t="shared" si="0"/>
        <v>0</v>
      </c>
    </row>
    <row r="54" spans="1:10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3">
        <f t="shared" si="2"/>
        <v>-5.0985221674876735E-2</v>
      </c>
      <c r="J54" s="63">
        <f t="shared" si="0"/>
        <v>0</v>
      </c>
    </row>
    <row r="55" spans="1:10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3">
        <f t="shared" si="2"/>
        <v>2.6429621939614067E-2</v>
      </c>
      <c r="J55" s="63">
        <f t="shared" si="0"/>
        <v>0</v>
      </c>
    </row>
    <row r="56" spans="1:10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3">
        <f t="shared" si="2"/>
        <v>-5.1139955328922349E-2</v>
      </c>
      <c r="J56" s="63">
        <f t="shared" si="0"/>
        <v>0</v>
      </c>
    </row>
    <row r="57" spans="1:10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3">
        <f t="shared" si="2"/>
        <v>6.6398703115631008E-3</v>
      </c>
      <c r="J57" s="63">
        <f t="shared" si="0"/>
        <v>0</v>
      </c>
    </row>
    <row r="58" spans="1:10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3">
        <f t="shared" si="2"/>
        <v>9.0337524818000503E-3</v>
      </c>
      <c r="J58" s="63">
        <f t="shared" si="0"/>
        <v>0</v>
      </c>
    </row>
    <row r="59" spans="1:10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3">
        <f t="shared" si="2"/>
        <v>7.8487958985122841E-3</v>
      </c>
      <c r="J59" s="63">
        <f t="shared" si="0"/>
        <v>0</v>
      </c>
    </row>
    <row r="60" spans="1:10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3">
        <f t="shared" si="2"/>
        <v>5.8060457498616991E-2</v>
      </c>
      <c r="J60" s="63">
        <f t="shared" si="0"/>
        <v>0</v>
      </c>
    </row>
    <row r="61" spans="1:10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3">
        <f t="shared" si="2"/>
        <v>-9.9743721168630284E-3</v>
      </c>
      <c r="J61" s="63">
        <f t="shared" si="0"/>
        <v>0</v>
      </c>
    </row>
    <row r="62" spans="1:10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3">
        <f t="shared" si="2"/>
        <v>2.8992410201178487E-4</v>
      </c>
      <c r="J62" s="63">
        <f t="shared" si="0"/>
        <v>0</v>
      </c>
    </row>
    <row r="63" spans="1:10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3">
        <f t="shared" si="2"/>
        <v>2.3135448475751774E-2</v>
      </c>
      <c r="J63" s="63">
        <f t="shared" si="0"/>
        <v>0</v>
      </c>
    </row>
    <row r="64" spans="1:10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3">
        <f t="shared" si="2"/>
        <v>-4.1987049777418073E-2</v>
      </c>
      <c r="J64" s="63">
        <f t="shared" si="0"/>
        <v>0</v>
      </c>
    </row>
    <row r="65" spans="1:10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3">
        <f t="shared" si="2"/>
        <v>1.0666385045938753E-3</v>
      </c>
      <c r="J65" s="63">
        <f t="shared" si="0"/>
        <v>0</v>
      </c>
    </row>
    <row r="66" spans="1:10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3">
        <f t="shared" si="2"/>
        <v>3.0910107499655393E-3</v>
      </c>
      <c r="J66" s="63">
        <f t="shared" si="0"/>
        <v>0</v>
      </c>
    </row>
    <row r="67" spans="1:10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3">
        <f t="shared" si="2"/>
        <v>3.6599217533970219E-3</v>
      </c>
      <c r="J67" s="63">
        <f t="shared" si="0"/>
        <v>0</v>
      </c>
    </row>
    <row r="68" spans="1:10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3">
        <f t="shared" si="2"/>
        <v>-2.6112834269427565E-2</v>
      </c>
      <c r="J68" s="63">
        <f t="shared" ref="J68:J131" si="3">IF(B68=E68,1,0)</f>
        <v>0</v>
      </c>
    </row>
    <row r="69" spans="1:10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4">(E69/E68)-1</f>
        <v>2.4574994620184976E-2</v>
      </c>
      <c r="I69" s="63">
        <f t="shared" ref="I69:I132" si="5">(E69/E68)-1</f>
        <v>2.4574994620184976E-2</v>
      </c>
      <c r="J69" s="63">
        <f t="shared" si="3"/>
        <v>0</v>
      </c>
    </row>
    <row r="70" spans="1:10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4"/>
        <v>-1.0827102411156919E-2</v>
      </c>
      <c r="I70" s="63">
        <f t="shared" si="5"/>
        <v>-1.0827102411156919E-2</v>
      </c>
      <c r="J70" s="63">
        <f t="shared" si="3"/>
        <v>0</v>
      </c>
    </row>
    <row r="71" spans="1:10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4"/>
        <v>7.9411421230877188E-3</v>
      </c>
      <c r="I71" s="63">
        <f t="shared" si="5"/>
        <v>7.9411421230877188E-3</v>
      </c>
      <c r="J71" s="63">
        <f t="shared" si="3"/>
        <v>0</v>
      </c>
    </row>
    <row r="72" spans="1:10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4"/>
        <v>-2.9597328867402295E-3</v>
      </c>
      <c r="I72" s="63">
        <f t="shared" si="5"/>
        <v>-2.9597328867402295E-3</v>
      </c>
      <c r="J72" s="63">
        <f t="shared" si="3"/>
        <v>0</v>
      </c>
    </row>
    <row r="73" spans="1:10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4"/>
        <v>9.4654553137545339E-3</v>
      </c>
      <c r="I73" s="63">
        <f t="shared" si="5"/>
        <v>9.4654553137545339E-3</v>
      </c>
      <c r="J73" s="63">
        <f t="shared" si="3"/>
        <v>0</v>
      </c>
    </row>
    <row r="74" spans="1:10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4"/>
        <v>2.1317342710033715E-2</v>
      </c>
      <c r="I74" s="63">
        <f t="shared" si="5"/>
        <v>2.1317342710033715E-2</v>
      </c>
      <c r="J74" s="63">
        <f t="shared" si="3"/>
        <v>0</v>
      </c>
    </row>
    <row r="75" spans="1:10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4"/>
        <v>1.5677353908580827E-3</v>
      </c>
      <c r="I75" s="63">
        <f t="shared" si="5"/>
        <v>1.5677353908580827E-3</v>
      </c>
      <c r="J75" s="63">
        <f t="shared" si="3"/>
        <v>0</v>
      </c>
    </row>
    <row r="76" spans="1:10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4"/>
        <v>1.4547909888895649E-2</v>
      </c>
      <c r="I76" s="63">
        <f t="shared" si="5"/>
        <v>1.4547909888895649E-2</v>
      </c>
      <c r="J76" s="63">
        <f t="shared" si="3"/>
        <v>0</v>
      </c>
    </row>
    <row r="77" spans="1:10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4"/>
        <v>1.5851887705711665E-2</v>
      </c>
      <c r="I77" s="63">
        <f t="shared" si="5"/>
        <v>1.5851887705711665E-2</v>
      </c>
      <c r="J77" s="63">
        <f t="shared" si="3"/>
        <v>0</v>
      </c>
    </row>
    <row r="78" spans="1:10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4"/>
        <v>2.4419297200715118E-3</v>
      </c>
      <c r="I78" s="63">
        <f t="shared" si="5"/>
        <v>2.4419297200715118E-3</v>
      </c>
      <c r="J78" s="63">
        <f t="shared" si="3"/>
        <v>0</v>
      </c>
    </row>
    <row r="79" spans="1:10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4"/>
        <v>-5.248252232982753E-3</v>
      </c>
      <c r="I79" s="63">
        <f t="shared" si="5"/>
        <v>-5.248252232982753E-3</v>
      </c>
      <c r="J79" s="63">
        <f t="shared" si="3"/>
        <v>0</v>
      </c>
    </row>
    <row r="80" spans="1:10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4"/>
        <v>-4.5691646093811711E-3</v>
      </c>
      <c r="I80" s="63">
        <f t="shared" si="5"/>
        <v>-4.5691646093811711E-3</v>
      </c>
      <c r="J80" s="63">
        <f t="shared" si="3"/>
        <v>0</v>
      </c>
    </row>
    <row r="81" spans="1:10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4"/>
        <v>2.2370671120133467E-2</v>
      </c>
      <c r="I81" s="63">
        <f t="shared" si="5"/>
        <v>2.2370671120133467E-2</v>
      </c>
      <c r="J81" s="63">
        <f t="shared" si="3"/>
        <v>0</v>
      </c>
    </row>
    <row r="82" spans="1:10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4"/>
        <v>-4.3136334291918876E-3</v>
      </c>
      <c r="I82" s="63">
        <f t="shared" si="5"/>
        <v>-4.3136334291918876E-3</v>
      </c>
      <c r="J82" s="63">
        <f t="shared" si="3"/>
        <v>0</v>
      </c>
    </row>
    <row r="83" spans="1:10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4"/>
        <v>2.079710785613953E-2</v>
      </c>
      <c r="I83" s="63">
        <f t="shared" si="5"/>
        <v>2.079710785613953E-2</v>
      </c>
      <c r="J83" s="63">
        <f t="shared" si="3"/>
        <v>0</v>
      </c>
    </row>
    <row r="84" spans="1:10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4"/>
        <v>-5.6972379944183471E-3</v>
      </c>
      <c r="I84" s="63">
        <f t="shared" si="5"/>
        <v>-5.6972379944183471E-3</v>
      </c>
      <c r="J84" s="63">
        <f t="shared" si="3"/>
        <v>0</v>
      </c>
    </row>
    <row r="85" spans="1:10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4"/>
        <v>1.2059854042858031E-2</v>
      </c>
      <c r="I85" s="63">
        <f t="shared" si="5"/>
        <v>1.2059854042858031E-2</v>
      </c>
      <c r="J85" s="63">
        <f t="shared" si="3"/>
        <v>0</v>
      </c>
    </row>
    <row r="86" spans="1:10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4"/>
        <v>-6.8761715313109262E-3</v>
      </c>
      <c r="I86" s="63">
        <f t="shared" si="5"/>
        <v>-6.8761715313109262E-3</v>
      </c>
      <c r="J86" s="63">
        <f t="shared" si="3"/>
        <v>0</v>
      </c>
    </row>
    <row r="87" spans="1:10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4"/>
        <v>-9.167509268621532E-3</v>
      </c>
      <c r="I87" s="63">
        <f t="shared" si="5"/>
        <v>-9.167509268621532E-3</v>
      </c>
      <c r="J87" s="63">
        <f t="shared" si="3"/>
        <v>0</v>
      </c>
    </row>
    <row r="88" spans="1:10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4"/>
        <v>-1.7785466455443322E-3</v>
      </c>
      <c r="I88" s="63">
        <f t="shared" si="5"/>
        <v>-1.7785466455443322E-3</v>
      </c>
      <c r="J88" s="63">
        <f t="shared" si="3"/>
        <v>0</v>
      </c>
    </row>
    <row r="89" spans="1:10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4"/>
        <v>-1.0476097750949265E-2</v>
      </c>
      <c r="I89" s="63">
        <f t="shared" si="5"/>
        <v>-1.0476097750949265E-2</v>
      </c>
      <c r="J89" s="63">
        <f t="shared" si="3"/>
        <v>0</v>
      </c>
    </row>
    <row r="90" spans="1:10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4"/>
        <v>-1.9501347974103078E-2</v>
      </c>
      <c r="I90" s="63">
        <f t="shared" si="5"/>
        <v>-1.9501347974103078E-2</v>
      </c>
      <c r="J90" s="63">
        <f t="shared" si="3"/>
        <v>0</v>
      </c>
    </row>
    <row r="91" spans="1:10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4"/>
        <v>6.0309878376749726E-3</v>
      </c>
      <c r="I91" s="63">
        <f t="shared" si="5"/>
        <v>6.0309878376749726E-3</v>
      </c>
      <c r="J91" s="63">
        <f t="shared" si="3"/>
        <v>0</v>
      </c>
    </row>
    <row r="92" spans="1:10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4"/>
        <v>-1.0942315940669967E-2</v>
      </c>
      <c r="I92" s="63">
        <f t="shared" si="5"/>
        <v>-1.0942315940669967E-2</v>
      </c>
      <c r="J92" s="63">
        <f t="shared" si="3"/>
        <v>0</v>
      </c>
    </row>
    <row r="93" spans="1:10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4"/>
        <v>1.0881842752833881E-2</v>
      </c>
      <c r="I93" s="63">
        <f t="shared" si="5"/>
        <v>1.0881842752833881E-2</v>
      </c>
      <c r="J93" s="63">
        <f t="shared" si="3"/>
        <v>0</v>
      </c>
    </row>
    <row r="94" spans="1:10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4"/>
        <v>2.0651469047737736E-2</v>
      </c>
      <c r="I94" s="63">
        <f t="shared" si="5"/>
        <v>2.0651469047737736E-2</v>
      </c>
      <c r="J94" s="63">
        <f t="shared" si="3"/>
        <v>0</v>
      </c>
    </row>
    <row r="95" spans="1:10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4"/>
        <v>8.2987146278286072E-3</v>
      </c>
      <c r="I95" s="63">
        <f t="shared" si="5"/>
        <v>8.2987146278286072E-3</v>
      </c>
      <c r="J95" s="63">
        <f t="shared" si="3"/>
        <v>0</v>
      </c>
    </row>
    <row r="96" spans="1:10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4"/>
        <v>-1.0227426953874796E-2</v>
      </c>
      <c r="I96" s="63">
        <f t="shared" si="5"/>
        <v>-1.0227426953874796E-2</v>
      </c>
      <c r="J96" s="63">
        <f t="shared" si="3"/>
        <v>0</v>
      </c>
    </row>
    <row r="97" spans="1:10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4"/>
        <v>2.4877814670074549E-3</v>
      </c>
      <c r="I97" s="63">
        <f t="shared" si="5"/>
        <v>2.4877814670074549E-3</v>
      </c>
      <c r="J97" s="63">
        <f t="shared" si="3"/>
        <v>0</v>
      </c>
    </row>
    <row r="98" spans="1:10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4"/>
        <v>-1.8016081599953049E-2</v>
      </c>
      <c r="I98" s="63">
        <f t="shared" si="5"/>
        <v>-1.8016081599953049E-2</v>
      </c>
      <c r="J98" s="63">
        <f t="shared" si="3"/>
        <v>0</v>
      </c>
    </row>
    <row r="99" spans="1:10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4"/>
        <v>-1.5700086559412463E-2</v>
      </c>
      <c r="I99" s="63">
        <f t="shared" si="5"/>
        <v>-1.5700086559412463E-2</v>
      </c>
      <c r="J99" s="63">
        <f t="shared" si="3"/>
        <v>0</v>
      </c>
    </row>
    <row r="100" spans="1:10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4"/>
        <v>-1.4454518806036543E-2</v>
      </c>
      <c r="I100" s="63">
        <f t="shared" si="5"/>
        <v>-1.4454518806036543E-2</v>
      </c>
      <c r="J100" s="63">
        <f t="shared" si="3"/>
        <v>0</v>
      </c>
    </row>
    <row r="101" spans="1:10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4"/>
        <v>-3.1281730443790678E-3</v>
      </c>
      <c r="I101" s="63">
        <f t="shared" si="5"/>
        <v>-3.1281730443790678E-3</v>
      </c>
      <c r="J101" s="63">
        <f t="shared" si="3"/>
        <v>0</v>
      </c>
    </row>
    <row r="102" spans="1:10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4"/>
        <v>1.2047820897979289E-2</v>
      </c>
      <c r="I102" s="63">
        <f t="shared" si="5"/>
        <v>1.2047820897979289E-2</v>
      </c>
      <c r="J102" s="63">
        <f t="shared" si="3"/>
        <v>0</v>
      </c>
    </row>
    <row r="103" spans="1:10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4"/>
        <v>-1.6885744202832287E-2</v>
      </c>
      <c r="I103" s="63">
        <f t="shared" si="5"/>
        <v>-1.6885744202832287E-2</v>
      </c>
      <c r="J103" s="63">
        <f t="shared" si="3"/>
        <v>0</v>
      </c>
    </row>
    <row r="104" spans="1:10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4"/>
        <v>7.1970715364093607E-3</v>
      </c>
      <c r="I104" s="63">
        <f t="shared" si="5"/>
        <v>7.1970715364093607E-3</v>
      </c>
      <c r="J104" s="63">
        <f t="shared" si="3"/>
        <v>0</v>
      </c>
    </row>
    <row r="105" spans="1:10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4"/>
        <v>-2.6796164349808027E-2</v>
      </c>
      <c r="I105" s="63">
        <f t="shared" si="5"/>
        <v>-2.6796164349808027E-2</v>
      </c>
      <c r="J105" s="63">
        <f t="shared" si="3"/>
        <v>0</v>
      </c>
    </row>
    <row r="106" spans="1:10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4"/>
        <v>-5.0004219765382718E-3</v>
      </c>
      <c r="I106" s="63">
        <f t="shared" si="5"/>
        <v>-5.0004219765382718E-3</v>
      </c>
      <c r="J106" s="63">
        <f t="shared" si="3"/>
        <v>0</v>
      </c>
    </row>
    <row r="107" spans="1:10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4"/>
        <v>-2.7629932780593114E-2</v>
      </c>
      <c r="I107" s="63">
        <f t="shared" si="5"/>
        <v>-2.7629932780593114E-2</v>
      </c>
      <c r="J107" s="63">
        <f t="shared" si="3"/>
        <v>0</v>
      </c>
    </row>
    <row r="108" spans="1:10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4"/>
        <v>1.9921057222609839E-2</v>
      </c>
      <c r="I108" s="63">
        <f t="shared" si="5"/>
        <v>1.9921057222609839E-2</v>
      </c>
      <c r="J108" s="63">
        <f t="shared" si="3"/>
        <v>0</v>
      </c>
    </row>
    <row r="109" spans="1:10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4"/>
        <v>-1.0508985556826445E-2</v>
      </c>
      <c r="I109" s="63">
        <f t="shared" si="5"/>
        <v>-1.0508985556826445E-2</v>
      </c>
      <c r="J109" s="63">
        <f t="shared" si="3"/>
        <v>0</v>
      </c>
    </row>
    <row r="110" spans="1:10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4"/>
        <v>-2.7410432602964718E-2</v>
      </c>
      <c r="I110" s="63">
        <f t="shared" si="5"/>
        <v>-2.7410432602964718E-2</v>
      </c>
      <c r="J110" s="63">
        <f t="shared" si="3"/>
        <v>0</v>
      </c>
    </row>
    <row r="111" spans="1:10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4"/>
        <v>-1.1364267543518491E-2</v>
      </c>
      <c r="I111" s="63">
        <f t="shared" si="5"/>
        <v>-1.1364267543518491E-2</v>
      </c>
      <c r="J111" s="63">
        <f t="shared" si="3"/>
        <v>0</v>
      </c>
    </row>
    <row r="112" spans="1:10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4"/>
        <v>1.65850150568565E-2</v>
      </c>
      <c r="I112" s="63">
        <f t="shared" si="5"/>
        <v>1.65850150568565E-2</v>
      </c>
      <c r="J112" s="63">
        <f t="shared" si="3"/>
        <v>0</v>
      </c>
    </row>
    <row r="113" spans="1:10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4"/>
        <v>3.4817402069149406E-3</v>
      </c>
      <c r="I113" s="63">
        <f t="shared" si="5"/>
        <v>3.4817402069149406E-3</v>
      </c>
      <c r="J113" s="63">
        <f t="shared" si="3"/>
        <v>0</v>
      </c>
    </row>
    <row r="114" spans="1:10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4"/>
        <v>-4.9015828257349403E-3</v>
      </c>
      <c r="I114" s="63">
        <f t="shared" si="5"/>
        <v>-4.9015828257349403E-3</v>
      </c>
      <c r="J114" s="63">
        <f t="shared" si="3"/>
        <v>0</v>
      </c>
    </row>
    <row r="115" spans="1:10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4"/>
        <v>1.2264505988355268E-2</v>
      </c>
      <c r="I115" s="63">
        <f t="shared" si="5"/>
        <v>1.2264505988355268E-2</v>
      </c>
      <c r="J115" s="63">
        <f t="shared" si="3"/>
        <v>0</v>
      </c>
    </row>
    <row r="116" spans="1:10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4"/>
        <v>1.7605248769819504E-2</v>
      </c>
      <c r="I116" s="63">
        <f t="shared" si="5"/>
        <v>1.7605248769819504E-2</v>
      </c>
      <c r="J116" s="63">
        <f t="shared" si="3"/>
        <v>0</v>
      </c>
    </row>
    <row r="117" spans="1:10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4"/>
        <v>-1.5173006662368427E-2</v>
      </c>
      <c r="I117" s="63">
        <f t="shared" si="5"/>
        <v>-1.5173006662368427E-2</v>
      </c>
      <c r="J117" s="63">
        <f t="shared" si="3"/>
        <v>0</v>
      </c>
    </row>
    <row r="118" spans="1:10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4"/>
        <v>-1.7054381983240163E-2</v>
      </c>
      <c r="I118" s="63">
        <f t="shared" si="5"/>
        <v>-1.7054381983240163E-2</v>
      </c>
      <c r="J118" s="63">
        <f t="shared" si="3"/>
        <v>0</v>
      </c>
    </row>
    <row r="119" spans="1:10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4"/>
        <v>-3.4789365599156352E-2</v>
      </c>
      <c r="I119" s="63">
        <f t="shared" si="5"/>
        <v>-3.4789365599156352E-2</v>
      </c>
      <c r="J119" s="63">
        <f t="shared" si="3"/>
        <v>0</v>
      </c>
    </row>
    <row r="120" spans="1:10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4"/>
        <v>-1.8665685271014865E-2</v>
      </c>
      <c r="I120" s="63">
        <f t="shared" si="5"/>
        <v>-1.8665685271014865E-2</v>
      </c>
      <c r="J120" s="63">
        <f t="shared" si="3"/>
        <v>0</v>
      </c>
    </row>
    <row r="121" spans="1:10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4"/>
        <v>-1.7649540596287094E-2</v>
      </c>
      <c r="I121" s="63">
        <f t="shared" si="5"/>
        <v>-1.7649540596287094E-2</v>
      </c>
      <c r="J121" s="63">
        <f t="shared" si="3"/>
        <v>0</v>
      </c>
    </row>
    <row r="122" spans="1:10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4"/>
        <v>1.4685881988022009E-2</v>
      </c>
      <c r="I122" s="63">
        <f t="shared" si="5"/>
        <v>1.4685881988022009E-2</v>
      </c>
      <c r="J122" s="63">
        <f t="shared" si="3"/>
        <v>0</v>
      </c>
    </row>
    <row r="123" spans="1:10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4"/>
        <v>1.4861321764076729E-2</v>
      </c>
      <c r="I123" s="63">
        <f t="shared" si="5"/>
        <v>1.4861321764076729E-2</v>
      </c>
      <c r="J123" s="63">
        <f t="shared" si="3"/>
        <v>0</v>
      </c>
    </row>
    <row r="124" spans="1:10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4"/>
        <v>-4.1521368907631362E-2</v>
      </c>
      <c r="I124" s="63">
        <f t="shared" si="5"/>
        <v>-4.1521368907631362E-2</v>
      </c>
      <c r="J124" s="63">
        <f t="shared" si="3"/>
        <v>0</v>
      </c>
    </row>
    <row r="125" spans="1:10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4"/>
        <v>-2.3231358708133309E-2</v>
      </c>
      <c r="I125" s="63">
        <f t="shared" si="5"/>
        <v>-2.3231358708133309E-2</v>
      </c>
      <c r="J125" s="63">
        <f t="shared" si="3"/>
        <v>0</v>
      </c>
    </row>
    <row r="126" spans="1:10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4"/>
        <v>-3.5589214339632025E-2</v>
      </c>
      <c r="I126" s="63">
        <f t="shared" si="5"/>
        <v>-3.5589214339632025E-2</v>
      </c>
      <c r="J126" s="63">
        <f t="shared" si="3"/>
        <v>0</v>
      </c>
    </row>
    <row r="127" spans="1:10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4"/>
        <v>5.045229999358436E-2</v>
      </c>
      <c r="I127" s="63">
        <f t="shared" si="5"/>
        <v>5.045229999358436E-2</v>
      </c>
      <c r="J127" s="63">
        <f t="shared" si="3"/>
        <v>0</v>
      </c>
    </row>
    <row r="128" spans="1:10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4"/>
        <v>-4.0944458695200692E-2</v>
      </c>
      <c r="I128" s="63">
        <f t="shared" si="5"/>
        <v>-4.0944458695200692E-2</v>
      </c>
      <c r="J128" s="63">
        <f t="shared" si="3"/>
        <v>0</v>
      </c>
    </row>
    <row r="129" spans="1:10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4"/>
        <v>2.2989237725275391E-2</v>
      </c>
      <c r="I129" s="63">
        <f t="shared" si="5"/>
        <v>2.2989237725275391E-2</v>
      </c>
      <c r="J129" s="63">
        <f t="shared" si="3"/>
        <v>0</v>
      </c>
    </row>
    <row r="130" spans="1:10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4"/>
        <v>3.4860557768925382E-3</v>
      </c>
      <c r="I130" s="63">
        <f t="shared" si="5"/>
        <v>3.4860557768925382E-3</v>
      </c>
      <c r="J130" s="63">
        <f t="shared" si="3"/>
        <v>0</v>
      </c>
    </row>
    <row r="131" spans="1:10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4"/>
        <v>-1.0285359801488814E-2</v>
      </c>
      <c r="I131" s="63">
        <f t="shared" si="5"/>
        <v>-1.0285359801488814E-2</v>
      </c>
      <c r="J131" s="63">
        <f t="shared" si="3"/>
        <v>0</v>
      </c>
    </row>
    <row r="132" spans="1:10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4"/>
        <v>4.2258464855649436E-2</v>
      </c>
      <c r="I132" s="63">
        <f t="shared" si="5"/>
        <v>4.2258464855649436E-2</v>
      </c>
      <c r="J132" s="63">
        <f t="shared" ref="J132:J195" si="6">IF(B132=E132,1,0)</f>
        <v>0</v>
      </c>
    </row>
    <row r="133" spans="1:10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7">(E133/E132)-1</f>
        <v>1.2268167713067601E-3</v>
      </c>
      <c r="I133" s="63">
        <f t="shared" ref="I133:I196" si="8">(E133/E132)-1</f>
        <v>1.2268167713067601E-3</v>
      </c>
      <c r="J133" s="63">
        <f t="shared" si="6"/>
        <v>0</v>
      </c>
    </row>
    <row r="134" spans="1:10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7"/>
        <v>-2.7197155350535684E-2</v>
      </c>
      <c r="I134" s="63">
        <f t="shared" si="8"/>
        <v>-2.7197155350535684E-2</v>
      </c>
      <c r="J134" s="63">
        <f t="shared" si="6"/>
        <v>0</v>
      </c>
    </row>
    <row r="135" spans="1:10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7"/>
        <v>-2.2968634230674523E-3</v>
      </c>
      <c r="I135" s="63">
        <f t="shared" si="8"/>
        <v>-2.2968634230674523E-3</v>
      </c>
      <c r="J135" s="63">
        <f t="shared" si="6"/>
        <v>0</v>
      </c>
    </row>
    <row r="136" spans="1:10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7"/>
        <v>-4.4211203802262511E-2</v>
      </c>
      <c r="I136" s="63">
        <f t="shared" si="8"/>
        <v>-4.4211203802262511E-2</v>
      </c>
      <c r="J136" s="63">
        <f t="shared" si="6"/>
        <v>0</v>
      </c>
    </row>
    <row r="137" spans="1:10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7"/>
        <v>-1.1499313667089672E-2</v>
      </c>
      <c r="I137" s="63">
        <f t="shared" si="8"/>
        <v>-1.1499313667089672E-2</v>
      </c>
      <c r="J137" s="63">
        <f t="shared" si="6"/>
        <v>0</v>
      </c>
    </row>
    <row r="138" spans="1:10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7"/>
        <v>3.4191841119291633E-2</v>
      </c>
      <c r="I138" s="63">
        <f t="shared" si="8"/>
        <v>3.4191841119291633E-2</v>
      </c>
      <c r="J138" s="63">
        <f t="shared" si="6"/>
        <v>0</v>
      </c>
    </row>
    <row r="139" spans="1:10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7"/>
        <v>3.6747567896230349E-2</v>
      </c>
      <c r="I139" s="63">
        <f t="shared" si="8"/>
        <v>3.6747567896230349E-2</v>
      </c>
      <c r="J139" s="63">
        <f t="shared" si="6"/>
        <v>0</v>
      </c>
    </row>
    <row r="140" spans="1:10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7"/>
        <v>1.6433502352006801E-2</v>
      </c>
      <c r="I140" s="63">
        <f t="shared" si="8"/>
        <v>1.6433502352006801E-2</v>
      </c>
      <c r="J140" s="63">
        <f t="shared" si="6"/>
        <v>0</v>
      </c>
    </row>
    <row r="141" spans="1:10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7"/>
        <v>1.9377329005890287E-2</v>
      </c>
      <c r="I141" s="63">
        <f t="shared" si="8"/>
        <v>1.9377329005890287E-2</v>
      </c>
      <c r="J141" s="63">
        <f t="shared" si="6"/>
        <v>0</v>
      </c>
    </row>
    <row r="142" spans="1:10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7"/>
        <v>5.5824155090681726E-2</v>
      </c>
      <c r="I142" s="63">
        <f t="shared" si="8"/>
        <v>5.5824155090681726E-2</v>
      </c>
      <c r="J142" s="63">
        <f t="shared" si="6"/>
        <v>0</v>
      </c>
    </row>
    <row r="143" spans="1:10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7"/>
        <v>-9.6609185132237041E-3</v>
      </c>
      <c r="I143" s="63">
        <f t="shared" si="8"/>
        <v>-9.6609185132237041E-3</v>
      </c>
      <c r="J143" s="63">
        <f t="shared" si="6"/>
        <v>0</v>
      </c>
    </row>
    <row r="144" spans="1:10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7"/>
        <v>-2.7449786288640032E-2</v>
      </c>
      <c r="I144" s="63">
        <f t="shared" si="8"/>
        <v>-2.7449786288640032E-2</v>
      </c>
      <c r="J144" s="63">
        <f t="shared" si="6"/>
        <v>0</v>
      </c>
    </row>
    <row r="145" spans="1:10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7"/>
        <v>4.6963600310772069E-3</v>
      </c>
      <c r="I145" s="63">
        <f t="shared" si="8"/>
        <v>4.6963600310772069E-3</v>
      </c>
      <c r="J145" s="63">
        <f t="shared" si="6"/>
        <v>0</v>
      </c>
    </row>
    <row r="146" spans="1:10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7"/>
        <v>-3.2836268784192435E-2</v>
      </c>
      <c r="I146" s="63">
        <f t="shared" si="8"/>
        <v>-3.2836268784192435E-2</v>
      </c>
      <c r="J146" s="63">
        <f t="shared" si="6"/>
        <v>0</v>
      </c>
    </row>
    <row r="147" spans="1:10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7"/>
        <v>2.9523729966466572E-2</v>
      </c>
      <c r="I147" s="63">
        <f t="shared" si="8"/>
        <v>2.9523729966466572E-2</v>
      </c>
      <c r="J147" s="63">
        <f t="shared" si="6"/>
        <v>0</v>
      </c>
    </row>
    <row r="148" spans="1:10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7"/>
        <v>4.4974556919474828E-3</v>
      </c>
      <c r="I148" s="63">
        <f t="shared" si="8"/>
        <v>4.4974556919474828E-3</v>
      </c>
      <c r="J148" s="63">
        <f t="shared" si="6"/>
        <v>0</v>
      </c>
    </row>
    <row r="149" spans="1:10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7"/>
        <v>1.8601645530181621E-2</v>
      </c>
      <c r="I149" s="63">
        <f t="shared" si="8"/>
        <v>1.8601645530181621E-2</v>
      </c>
      <c r="J149" s="63">
        <f t="shared" si="6"/>
        <v>0</v>
      </c>
    </row>
    <row r="150" spans="1:10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7"/>
        <v>-4.123664623715606E-3</v>
      </c>
      <c r="I150" s="63">
        <f t="shared" si="8"/>
        <v>-4.123664623715606E-3</v>
      </c>
      <c r="J150" s="63">
        <f t="shared" si="6"/>
        <v>0</v>
      </c>
    </row>
    <row r="151" spans="1:10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7"/>
        <v>2.4457665487390035E-2</v>
      </c>
      <c r="I151" s="63">
        <f t="shared" si="8"/>
        <v>2.4457665487390035E-2</v>
      </c>
      <c r="J151" s="63">
        <f t="shared" si="6"/>
        <v>0</v>
      </c>
    </row>
    <row r="152" spans="1:10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7"/>
        <v>3.2645990872446351E-3</v>
      </c>
      <c r="I152" s="63">
        <f t="shared" si="8"/>
        <v>3.2645990872446351E-3</v>
      </c>
      <c r="J152" s="63">
        <f t="shared" si="6"/>
        <v>0</v>
      </c>
    </row>
    <row r="153" spans="1:10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7"/>
        <v>1.3945612112760131E-3</v>
      </c>
      <c r="I153" s="63">
        <f t="shared" si="8"/>
        <v>1.3945612112760131E-3</v>
      </c>
      <c r="J153" s="63">
        <f t="shared" si="6"/>
        <v>0</v>
      </c>
    </row>
    <row r="154" spans="1:10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7"/>
        <v>1.248936193728678E-3</v>
      </c>
      <c r="I154" s="63">
        <f t="shared" si="8"/>
        <v>1.248936193728678E-3</v>
      </c>
      <c r="J154" s="63">
        <f t="shared" si="6"/>
        <v>0</v>
      </c>
    </row>
    <row r="155" spans="1:10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7"/>
        <v>2.0068440225190276E-2</v>
      </c>
      <c r="I155" s="63">
        <f t="shared" si="8"/>
        <v>2.0068440225190276E-2</v>
      </c>
      <c r="J155" s="63">
        <f t="shared" si="6"/>
        <v>0</v>
      </c>
    </row>
    <row r="156" spans="1:10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7"/>
        <v>-1.4749805211669909E-2</v>
      </c>
      <c r="I156" s="63">
        <f t="shared" si="8"/>
        <v>-1.4749805211669909E-2</v>
      </c>
      <c r="J156" s="63">
        <f t="shared" si="6"/>
        <v>0</v>
      </c>
    </row>
    <row r="157" spans="1:10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7"/>
        <v>-5.0963809105386559E-3</v>
      </c>
      <c r="I157" s="63">
        <f t="shared" si="8"/>
        <v>-5.0963809105386559E-3</v>
      </c>
      <c r="J157" s="63">
        <f t="shared" si="6"/>
        <v>0</v>
      </c>
    </row>
    <row r="158" spans="1:10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7"/>
        <v>-2.1715370773120246E-2</v>
      </c>
      <c r="I158" s="63">
        <f t="shared" si="8"/>
        <v>-2.1715370773120246E-2</v>
      </c>
      <c r="J158" s="63">
        <f t="shared" si="6"/>
        <v>0</v>
      </c>
    </row>
    <row r="159" spans="1:10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7"/>
        <v>-8.4975286072177525E-3</v>
      </c>
      <c r="I159" s="63">
        <f t="shared" si="8"/>
        <v>-8.4975286072177525E-3</v>
      </c>
      <c r="J159" s="63">
        <f t="shared" si="6"/>
        <v>0</v>
      </c>
    </row>
    <row r="160" spans="1:10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7"/>
        <v>-5.6452806136966238E-3</v>
      </c>
      <c r="I160" s="63">
        <f t="shared" si="8"/>
        <v>-5.6452806136966238E-3</v>
      </c>
      <c r="J160" s="63">
        <f t="shared" si="6"/>
        <v>0</v>
      </c>
    </row>
    <row r="161" spans="1:10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7"/>
        <v>1.0873919761918316E-2</v>
      </c>
      <c r="I161" s="63">
        <f t="shared" si="8"/>
        <v>1.0873919761918316E-2</v>
      </c>
      <c r="J161" s="63">
        <f t="shared" si="6"/>
        <v>0</v>
      </c>
    </row>
    <row r="162" spans="1:10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7"/>
        <v>-2.9870350450093341E-2</v>
      </c>
      <c r="I162" s="63">
        <f t="shared" si="8"/>
        <v>-2.9870350450093341E-2</v>
      </c>
      <c r="J162" s="63">
        <f t="shared" si="6"/>
        <v>0</v>
      </c>
    </row>
    <row r="163" spans="1:10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7"/>
        <v>1.0177760659219937E-2</v>
      </c>
      <c r="I163" s="63">
        <f t="shared" si="8"/>
        <v>1.0177760659219937E-2</v>
      </c>
      <c r="J163" s="63">
        <f t="shared" si="6"/>
        <v>0</v>
      </c>
    </row>
    <row r="164" spans="1:10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7"/>
        <v>1.8255554656900763E-3</v>
      </c>
      <c r="I164" s="63">
        <f t="shared" si="8"/>
        <v>1.8255554656900763E-3</v>
      </c>
      <c r="J164" s="63">
        <f t="shared" si="6"/>
        <v>0</v>
      </c>
    </row>
    <row r="165" spans="1:10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7"/>
        <v>4.9592305119539049E-4</v>
      </c>
      <c r="I165" s="63">
        <f t="shared" si="8"/>
        <v>4.9592305119539049E-4</v>
      </c>
      <c r="J165" s="63">
        <f t="shared" si="6"/>
        <v>0</v>
      </c>
    </row>
    <row r="166" spans="1:10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7"/>
        <v>-1.0466858789625277E-2</v>
      </c>
      <c r="I166" s="63">
        <f t="shared" si="8"/>
        <v>-1.0466858789625277E-2</v>
      </c>
      <c r="J166" s="63">
        <f t="shared" si="6"/>
        <v>0</v>
      </c>
    </row>
    <row r="167" spans="1:10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7"/>
        <v>-1.8196220964096899E-2</v>
      </c>
      <c r="I167" s="63">
        <f t="shared" si="8"/>
        <v>-1.8196220964096899E-2</v>
      </c>
      <c r="J167" s="63">
        <f t="shared" si="6"/>
        <v>0</v>
      </c>
    </row>
    <row r="168" spans="1:10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7"/>
        <v>3.4646416706217265E-2</v>
      </c>
      <c r="I168" s="63">
        <f t="shared" si="8"/>
        <v>3.4646416706217265E-2</v>
      </c>
      <c r="J168" s="63">
        <f t="shared" si="6"/>
        <v>0</v>
      </c>
    </row>
    <row r="169" spans="1:10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7"/>
        <v>-2.6032110091743776E-3</v>
      </c>
      <c r="I169" s="63">
        <f t="shared" si="8"/>
        <v>-2.6032110091743776E-3</v>
      </c>
      <c r="J169" s="63">
        <f t="shared" si="6"/>
        <v>0</v>
      </c>
    </row>
    <row r="170" spans="1:10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7"/>
        <v>3.5723730353098171E-2</v>
      </c>
      <c r="I170" s="63">
        <f t="shared" si="8"/>
        <v>3.5723730353098171E-2</v>
      </c>
      <c r="J170" s="63">
        <f t="shared" si="6"/>
        <v>0</v>
      </c>
    </row>
    <row r="171" spans="1:10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7"/>
        <v>-1.2488898756660705E-2</v>
      </c>
      <c r="I171" s="63">
        <f t="shared" si="8"/>
        <v>-1.2488898756660705E-2</v>
      </c>
      <c r="J171" s="63">
        <f t="shared" si="6"/>
        <v>0</v>
      </c>
    </row>
    <row r="172" spans="1:10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7"/>
        <v>-2.1460288910123082E-2</v>
      </c>
      <c r="I172" s="63">
        <f t="shared" si="8"/>
        <v>-2.1460288910123082E-2</v>
      </c>
      <c r="J172" s="63">
        <f t="shared" si="6"/>
        <v>0</v>
      </c>
    </row>
    <row r="173" spans="1:10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7"/>
        <v>2.9869264526801942E-2</v>
      </c>
      <c r="I173" s="63">
        <f t="shared" si="8"/>
        <v>2.9869264526801942E-2</v>
      </c>
      <c r="J173" s="63">
        <f t="shared" si="6"/>
        <v>0</v>
      </c>
    </row>
    <row r="174" spans="1:10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7"/>
        <v>-3.0341565714031571E-3</v>
      </c>
      <c r="I174" s="63">
        <f t="shared" si="8"/>
        <v>-3.0341565714031571E-3</v>
      </c>
      <c r="J174" s="63">
        <f t="shared" si="6"/>
        <v>0</v>
      </c>
    </row>
    <row r="175" spans="1:10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7"/>
        <v>-1.5317653903819894E-2</v>
      </c>
      <c r="I175" s="63">
        <f t="shared" si="8"/>
        <v>-1.5317653903819894E-2</v>
      </c>
      <c r="J175" s="63">
        <f t="shared" si="6"/>
        <v>0</v>
      </c>
    </row>
    <row r="176" spans="1:10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7"/>
        <v>-2.4987216635418363E-2</v>
      </c>
      <c r="I176" s="63">
        <f t="shared" si="8"/>
        <v>-2.4987216635418363E-2</v>
      </c>
      <c r="J176" s="63">
        <f t="shared" si="6"/>
        <v>0</v>
      </c>
    </row>
    <row r="177" spans="1:10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7"/>
        <v>-1.4416241288488063E-2</v>
      </c>
      <c r="I177" s="63">
        <f t="shared" si="8"/>
        <v>-1.4416241288488063E-2</v>
      </c>
      <c r="J177" s="63">
        <f t="shared" si="6"/>
        <v>0</v>
      </c>
    </row>
    <row r="178" spans="1:10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7"/>
        <v>-3.6786529342903385E-2</v>
      </c>
      <c r="I178" s="63">
        <f t="shared" si="8"/>
        <v>-3.6786529342903385E-2</v>
      </c>
      <c r="J178" s="63">
        <f t="shared" si="6"/>
        <v>0</v>
      </c>
    </row>
    <row r="179" spans="1:10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7"/>
        <v>4.9105060276466439E-4</v>
      </c>
      <c r="I179" s="63">
        <f t="shared" si="8"/>
        <v>4.9105060276466439E-4</v>
      </c>
      <c r="J179" s="63">
        <f t="shared" si="6"/>
        <v>0</v>
      </c>
    </row>
    <row r="180" spans="1:10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7"/>
        <v>-1.6356229600726468E-2</v>
      </c>
      <c r="I180" s="63">
        <f t="shared" si="8"/>
        <v>-1.6356229600726468E-2</v>
      </c>
      <c r="J180" s="63">
        <f t="shared" si="6"/>
        <v>0</v>
      </c>
    </row>
    <row r="181" spans="1:10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7"/>
        <v>7.4596145450009921E-3</v>
      </c>
      <c r="I181" s="63">
        <f t="shared" si="8"/>
        <v>7.4596145450009921E-3</v>
      </c>
      <c r="J181" s="63">
        <f t="shared" si="6"/>
        <v>0</v>
      </c>
    </row>
    <row r="182" spans="1:10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7"/>
        <v>5.1285861099761076E-2</v>
      </c>
      <c r="I182" s="63">
        <f t="shared" si="8"/>
        <v>5.1285861099761076E-2</v>
      </c>
      <c r="J182" s="63">
        <f t="shared" si="6"/>
        <v>0</v>
      </c>
    </row>
    <row r="183" spans="1:10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7"/>
        <v>-5.2293740062422378E-3</v>
      </c>
      <c r="I183" s="63">
        <f t="shared" si="8"/>
        <v>-5.2293740062422378E-3</v>
      </c>
      <c r="J183" s="63">
        <f t="shared" si="6"/>
        <v>0</v>
      </c>
    </row>
    <row r="184" spans="1:10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7"/>
        <v>-2.2767904713418163E-2</v>
      </c>
      <c r="I184" s="63">
        <f t="shared" si="8"/>
        <v>-2.2767904713418163E-2</v>
      </c>
      <c r="J184" s="63">
        <f t="shared" si="6"/>
        <v>0</v>
      </c>
    </row>
    <row r="185" spans="1:10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7"/>
        <v>8.3234389008699505E-3</v>
      </c>
      <c r="I185" s="63">
        <f t="shared" si="8"/>
        <v>8.3234389008699505E-3</v>
      </c>
      <c r="J185" s="63">
        <f t="shared" si="6"/>
        <v>0</v>
      </c>
    </row>
    <row r="186" spans="1:10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7"/>
        <v>-1.2183838990687867E-2</v>
      </c>
      <c r="I186" s="63">
        <f t="shared" si="8"/>
        <v>-1.2183838990687867E-2</v>
      </c>
      <c r="J186" s="63">
        <f t="shared" si="6"/>
        <v>0</v>
      </c>
    </row>
    <row r="187" spans="1:10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7"/>
        <v>-3.0482538833002892E-2</v>
      </c>
      <c r="I187" s="63">
        <f t="shared" si="8"/>
        <v>-3.0482538833002892E-2</v>
      </c>
      <c r="J187" s="63">
        <f t="shared" si="6"/>
        <v>0</v>
      </c>
    </row>
    <row r="188" spans="1:10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7"/>
        <v>-3.3925098801831699E-2</v>
      </c>
      <c r="I188" s="63">
        <f t="shared" si="8"/>
        <v>-3.3925098801831699E-2</v>
      </c>
      <c r="J188" s="63">
        <f t="shared" si="6"/>
        <v>0</v>
      </c>
    </row>
    <row r="189" spans="1:10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7"/>
        <v>1.8480279476889905E-2</v>
      </c>
      <c r="I189" s="63">
        <f t="shared" si="8"/>
        <v>1.8480279476889905E-2</v>
      </c>
      <c r="J189" s="63">
        <f t="shared" si="6"/>
        <v>0</v>
      </c>
    </row>
    <row r="190" spans="1:10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7"/>
        <v>7.5359583800878038E-3</v>
      </c>
      <c r="I190" s="63">
        <f t="shared" si="8"/>
        <v>7.5359583800878038E-3</v>
      </c>
      <c r="J190" s="63">
        <f t="shared" si="6"/>
        <v>0</v>
      </c>
    </row>
    <row r="191" spans="1:10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7"/>
        <v>-3.3525280010124558E-2</v>
      </c>
      <c r="I191" s="63">
        <f t="shared" si="8"/>
        <v>-3.3525280010124558E-2</v>
      </c>
      <c r="J191" s="63">
        <f t="shared" si="6"/>
        <v>0</v>
      </c>
    </row>
    <row r="192" spans="1:10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7"/>
        <v>-5.6556582772438024E-2</v>
      </c>
      <c r="I192" s="63">
        <f t="shared" si="8"/>
        <v>-5.6556582772438024E-2</v>
      </c>
      <c r="J192" s="63">
        <f t="shared" si="6"/>
        <v>0</v>
      </c>
    </row>
    <row r="193" spans="1:10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7"/>
        <v>1.1797854178521305E-3</v>
      </c>
      <c r="I193" s="63">
        <f t="shared" si="8"/>
        <v>1.1797854178521305E-3</v>
      </c>
      <c r="J193" s="63">
        <f t="shared" si="6"/>
        <v>0</v>
      </c>
    </row>
    <row r="194" spans="1:10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7"/>
        <v>-2.5772195419508592E-2</v>
      </c>
      <c r="I194" s="63">
        <f t="shared" si="8"/>
        <v>-2.5772195419508592E-2</v>
      </c>
      <c r="J194" s="63">
        <f t="shared" si="6"/>
        <v>0</v>
      </c>
    </row>
    <row r="195" spans="1:10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7"/>
        <v>-6.6512031648001457E-2</v>
      </c>
      <c r="I195" s="63">
        <f t="shared" si="8"/>
        <v>-6.6512031648001457E-2</v>
      </c>
      <c r="J195" s="63">
        <f t="shared" si="6"/>
        <v>0</v>
      </c>
    </row>
    <row r="196" spans="1:10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7"/>
        <v>6.4254028262626051E-2</v>
      </c>
      <c r="I196" s="63">
        <f t="shared" si="8"/>
        <v>6.4254028262626051E-2</v>
      </c>
      <c r="J196" s="63">
        <f t="shared" ref="J196:J259" si="9">IF(B196=E196,1,0)</f>
        <v>0</v>
      </c>
    </row>
    <row r="197" spans="1:10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10">(E197/E196)-1</f>
        <v>8.006990002005443E-3</v>
      </c>
      <c r="I197" s="63">
        <f t="shared" ref="I197:I260" si="11">(E197/E196)-1</f>
        <v>8.006990002005443E-3</v>
      </c>
      <c r="J197" s="63">
        <f t="shared" si="9"/>
        <v>0</v>
      </c>
    </row>
    <row r="198" spans="1:10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10"/>
        <v>-5.1227033095079033E-2</v>
      </c>
      <c r="I198" s="63">
        <f t="shared" si="11"/>
        <v>-5.1227033095079033E-2</v>
      </c>
      <c r="J198" s="63">
        <f t="shared" si="9"/>
        <v>0</v>
      </c>
    </row>
    <row r="199" spans="1:10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10"/>
        <v>-2.0698538221902707E-2</v>
      </c>
      <c r="I199" s="63">
        <f t="shared" si="11"/>
        <v>-2.0698538221902707E-2</v>
      </c>
      <c r="J199" s="63">
        <f t="shared" si="9"/>
        <v>0</v>
      </c>
    </row>
    <row r="200" spans="1:10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10"/>
        <v>-5.9630501942311898E-2</v>
      </c>
      <c r="I200" s="63">
        <f t="shared" si="11"/>
        <v>-5.9630501942311898E-2</v>
      </c>
      <c r="J200" s="63">
        <f t="shared" si="9"/>
        <v>0</v>
      </c>
    </row>
    <row r="201" spans="1:10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10"/>
        <v>1.5759428822352817E-2</v>
      </c>
      <c r="I201" s="63">
        <f t="shared" si="11"/>
        <v>1.5759428822352817E-2</v>
      </c>
      <c r="J201" s="63">
        <f t="shared" si="9"/>
        <v>0</v>
      </c>
    </row>
    <row r="202" spans="1:10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10"/>
        <v>3.5897271679262266E-2</v>
      </c>
      <c r="I202" s="63">
        <f t="shared" si="11"/>
        <v>3.5897271679262266E-2</v>
      </c>
      <c r="J202" s="63">
        <f t="shared" si="9"/>
        <v>0</v>
      </c>
    </row>
    <row r="203" spans="1:10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10"/>
        <v>-5.247457417539958E-2</v>
      </c>
      <c r="I203" s="63">
        <f t="shared" si="11"/>
        <v>-5.247457417539958E-2</v>
      </c>
      <c r="J203" s="63">
        <f t="shared" si="9"/>
        <v>0</v>
      </c>
    </row>
    <row r="204" spans="1:10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10"/>
        <v>-3.9802293525602384E-2</v>
      </c>
      <c r="I204" s="63">
        <f t="shared" si="11"/>
        <v>-3.9802293525602384E-2</v>
      </c>
      <c r="J204" s="63">
        <f t="shared" si="9"/>
        <v>0</v>
      </c>
    </row>
    <row r="205" spans="1:10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10"/>
        <v>-0.12202911846151232</v>
      </c>
      <c r="I205" s="63">
        <f t="shared" si="11"/>
        <v>-0.12202911846151232</v>
      </c>
      <c r="J205" s="63">
        <f t="shared" si="9"/>
        <v>0</v>
      </c>
    </row>
    <row r="206" spans="1:10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10"/>
        <v>-2.3142414860681138E-2</v>
      </c>
      <c r="I206" s="63">
        <f t="shared" si="11"/>
        <v>-2.3142414860681138E-2</v>
      </c>
      <c r="J206" s="63">
        <f t="shared" si="9"/>
        <v>0</v>
      </c>
    </row>
    <row r="207" spans="1:10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10"/>
        <v>6.3544885508279858E-2</v>
      </c>
      <c r="I207" s="63">
        <f t="shared" si="11"/>
        <v>6.3544885508279858E-2</v>
      </c>
      <c r="J207" s="63">
        <f t="shared" si="9"/>
        <v>0</v>
      </c>
    </row>
    <row r="208" spans="1:10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10"/>
        <v>4.6375623929078014E-3</v>
      </c>
      <c r="I208" s="63">
        <f t="shared" si="11"/>
        <v>4.6375623929078014E-3</v>
      </c>
      <c r="J208" s="63">
        <f t="shared" si="9"/>
        <v>0</v>
      </c>
    </row>
    <row r="209" spans="1:10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10"/>
        <v>6.9909716171372427E-2</v>
      </c>
      <c r="I209" s="63">
        <f t="shared" si="11"/>
        <v>6.9909716171372427E-2</v>
      </c>
      <c r="J209" s="63">
        <f t="shared" si="9"/>
        <v>0</v>
      </c>
    </row>
    <row r="210" spans="1:10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10"/>
        <v>5.4841280842805595E-2</v>
      </c>
      <c r="I210" s="63">
        <f t="shared" si="11"/>
        <v>5.4841280842805595E-2</v>
      </c>
      <c r="J210" s="63">
        <f t="shared" si="9"/>
        <v>0</v>
      </c>
    </row>
    <row r="211" spans="1:10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10"/>
        <v>3.2278200305534188E-2</v>
      </c>
      <c r="I211" s="63">
        <f t="shared" si="11"/>
        <v>3.2278200305534188E-2</v>
      </c>
      <c r="J211" s="63">
        <f t="shared" si="9"/>
        <v>0</v>
      </c>
    </row>
    <row r="212" spans="1:10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10"/>
        <v>-4.6831736736577478E-2</v>
      </c>
      <c r="I212" s="63">
        <f t="shared" si="11"/>
        <v>-4.6831736736577478E-2</v>
      </c>
      <c r="J212" s="63">
        <f t="shared" si="9"/>
        <v>0</v>
      </c>
    </row>
    <row r="213" spans="1:10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10"/>
        <v>-3.4157498455733681E-2</v>
      </c>
      <c r="I213" s="63">
        <f t="shared" si="11"/>
        <v>-3.4157498455733681E-2</v>
      </c>
      <c r="J213" s="63">
        <f t="shared" si="9"/>
        <v>0</v>
      </c>
    </row>
    <row r="214" spans="1:10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10"/>
        <v>2.777729763365766E-2</v>
      </c>
      <c r="I214" s="63">
        <f t="shared" si="11"/>
        <v>2.777729763365766E-2</v>
      </c>
      <c r="J214" s="63">
        <f t="shared" si="9"/>
        <v>0</v>
      </c>
    </row>
    <row r="215" spans="1:10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10"/>
        <v>5.8947191389169262E-2</v>
      </c>
      <c r="I215" s="63">
        <f t="shared" si="11"/>
        <v>5.8947191389169262E-2</v>
      </c>
      <c r="J215" s="63">
        <f t="shared" si="9"/>
        <v>0</v>
      </c>
    </row>
    <row r="216" spans="1:10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10"/>
        <v>-6.6576669578337189E-2</v>
      </c>
      <c r="I216" s="63">
        <f t="shared" si="11"/>
        <v>-6.6576669578337189E-2</v>
      </c>
      <c r="J216" s="63">
        <f t="shared" si="9"/>
        <v>0</v>
      </c>
    </row>
    <row r="217" spans="1:10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10"/>
        <v>-3.0694366460789935E-2</v>
      </c>
      <c r="I217" s="63">
        <f t="shared" si="11"/>
        <v>-3.0694366460789935E-2</v>
      </c>
      <c r="J217" s="63">
        <f t="shared" si="9"/>
        <v>0</v>
      </c>
    </row>
    <row r="218" spans="1:10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10"/>
        <v>-1.33756955537222E-2</v>
      </c>
      <c r="I218" s="63">
        <f t="shared" si="11"/>
        <v>-1.33756955537222E-2</v>
      </c>
      <c r="J218" s="63">
        <f t="shared" si="9"/>
        <v>0</v>
      </c>
    </row>
    <row r="219" spans="1:10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10"/>
        <v>-3.842937712384531E-3</v>
      </c>
      <c r="I219" s="63">
        <f t="shared" si="11"/>
        <v>-3.842937712384531E-3</v>
      </c>
      <c r="J219" s="63">
        <f t="shared" si="9"/>
        <v>0</v>
      </c>
    </row>
    <row r="220" spans="1:10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10"/>
        <v>-4.1578110767802046E-2</v>
      </c>
      <c r="I220" s="63">
        <f t="shared" si="11"/>
        <v>-4.1578110767802046E-2</v>
      </c>
      <c r="J220" s="63">
        <f t="shared" si="9"/>
        <v>0</v>
      </c>
    </row>
    <row r="221" spans="1:10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10"/>
        <v>-1.7945325457018879E-2</v>
      </c>
      <c r="I221" s="63">
        <f t="shared" si="11"/>
        <v>-1.7945325457018879E-2</v>
      </c>
      <c r="J221" s="63">
        <f t="shared" si="9"/>
        <v>0</v>
      </c>
    </row>
    <row r="222" spans="1:10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10"/>
        <v>-3.1062618595825375E-2</v>
      </c>
      <c r="I222" s="63">
        <f t="shared" si="11"/>
        <v>-3.1062618595825375E-2</v>
      </c>
      <c r="J222" s="63">
        <f t="shared" si="9"/>
        <v>0</v>
      </c>
    </row>
    <row r="223" spans="1:10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10"/>
        <v>5.4951726298885673E-2</v>
      </c>
      <c r="I223" s="63">
        <f t="shared" si="11"/>
        <v>5.4951726298885673E-2</v>
      </c>
      <c r="J223" s="63">
        <f t="shared" si="9"/>
        <v>0</v>
      </c>
    </row>
    <row r="224" spans="1:10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10"/>
        <v>5.4948114871262721E-3</v>
      </c>
      <c r="I224" s="63">
        <f t="shared" si="11"/>
        <v>5.4948114871262721E-3</v>
      </c>
      <c r="J224" s="63">
        <f t="shared" si="9"/>
        <v>0</v>
      </c>
    </row>
    <row r="225" spans="1:10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10"/>
        <v>-2.0031385581094852E-2</v>
      </c>
      <c r="I225" s="63">
        <f t="shared" si="11"/>
        <v>-2.0031385581094852E-2</v>
      </c>
      <c r="J225" s="63">
        <f t="shared" si="9"/>
        <v>0</v>
      </c>
    </row>
    <row r="226" spans="1:10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10"/>
        <v>3.7019593067068479E-2</v>
      </c>
      <c r="I226" s="63">
        <f t="shared" si="11"/>
        <v>3.7019593067068479E-2</v>
      </c>
      <c r="J226" s="63">
        <f t="shared" si="9"/>
        <v>0</v>
      </c>
    </row>
    <row r="227" spans="1:10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10"/>
        <v>1.0355163956763391E-3</v>
      </c>
      <c r="I227" s="63">
        <f t="shared" si="11"/>
        <v>1.0355163956763391E-3</v>
      </c>
      <c r="J227" s="63">
        <f t="shared" si="9"/>
        <v>0</v>
      </c>
    </row>
    <row r="228" spans="1:10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10"/>
        <v>-2.6205945337737235E-2</v>
      </c>
      <c r="I228" s="63">
        <f t="shared" si="11"/>
        <v>-2.6205945337737235E-2</v>
      </c>
      <c r="J228" s="63">
        <f t="shared" si="9"/>
        <v>0</v>
      </c>
    </row>
    <row r="229" spans="1:10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10"/>
        <v>-9.355548100935529E-3</v>
      </c>
      <c r="I229" s="63">
        <f t="shared" si="11"/>
        <v>-9.355548100935529E-3</v>
      </c>
      <c r="J229" s="63">
        <f t="shared" si="9"/>
        <v>0</v>
      </c>
    </row>
    <row r="230" spans="1:10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10"/>
        <v>-5.0793889683209414E-4</v>
      </c>
      <c r="I230" s="63">
        <f t="shared" si="11"/>
        <v>-5.0793889683209414E-4</v>
      </c>
      <c r="J230" s="63">
        <f t="shared" si="9"/>
        <v>0</v>
      </c>
    </row>
    <row r="231" spans="1:10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10"/>
        <v>4.9520977244066344E-2</v>
      </c>
      <c r="I231" s="63">
        <f t="shared" si="11"/>
        <v>4.9520977244066344E-2</v>
      </c>
      <c r="J231" s="63">
        <f t="shared" si="9"/>
        <v>0</v>
      </c>
    </row>
    <row r="232" spans="1:10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10"/>
        <v>-2.6398852223816327E-2</v>
      </c>
      <c r="I232" s="63">
        <f t="shared" si="11"/>
        <v>-2.6398852223816327E-2</v>
      </c>
      <c r="J232" s="63">
        <f t="shared" si="9"/>
        <v>0</v>
      </c>
    </row>
    <row r="233" spans="1:10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10"/>
        <v>2.564102564102555E-2</v>
      </c>
      <c r="I233" s="63">
        <f t="shared" si="11"/>
        <v>2.564102564102555E-2</v>
      </c>
      <c r="J233" s="63">
        <f t="shared" si="9"/>
        <v>0</v>
      </c>
    </row>
    <row r="234" spans="1:10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10"/>
        <v>5.1813936781609282E-2</v>
      </c>
      <c r="I234" s="63">
        <f t="shared" si="11"/>
        <v>5.1813936781609282E-2</v>
      </c>
      <c r="J234" s="63">
        <f t="shared" si="9"/>
        <v>0</v>
      </c>
    </row>
    <row r="235" spans="1:10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10"/>
        <v>-2.7661572611628049E-3</v>
      </c>
      <c r="I235" s="63">
        <f t="shared" si="11"/>
        <v>-2.7661572611628049E-3</v>
      </c>
      <c r="J235" s="63">
        <f t="shared" si="9"/>
        <v>0</v>
      </c>
    </row>
    <row r="236" spans="1:10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10"/>
        <v>4.1093779429135502E-4</v>
      </c>
      <c r="I236" s="63">
        <f t="shared" si="11"/>
        <v>4.1093779429135502E-4</v>
      </c>
      <c r="J236" s="63">
        <f t="shared" si="9"/>
        <v>0</v>
      </c>
    </row>
    <row r="237" spans="1:10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10"/>
        <v>2.0487103565132614E-2</v>
      </c>
      <c r="I237" s="63">
        <f t="shared" si="11"/>
        <v>2.0487103565132614E-2</v>
      </c>
      <c r="J237" s="63">
        <f t="shared" si="9"/>
        <v>0</v>
      </c>
    </row>
    <row r="238" spans="1:10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10"/>
        <v>2.0310613175902326E-2</v>
      </c>
      <c r="I238" s="63">
        <f t="shared" si="11"/>
        <v>2.0310613175902326E-2</v>
      </c>
      <c r="J238" s="63">
        <f t="shared" si="9"/>
        <v>0</v>
      </c>
    </row>
    <row r="239" spans="1:10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10"/>
        <v>-2.8733459357277891E-2</v>
      </c>
      <c r="I239" s="63">
        <f t="shared" si="11"/>
        <v>-2.8733459357277891E-2</v>
      </c>
      <c r="J239" s="63">
        <f t="shared" si="9"/>
        <v>0</v>
      </c>
    </row>
    <row r="240" spans="1:10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10"/>
        <v>3.6014690202582633E-2</v>
      </c>
      <c r="I240" s="63">
        <f t="shared" si="11"/>
        <v>3.6014690202582633E-2</v>
      </c>
      <c r="J240" s="63">
        <f t="shared" si="9"/>
        <v>0</v>
      </c>
    </row>
    <row r="241" spans="1:10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10"/>
        <v>5.472514906477155E-3</v>
      </c>
      <c r="I241" s="63">
        <f t="shared" si="11"/>
        <v>5.472514906477155E-3</v>
      </c>
      <c r="J241" s="63">
        <f t="shared" si="9"/>
        <v>0</v>
      </c>
    </row>
    <row r="242" spans="1:10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10"/>
        <v>-1.2412672623883014E-2</v>
      </c>
      <c r="I242" s="63">
        <f t="shared" si="11"/>
        <v>-1.2412672623883014E-2</v>
      </c>
      <c r="J242" s="63">
        <f t="shared" si="9"/>
        <v>0</v>
      </c>
    </row>
    <row r="243" spans="1:10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10"/>
        <v>-2.3245484157536356E-2</v>
      </c>
      <c r="I243" s="63">
        <f t="shared" si="11"/>
        <v>-2.3245484157536356E-2</v>
      </c>
      <c r="J243" s="63">
        <f t="shared" si="9"/>
        <v>0</v>
      </c>
    </row>
    <row r="244" spans="1:10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10"/>
        <v>-1.7449008808717803E-2</v>
      </c>
      <c r="I244" s="63">
        <f t="shared" si="11"/>
        <v>-1.7449008808717803E-2</v>
      </c>
      <c r="J244" s="63">
        <f t="shared" si="9"/>
        <v>0</v>
      </c>
    </row>
    <row r="245" spans="1:10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10"/>
        <v>-2.0433001354200564E-2</v>
      </c>
      <c r="I245" s="63">
        <f t="shared" si="11"/>
        <v>-2.0433001354200564E-2</v>
      </c>
      <c r="J245" s="63">
        <f t="shared" si="9"/>
        <v>0</v>
      </c>
    </row>
    <row r="246" spans="1:10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10"/>
        <v>2.2731647563216217E-2</v>
      </c>
      <c r="I246" s="63">
        <f t="shared" si="11"/>
        <v>2.2731647563216217E-2</v>
      </c>
      <c r="J246" s="63">
        <f t="shared" si="9"/>
        <v>0</v>
      </c>
    </row>
    <row r="247" spans="1:10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10"/>
        <v>1.9608514133187427E-2</v>
      </c>
      <c r="I247" s="63">
        <f t="shared" si="11"/>
        <v>1.9608514133187427E-2</v>
      </c>
      <c r="J247" s="63">
        <f t="shared" si="9"/>
        <v>0</v>
      </c>
    </row>
    <row r="248" spans="1:10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10"/>
        <v>-6.8300050344016761E-3</v>
      </c>
      <c r="I248" s="63">
        <f t="shared" si="11"/>
        <v>-6.8300050344016761E-3</v>
      </c>
      <c r="J248" s="63">
        <f t="shared" si="9"/>
        <v>0</v>
      </c>
    </row>
    <row r="249" spans="1:10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10"/>
        <v>2.5108561580183375E-2</v>
      </c>
      <c r="I249" s="63">
        <f t="shared" si="11"/>
        <v>2.5108561580183375E-2</v>
      </c>
      <c r="J249" s="63">
        <f t="shared" si="9"/>
        <v>0</v>
      </c>
    </row>
    <row r="250" spans="1:10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10"/>
        <v>4.3844467520479657E-3</v>
      </c>
      <c r="I250" s="63">
        <f t="shared" si="11"/>
        <v>4.3844467520479657E-3</v>
      </c>
      <c r="J250" s="63">
        <f t="shared" si="9"/>
        <v>0</v>
      </c>
    </row>
    <row r="251" spans="1:10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10"/>
        <v>2.4517928940674505E-2</v>
      </c>
      <c r="I251" s="63">
        <f t="shared" si="11"/>
        <v>2.4517928940674505E-2</v>
      </c>
      <c r="J251" s="63">
        <f t="shared" si="9"/>
        <v>0</v>
      </c>
    </row>
    <row r="252" spans="1:10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10"/>
        <v>-2.7711480241553454E-3</v>
      </c>
      <c r="I252" s="63">
        <f t="shared" si="11"/>
        <v>-2.7711480241553454E-3</v>
      </c>
      <c r="J252" s="63">
        <f t="shared" si="9"/>
        <v>0</v>
      </c>
    </row>
    <row r="253" spans="1:10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10"/>
        <v>-6.1809303520945824E-2</v>
      </c>
      <c r="I253" s="63">
        <f t="shared" si="11"/>
        <v>-6.1809303520945824E-2</v>
      </c>
      <c r="J253" s="63">
        <f t="shared" si="9"/>
        <v>0</v>
      </c>
    </row>
    <row r="254" spans="1:10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10"/>
        <v>-1.6230653335159606E-2</v>
      </c>
      <c r="I254" s="63">
        <f t="shared" si="11"/>
        <v>-1.6230653335159606E-2</v>
      </c>
      <c r="J254" s="63">
        <f t="shared" si="9"/>
        <v>0</v>
      </c>
    </row>
    <row r="255" spans="1:10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10"/>
        <v>-3.4772015315001736E-2</v>
      </c>
      <c r="I255" s="63">
        <f t="shared" si="11"/>
        <v>-3.4772015315001736E-2</v>
      </c>
      <c r="J255" s="63">
        <f t="shared" si="9"/>
        <v>0</v>
      </c>
    </row>
    <row r="256" spans="1:10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10"/>
        <v>-1.0151094443042075E-2</v>
      </c>
      <c r="I256" s="63">
        <f t="shared" si="11"/>
        <v>-1.0151094443042075E-2</v>
      </c>
      <c r="J256" s="63">
        <f t="shared" si="9"/>
        <v>0</v>
      </c>
    </row>
    <row r="257" spans="1:10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10"/>
        <v>3.2914989344068335E-2</v>
      </c>
      <c r="I257" s="63">
        <f t="shared" si="11"/>
        <v>3.2914989344068335E-2</v>
      </c>
      <c r="J257" s="63">
        <f t="shared" si="9"/>
        <v>0</v>
      </c>
    </row>
    <row r="258" spans="1:10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10"/>
        <v>-3.4775861460868418E-2</v>
      </c>
      <c r="I258" s="63">
        <f t="shared" si="11"/>
        <v>-3.4775861460868418E-2</v>
      </c>
      <c r="J258" s="63">
        <f t="shared" si="9"/>
        <v>0</v>
      </c>
    </row>
    <row r="259" spans="1:10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10"/>
        <v>3.352577922315203E-2</v>
      </c>
      <c r="I259" s="63">
        <f t="shared" si="11"/>
        <v>3.352577922315203E-2</v>
      </c>
      <c r="J259" s="63">
        <f t="shared" si="9"/>
        <v>0</v>
      </c>
    </row>
    <row r="260" spans="1:10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10"/>
        <v>6.275521928971628E-3</v>
      </c>
      <c r="I260" s="63">
        <f t="shared" si="11"/>
        <v>6.275521928971628E-3</v>
      </c>
      <c r="J260" s="63">
        <f t="shared" ref="J260:J323" si="12">IF(B260=E260,1,0)</f>
        <v>0</v>
      </c>
    </row>
    <row r="261" spans="1:10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13">(E261/E260)-1</f>
        <v>-1.7426744431171315E-2</v>
      </c>
      <c r="I261" s="63">
        <f t="shared" ref="I261:I324" si="14">(E261/E260)-1</f>
        <v>-1.7426744431171315E-2</v>
      </c>
      <c r="J261" s="63">
        <f t="shared" si="12"/>
        <v>0</v>
      </c>
    </row>
    <row r="262" spans="1:10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13"/>
        <v>-3.2342844883072264E-2</v>
      </c>
      <c r="I262" s="63">
        <f t="shared" si="14"/>
        <v>-3.2342844883072264E-2</v>
      </c>
      <c r="J262" s="63">
        <f t="shared" si="12"/>
        <v>0</v>
      </c>
    </row>
    <row r="263" spans="1:10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13"/>
        <v>2.8268942963249888E-3</v>
      </c>
      <c r="I263" s="63">
        <f t="shared" si="14"/>
        <v>2.8268942963249888E-3</v>
      </c>
      <c r="J263" s="63">
        <f t="shared" si="12"/>
        <v>0</v>
      </c>
    </row>
    <row r="264" spans="1:10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13"/>
        <v>-1.2989166482423209E-2</v>
      </c>
      <c r="I264" s="63">
        <f t="shared" si="14"/>
        <v>-1.2989166482423209E-2</v>
      </c>
      <c r="J264" s="63">
        <f t="shared" si="12"/>
        <v>0</v>
      </c>
    </row>
    <row r="265" spans="1:10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13"/>
        <v>3.4645610498217128E-2</v>
      </c>
      <c r="I265" s="63">
        <f t="shared" si="14"/>
        <v>3.4645610498217128E-2</v>
      </c>
      <c r="J265" s="63">
        <f t="shared" si="12"/>
        <v>0</v>
      </c>
    </row>
    <row r="266" spans="1:10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13"/>
        <v>2.8199253071607755E-2</v>
      </c>
      <c r="I266" s="63">
        <f t="shared" si="14"/>
        <v>2.8199253071607755E-2</v>
      </c>
      <c r="J266" s="63">
        <f t="shared" si="12"/>
        <v>0</v>
      </c>
    </row>
    <row r="267" spans="1:10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13"/>
        <v>-8.9664853483067963E-3</v>
      </c>
      <c r="I267" s="63">
        <f t="shared" si="14"/>
        <v>-8.9664853483067963E-3</v>
      </c>
      <c r="J267" s="63">
        <f t="shared" si="12"/>
        <v>0</v>
      </c>
    </row>
    <row r="268" spans="1:10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13"/>
        <v>1.8006692753058884E-2</v>
      </c>
      <c r="I268" s="63">
        <f t="shared" si="14"/>
        <v>1.8006692753058884E-2</v>
      </c>
      <c r="J268" s="63">
        <f t="shared" si="12"/>
        <v>0</v>
      </c>
    </row>
    <row r="269" spans="1:10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13"/>
        <v>-3.7620008348406841E-2</v>
      </c>
      <c r="I269" s="63">
        <f t="shared" si="14"/>
        <v>-3.7620008348406841E-2</v>
      </c>
      <c r="J269" s="63">
        <f t="shared" si="12"/>
        <v>0</v>
      </c>
    </row>
    <row r="270" spans="1:10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13"/>
        <v>6.2349773191405777E-3</v>
      </c>
      <c r="I270" s="63">
        <f t="shared" si="14"/>
        <v>6.2349773191405777E-3</v>
      </c>
      <c r="J270" s="63">
        <f t="shared" si="12"/>
        <v>0</v>
      </c>
    </row>
    <row r="271" spans="1:10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13"/>
        <v>6.8788390387586329E-3</v>
      </c>
      <c r="I271" s="63">
        <f t="shared" si="14"/>
        <v>6.8788390387586329E-3</v>
      </c>
      <c r="J271" s="63">
        <f t="shared" si="12"/>
        <v>0</v>
      </c>
    </row>
    <row r="272" spans="1:10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13"/>
        <v>-8.2053477462050717E-3</v>
      </c>
      <c r="I272" s="63">
        <f t="shared" si="14"/>
        <v>-8.2053477462050717E-3</v>
      </c>
      <c r="J272" s="63">
        <f t="shared" si="12"/>
        <v>0</v>
      </c>
    </row>
    <row r="273" spans="1:10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13"/>
        <v>2.2679448211363029E-2</v>
      </c>
      <c r="I273" s="63">
        <f t="shared" si="14"/>
        <v>2.2679448211363029E-2</v>
      </c>
      <c r="J273" s="63">
        <f t="shared" si="12"/>
        <v>0</v>
      </c>
    </row>
    <row r="274" spans="1:10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13"/>
        <v>2.7012767753508582E-2</v>
      </c>
      <c r="I274" s="63">
        <f t="shared" si="14"/>
        <v>2.7012767753508582E-2</v>
      </c>
      <c r="J274" s="63">
        <f t="shared" si="12"/>
        <v>0</v>
      </c>
    </row>
    <row r="275" spans="1:10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13"/>
        <v>5.0001712387410802E-3</v>
      </c>
      <c r="I275" s="63">
        <f t="shared" si="14"/>
        <v>5.0001712387410802E-3</v>
      </c>
      <c r="J275" s="63">
        <f t="shared" si="12"/>
        <v>0</v>
      </c>
    </row>
    <row r="276" spans="1:10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13"/>
        <v>-2.9988072925541953E-3</v>
      </c>
      <c r="I276" s="63">
        <f t="shared" si="14"/>
        <v>-2.9988072925541953E-3</v>
      </c>
      <c r="J276" s="63">
        <f t="shared" si="12"/>
        <v>0</v>
      </c>
    </row>
    <row r="277" spans="1:10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13"/>
        <v>-1.1159722459582189E-2</v>
      </c>
      <c r="I277" s="63">
        <f t="shared" si="14"/>
        <v>-1.1159722459582189E-2</v>
      </c>
      <c r="J277" s="63">
        <f t="shared" si="12"/>
        <v>0</v>
      </c>
    </row>
    <row r="278" spans="1:10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13"/>
        <v>1.9114775064378309E-2</v>
      </c>
      <c r="I278" s="63">
        <f t="shared" si="14"/>
        <v>1.9114775064378309E-2</v>
      </c>
      <c r="J278" s="63">
        <f t="shared" si="12"/>
        <v>0</v>
      </c>
    </row>
    <row r="279" spans="1:10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13"/>
        <v>-3.3866399850764006E-2</v>
      </c>
      <c r="I279" s="63">
        <f t="shared" si="14"/>
        <v>-3.3866399850764006E-2</v>
      </c>
      <c r="J279" s="63">
        <f t="shared" si="12"/>
        <v>0</v>
      </c>
    </row>
    <row r="280" spans="1:10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13"/>
        <v>-2.7382833070036861E-2</v>
      </c>
      <c r="I280" s="63">
        <f t="shared" si="14"/>
        <v>-2.7382833070036861E-2</v>
      </c>
      <c r="J280" s="63">
        <f t="shared" si="12"/>
        <v>0</v>
      </c>
    </row>
    <row r="281" spans="1:10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13"/>
        <v>2.0393430788667732E-3</v>
      </c>
      <c r="I281" s="63">
        <f t="shared" si="14"/>
        <v>2.0393430788667732E-3</v>
      </c>
      <c r="J281" s="63">
        <f t="shared" si="12"/>
        <v>0</v>
      </c>
    </row>
    <row r="282" spans="1:10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13"/>
        <v>4.7547863047745498E-3</v>
      </c>
      <c r="I282" s="63">
        <f t="shared" si="14"/>
        <v>4.7547863047745498E-3</v>
      </c>
      <c r="J282" s="63">
        <f t="shared" si="12"/>
        <v>0</v>
      </c>
    </row>
    <row r="283" spans="1:10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13"/>
        <v>-1.8964991843978041E-2</v>
      </c>
      <c r="I283" s="63">
        <f t="shared" si="14"/>
        <v>-1.8964991843978041E-2</v>
      </c>
      <c r="J283" s="63">
        <f t="shared" si="12"/>
        <v>0</v>
      </c>
    </row>
    <row r="284" spans="1:10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13"/>
        <v>-9.3186427670877148E-4</v>
      </c>
      <c r="I284" s="63">
        <f t="shared" si="14"/>
        <v>-9.3186427670877148E-4</v>
      </c>
      <c r="J284" s="63">
        <f t="shared" si="12"/>
        <v>0</v>
      </c>
    </row>
    <row r="285" spans="1:10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13"/>
        <v>1.0461245839277211E-2</v>
      </c>
      <c r="I285" s="63">
        <f t="shared" si="14"/>
        <v>1.0461245839277211E-2</v>
      </c>
      <c r="J285" s="63">
        <f t="shared" si="12"/>
        <v>0</v>
      </c>
    </row>
    <row r="286" spans="1:10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13"/>
        <v>8.3800904977375801E-3</v>
      </c>
      <c r="I286" s="63">
        <f t="shared" si="14"/>
        <v>8.3800904977375801E-3</v>
      </c>
      <c r="J286" s="63">
        <f t="shared" si="12"/>
        <v>0</v>
      </c>
    </row>
    <row r="287" spans="1:10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13"/>
        <v>-7.8976181501624332E-3</v>
      </c>
      <c r="I287" s="63">
        <f t="shared" si="14"/>
        <v>-7.8976181501624332E-3</v>
      </c>
      <c r="J287" s="63">
        <f t="shared" si="12"/>
        <v>0</v>
      </c>
    </row>
    <row r="288" spans="1:10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13"/>
        <v>-3.2221880484142429E-2</v>
      </c>
      <c r="I288" s="63">
        <f t="shared" si="14"/>
        <v>-3.2221880484142429E-2</v>
      </c>
      <c r="J288" s="63">
        <f t="shared" si="12"/>
        <v>0</v>
      </c>
    </row>
    <row r="289" spans="1:10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13"/>
        <v>-1.9516937112091459E-2</v>
      </c>
      <c r="I289" s="63">
        <f t="shared" si="14"/>
        <v>-1.9516937112091459E-2</v>
      </c>
      <c r="J289" s="63">
        <f t="shared" si="12"/>
        <v>0</v>
      </c>
    </row>
    <row r="290" spans="1:10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13"/>
        <v>8.6943258084195563E-3</v>
      </c>
      <c r="I290" s="63">
        <f t="shared" si="14"/>
        <v>8.6943258084195563E-3</v>
      </c>
      <c r="J290" s="63">
        <f t="shared" si="12"/>
        <v>0</v>
      </c>
    </row>
    <row r="291" spans="1:10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13"/>
        <v>-2.589596249810977E-2</v>
      </c>
      <c r="I291" s="63">
        <f t="shared" si="14"/>
        <v>-2.589596249810977E-2</v>
      </c>
      <c r="J291" s="63">
        <f t="shared" si="12"/>
        <v>0</v>
      </c>
    </row>
    <row r="292" spans="1:10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13"/>
        <v>1.6862653781969383E-2</v>
      </c>
      <c r="I292" s="63">
        <f t="shared" si="14"/>
        <v>1.6862653781969383E-2</v>
      </c>
      <c r="J292" s="63">
        <f t="shared" si="12"/>
        <v>0</v>
      </c>
    </row>
    <row r="293" spans="1:10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13"/>
        <v>-1.79379043184551E-2</v>
      </c>
      <c r="I293" s="63">
        <f t="shared" si="14"/>
        <v>-1.79379043184551E-2</v>
      </c>
      <c r="J293" s="63">
        <f t="shared" si="12"/>
        <v>0</v>
      </c>
    </row>
    <row r="294" spans="1:10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13"/>
        <v>1.7216252453218672E-2</v>
      </c>
      <c r="I294" s="63">
        <f t="shared" si="14"/>
        <v>1.7216252453218672E-2</v>
      </c>
      <c r="J294" s="63">
        <f t="shared" si="12"/>
        <v>0</v>
      </c>
    </row>
    <row r="295" spans="1:10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13"/>
        <v>3.8892815526562208E-2</v>
      </c>
      <c r="I295" s="63">
        <f t="shared" si="14"/>
        <v>3.8892815526562208E-2</v>
      </c>
      <c r="J295" s="63">
        <f t="shared" si="12"/>
        <v>0</v>
      </c>
    </row>
    <row r="296" spans="1:10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13"/>
        <v>2.1329410683092798E-2</v>
      </c>
      <c r="I296" s="63">
        <f t="shared" si="14"/>
        <v>2.1329410683092798E-2</v>
      </c>
      <c r="J296" s="63">
        <f t="shared" si="12"/>
        <v>0</v>
      </c>
    </row>
    <row r="297" spans="1:10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13"/>
        <v>-7.1293545773697398E-3</v>
      </c>
      <c r="I297" s="63">
        <f t="shared" si="14"/>
        <v>-7.1293545773697398E-3</v>
      </c>
      <c r="J297" s="63">
        <f t="shared" si="12"/>
        <v>0</v>
      </c>
    </row>
    <row r="298" spans="1:10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13"/>
        <v>1.3508857821538101E-2</v>
      </c>
      <c r="I298" s="63">
        <f t="shared" si="14"/>
        <v>1.3508857821538101E-2</v>
      </c>
      <c r="J298" s="63">
        <f t="shared" si="12"/>
        <v>0</v>
      </c>
    </row>
    <row r="299" spans="1:10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13"/>
        <v>4.4548609868682032E-3</v>
      </c>
      <c r="I299" s="63">
        <f t="shared" si="14"/>
        <v>4.4548609868682032E-3</v>
      </c>
      <c r="J299" s="63">
        <f t="shared" si="12"/>
        <v>0</v>
      </c>
    </row>
    <row r="300" spans="1:10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13"/>
        <v>-3.5623319024624678E-5</v>
      </c>
      <c r="I300" s="63">
        <f t="shared" si="14"/>
        <v>-3.5623319024624678E-5</v>
      </c>
      <c r="J300" s="63">
        <f t="shared" si="12"/>
        <v>0</v>
      </c>
    </row>
    <row r="301" spans="1:10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13"/>
        <v>4.732726527849529E-2</v>
      </c>
      <c r="I301" s="63">
        <f t="shared" si="14"/>
        <v>4.732726527849529E-2</v>
      </c>
      <c r="J301" s="63">
        <f t="shared" si="12"/>
        <v>0</v>
      </c>
    </row>
    <row r="302" spans="1:10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13"/>
        <v>-4.0817714888274903E-4</v>
      </c>
      <c r="I302" s="63">
        <f t="shared" si="14"/>
        <v>-4.0817714888274903E-4</v>
      </c>
      <c r="J302" s="63">
        <f t="shared" si="12"/>
        <v>0</v>
      </c>
    </row>
    <row r="303" spans="1:10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13"/>
        <v>1.5534079695103342E-2</v>
      </c>
      <c r="I303" s="63">
        <f t="shared" si="14"/>
        <v>1.5534079695103342E-2</v>
      </c>
      <c r="J303" s="63">
        <f t="shared" si="12"/>
        <v>0</v>
      </c>
    </row>
    <row r="304" spans="1:10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13"/>
        <v>3.2804463283462093E-2</v>
      </c>
      <c r="I304" s="63">
        <f t="shared" si="14"/>
        <v>3.2804463283462093E-2</v>
      </c>
      <c r="J304" s="63">
        <f t="shared" si="12"/>
        <v>0</v>
      </c>
    </row>
    <row r="305" spans="1:10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13"/>
        <v>8.5651715467596201E-3</v>
      </c>
      <c r="I305" s="63">
        <f t="shared" si="14"/>
        <v>8.5651715467596201E-3</v>
      </c>
      <c r="J305" s="63">
        <f t="shared" si="12"/>
        <v>0</v>
      </c>
    </row>
    <row r="306" spans="1:10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13"/>
        <v>-4.1979637463207542E-2</v>
      </c>
      <c r="I306" s="63">
        <f t="shared" si="14"/>
        <v>-4.1979637463207542E-2</v>
      </c>
      <c r="J306" s="63">
        <f t="shared" si="12"/>
        <v>0</v>
      </c>
    </row>
    <row r="307" spans="1:10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13"/>
        <v>1.437133791111922E-2</v>
      </c>
      <c r="I307" s="63">
        <f t="shared" si="14"/>
        <v>1.437133791111922E-2</v>
      </c>
      <c r="J307" s="63">
        <f t="shared" si="12"/>
        <v>0</v>
      </c>
    </row>
    <row r="308" spans="1:10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13"/>
        <v>1.3042254919809926E-2</v>
      </c>
      <c r="I308" s="63">
        <f t="shared" si="14"/>
        <v>1.3042254919809926E-2</v>
      </c>
      <c r="J308" s="63">
        <f t="shared" si="12"/>
        <v>0</v>
      </c>
    </row>
    <row r="309" spans="1:10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13"/>
        <v>4.9242733674253136E-2</v>
      </c>
      <c r="I309" s="63">
        <f t="shared" si="14"/>
        <v>4.9242733674253136E-2</v>
      </c>
      <c r="J309" s="63">
        <f t="shared" si="12"/>
        <v>0</v>
      </c>
    </row>
    <row r="310" spans="1:10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13"/>
        <v>1.4185391071456221E-2</v>
      </c>
      <c r="I310" s="63">
        <f t="shared" si="14"/>
        <v>1.4185391071456221E-2</v>
      </c>
      <c r="J310" s="63">
        <f t="shared" si="12"/>
        <v>0</v>
      </c>
    </row>
    <row r="311" spans="1:10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13"/>
        <v>2.6515384142971277E-2</v>
      </c>
      <c r="I311" s="63">
        <f t="shared" si="14"/>
        <v>2.6515384142971277E-2</v>
      </c>
      <c r="J311" s="63">
        <f t="shared" si="12"/>
        <v>0</v>
      </c>
    </row>
    <row r="312" spans="1:10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13"/>
        <v>-2.6922329080592E-4</v>
      </c>
      <c r="I312" s="63">
        <f t="shared" si="14"/>
        <v>-2.6922329080592E-4</v>
      </c>
      <c r="J312" s="63">
        <f t="shared" si="12"/>
        <v>0</v>
      </c>
    </row>
    <row r="313" spans="1:10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13"/>
        <v>1.2133271495040399E-2</v>
      </c>
      <c r="I313" s="63">
        <f t="shared" si="14"/>
        <v>1.2133271495040399E-2</v>
      </c>
      <c r="J313" s="63">
        <f t="shared" si="12"/>
        <v>0</v>
      </c>
    </row>
    <row r="314" spans="1:10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13"/>
        <v>3.0021285401762077E-2</v>
      </c>
      <c r="I314" s="63">
        <f t="shared" si="14"/>
        <v>3.0021285401762077E-2</v>
      </c>
      <c r="J314" s="63">
        <f t="shared" si="12"/>
        <v>0</v>
      </c>
    </row>
    <row r="315" spans="1:10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13"/>
        <v>-3.2906160756569047E-2</v>
      </c>
      <c r="I315" s="63">
        <f t="shared" si="14"/>
        <v>-3.2906160756569047E-2</v>
      </c>
      <c r="J315" s="63">
        <f t="shared" si="12"/>
        <v>0</v>
      </c>
    </row>
    <row r="316" spans="1:10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13"/>
        <v>4.4220210713756813E-3</v>
      </c>
      <c r="I316" s="63">
        <f t="shared" si="14"/>
        <v>4.4220210713756813E-3</v>
      </c>
      <c r="J316" s="63">
        <f t="shared" si="12"/>
        <v>0</v>
      </c>
    </row>
    <row r="317" spans="1:10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13"/>
        <v>-2.1569554426191795E-3</v>
      </c>
      <c r="I317" s="63">
        <f t="shared" si="14"/>
        <v>-2.1569554426191795E-3</v>
      </c>
      <c r="J317" s="63">
        <f t="shared" si="12"/>
        <v>0</v>
      </c>
    </row>
    <row r="318" spans="1:10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13"/>
        <v>-3.4941221758312269E-3</v>
      </c>
      <c r="I318" s="63">
        <f t="shared" si="14"/>
        <v>-3.4941221758312269E-3</v>
      </c>
      <c r="J318" s="63">
        <f t="shared" si="12"/>
        <v>0</v>
      </c>
    </row>
    <row r="319" spans="1:10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13"/>
        <v>-1.0400261492288898E-2</v>
      </c>
      <c r="I319" s="63">
        <f t="shared" si="14"/>
        <v>-1.0400261492288898E-2</v>
      </c>
      <c r="J319" s="63">
        <f t="shared" si="12"/>
        <v>0</v>
      </c>
    </row>
    <row r="320" spans="1:10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13"/>
        <v>2.8045521424496123E-2</v>
      </c>
      <c r="I320" s="63">
        <f t="shared" si="14"/>
        <v>2.8045521424496123E-2</v>
      </c>
      <c r="J320" s="63">
        <f t="shared" si="12"/>
        <v>0</v>
      </c>
    </row>
    <row r="321" spans="1:10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13"/>
        <v>1.6663259047229761E-2</v>
      </c>
      <c r="I321" s="63">
        <f t="shared" si="14"/>
        <v>1.6663259047229761E-2</v>
      </c>
      <c r="J321" s="63">
        <f t="shared" si="12"/>
        <v>0</v>
      </c>
    </row>
    <row r="322" spans="1:10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13"/>
        <v>-3.0884148531207245E-3</v>
      </c>
      <c r="I322" s="63">
        <f t="shared" si="14"/>
        <v>-3.0884148531207245E-3</v>
      </c>
      <c r="J322" s="63">
        <f t="shared" si="12"/>
        <v>0</v>
      </c>
    </row>
    <row r="323" spans="1:10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13"/>
        <v>-3.10230547550433E-2</v>
      </c>
      <c r="I323" s="63">
        <f t="shared" si="14"/>
        <v>-3.10230547550433E-2</v>
      </c>
      <c r="J323" s="63">
        <f t="shared" si="12"/>
        <v>0</v>
      </c>
    </row>
    <row r="324" spans="1:10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13"/>
        <v>3.3191071720671594E-2</v>
      </c>
      <c r="I324" s="63">
        <f t="shared" si="14"/>
        <v>3.3191071720671594E-2</v>
      </c>
      <c r="J324" s="63">
        <f t="shared" ref="J324:J387" si="15">IF(B324=E324,1,0)</f>
        <v>0</v>
      </c>
    </row>
    <row r="325" spans="1:10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6">(E325/E324)-1</f>
        <v>5.1828610083622495E-2</v>
      </c>
      <c r="I325" s="63">
        <f t="shared" ref="I325:I388" si="17">(E325/E324)-1</f>
        <v>5.1828610083622495E-2</v>
      </c>
      <c r="J325" s="63">
        <f t="shared" si="15"/>
        <v>0</v>
      </c>
    </row>
    <row r="326" spans="1:10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6"/>
        <v>2.1620142309797252E-3</v>
      </c>
      <c r="I326" s="63">
        <f t="shared" si="17"/>
        <v>2.1620142309797252E-3</v>
      </c>
      <c r="J326" s="63">
        <f t="shared" si="15"/>
        <v>0</v>
      </c>
    </row>
    <row r="327" spans="1:10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6"/>
        <v>-1.0063082006608548E-2</v>
      </c>
      <c r="I327" s="63">
        <f t="shared" si="17"/>
        <v>-1.0063082006608548E-2</v>
      </c>
      <c r="J327" s="63">
        <f t="shared" si="15"/>
        <v>0</v>
      </c>
    </row>
    <row r="328" spans="1:10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6"/>
        <v>1.6234258837809046E-2</v>
      </c>
      <c r="I328" s="63">
        <f t="shared" si="17"/>
        <v>1.6234258837809046E-2</v>
      </c>
      <c r="J328" s="63">
        <f t="shared" si="15"/>
        <v>0</v>
      </c>
    </row>
    <row r="329" spans="1:10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6"/>
        <v>-1.7155731697386045E-2</v>
      </c>
      <c r="I329" s="63">
        <f t="shared" si="17"/>
        <v>-1.7155731697386045E-2</v>
      </c>
      <c r="J329" s="63">
        <f t="shared" si="15"/>
        <v>0</v>
      </c>
    </row>
    <row r="330" spans="1:10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6"/>
        <v>-1.8256138315795312E-2</v>
      </c>
      <c r="I330" s="63">
        <f t="shared" si="17"/>
        <v>-1.8256138315795312E-2</v>
      </c>
      <c r="J330" s="63">
        <f t="shared" si="15"/>
        <v>0</v>
      </c>
    </row>
    <row r="331" spans="1:10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6"/>
        <v>3.5587689191470151E-2</v>
      </c>
      <c r="I331" s="63">
        <f t="shared" si="17"/>
        <v>3.5587689191470151E-2</v>
      </c>
      <c r="J331" s="63">
        <f t="shared" si="15"/>
        <v>0</v>
      </c>
    </row>
    <row r="332" spans="1:10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6"/>
        <v>-1.2455516014234891E-2</v>
      </c>
      <c r="I332" s="63">
        <f t="shared" si="17"/>
        <v>-1.2455516014234891E-2</v>
      </c>
      <c r="J332" s="63">
        <f t="shared" si="15"/>
        <v>0</v>
      </c>
    </row>
    <row r="333" spans="1:10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6"/>
        <v>-1.1498521422185548E-2</v>
      </c>
      <c r="I333" s="63">
        <f t="shared" si="17"/>
        <v>-1.1498521422185548E-2</v>
      </c>
      <c r="J333" s="63">
        <f t="shared" si="15"/>
        <v>0</v>
      </c>
    </row>
    <row r="334" spans="1:10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6"/>
        <v>2.1761816638606435E-2</v>
      </c>
      <c r="I334" s="63">
        <f t="shared" si="17"/>
        <v>2.1761816638606435E-2</v>
      </c>
      <c r="J334" s="63">
        <f t="shared" si="15"/>
        <v>0</v>
      </c>
    </row>
    <row r="335" spans="1:10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6"/>
        <v>0.17744066019364579</v>
      </c>
      <c r="I335" s="63">
        <f t="shared" si="17"/>
        <v>0.17744066019364579</v>
      </c>
      <c r="J335" s="63">
        <f t="shared" si="15"/>
        <v>0</v>
      </c>
    </row>
    <row r="336" spans="1:10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6"/>
        <v>-1.0871702346667567E-3</v>
      </c>
      <c r="I336" s="63">
        <f t="shared" si="17"/>
        <v>-1.0871702346667567E-3</v>
      </c>
      <c r="J336" s="63">
        <f t="shared" si="15"/>
        <v>0</v>
      </c>
    </row>
    <row r="337" spans="1:10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6"/>
        <v>-1.1149833852423852E-2</v>
      </c>
      <c r="I337" s="63">
        <f t="shared" si="17"/>
        <v>-1.1149833852423852E-2</v>
      </c>
      <c r="J337" s="63">
        <f t="shared" si="15"/>
        <v>0</v>
      </c>
    </row>
    <row r="338" spans="1:10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6"/>
        <v>-1.3910029740299423E-2</v>
      </c>
      <c r="I338" s="63">
        <f t="shared" si="17"/>
        <v>-1.3910029740299423E-2</v>
      </c>
      <c r="J338" s="63">
        <f t="shared" si="15"/>
        <v>0</v>
      </c>
    </row>
    <row r="339" spans="1:10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6"/>
        <v>6.5544182953762853E-3</v>
      </c>
      <c r="I339" s="63">
        <f t="shared" si="17"/>
        <v>6.5544182953762853E-3</v>
      </c>
      <c r="J339" s="63">
        <f t="shared" si="15"/>
        <v>0</v>
      </c>
    </row>
    <row r="340" spans="1:10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6"/>
        <v>-2.2413589713332627E-4</v>
      </c>
      <c r="I340" s="63">
        <f t="shared" si="17"/>
        <v>-2.2413589713332627E-4</v>
      </c>
      <c r="J340" s="63">
        <f t="shared" si="15"/>
        <v>0</v>
      </c>
    </row>
    <row r="341" spans="1:10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6"/>
        <v>-2.8518837535840391E-2</v>
      </c>
      <c r="I341" s="63">
        <f t="shared" si="17"/>
        <v>-2.8518837535840391E-2</v>
      </c>
      <c r="J341" s="63">
        <f t="shared" si="15"/>
        <v>0</v>
      </c>
    </row>
    <row r="342" spans="1:10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6"/>
        <v>3.8708188597663229E-2</v>
      </c>
      <c r="I342" s="63">
        <f t="shared" si="17"/>
        <v>3.8708188597663229E-2</v>
      </c>
      <c r="J342" s="63">
        <f t="shared" si="15"/>
        <v>0</v>
      </c>
    </row>
    <row r="343" spans="1:10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6"/>
        <v>1.4277195074893889E-2</v>
      </c>
      <c r="I343" s="63">
        <f t="shared" si="17"/>
        <v>1.4277195074893889E-2</v>
      </c>
      <c r="J343" s="63">
        <f t="shared" si="15"/>
        <v>0</v>
      </c>
    </row>
    <row r="344" spans="1:10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6"/>
        <v>2.5789121763390099E-2</v>
      </c>
      <c r="I344" s="63">
        <f t="shared" si="17"/>
        <v>2.5789121763390099E-2</v>
      </c>
      <c r="J344" s="63">
        <f t="shared" si="15"/>
        <v>0</v>
      </c>
    </row>
    <row r="345" spans="1:10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6"/>
        <v>1.8195304510052912E-2</v>
      </c>
      <c r="I345" s="63">
        <f t="shared" si="17"/>
        <v>1.8195304510052912E-2</v>
      </c>
      <c r="J345" s="63">
        <f t="shared" si="15"/>
        <v>0</v>
      </c>
    </row>
    <row r="346" spans="1:10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6"/>
        <v>-1.0265127265501883E-3</v>
      </c>
      <c r="I346" s="63">
        <f t="shared" si="17"/>
        <v>-1.0265127265501883E-3</v>
      </c>
      <c r="J346" s="63">
        <f t="shared" si="15"/>
        <v>0</v>
      </c>
    </row>
    <row r="347" spans="1:10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6"/>
        <v>1.2043533506436166E-3</v>
      </c>
      <c r="I347" s="63">
        <f t="shared" si="17"/>
        <v>1.2043533506436166E-3</v>
      </c>
      <c r="J347" s="63">
        <f t="shared" si="15"/>
        <v>0</v>
      </c>
    </row>
    <row r="348" spans="1:10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6"/>
        <v>9.2590548921800409E-3</v>
      </c>
      <c r="I348" s="63">
        <f t="shared" si="17"/>
        <v>9.2590548921800409E-3</v>
      </c>
      <c r="J348" s="63">
        <f t="shared" si="15"/>
        <v>0</v>
      </c>
    </row>
    <row r="349" spans="1:10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6"/>
        <v>3.116354848938796E-3</v>
      </c>
      <c r="I349" s="63">
        <f t="shared" si="17"/>
        <v>3.116354848938796E-3</v>
      </c>
      <c r="J349" s="63">
        <f t="shared" si="15"/>
        <v>0</v>
      </c>
    </row>
    <row r="350" spans="1:10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6"/>
        <v>-3.4227909917373345E-2</v>
      </c>
      <c r="I350" s="63">
        <f t="shared" si="17"/>
        <v>-3.4227909917373345E-2</v>
      </c>
      <c r="J350" s="63">
        <f t="shared" si="15"/>
        <v>0</v>
      </c>
    </row>
    <row r="351" spans="1:10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6"/>
        <v>2.7325673265762296E-2</v>
      </c>
      <c r="I351" s="63">
        <f t="shared" si="17"/>
        <v>2.7325673265762296E-2</v>
      </c>
      <c r="J351" s="63">
        <f t="shared" si="15"/>
        <v>0</v>
      </c>
    </row>
    <row r="352" spans="1:10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6"/>
        <v>2.2918291785231748E-2</v>
      </c>
      <c r="I352" s="63">
        <f t="shared" si="17"/>
        <v>2.2918291785231748E-2</v>
      </c>
      <c r="J352" s="63">
        <f t="shared" si="15"/>
        <v>0</v>
      </c>
    </row>
    <row r="353" spans="1:10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6"/>
        <v>-3.7699371677138993E-3</v>
      </c>
      <c r="I353" s="63">
        <f t="shared" si="17"/>
        <v>-3.7699371677138993E-3</v>
      </c>
      <c r="J353" s="63">
        <f t="shared" si="15"/>
        <v>0</v>
      </c>
    </row>
    <row r="354" spans="1:10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6"/>
        <v>-1.1708389934665941E-2</v>
      </c>
      <c r="I354" s="63">
        <f t="shared" si="17"/>
        <v>-1.1708389934665941E-2</v>
      </c>
      <c r="J354" s="63">
        <f t="shared" si="15"/>
        <v>0</v>
      </c>
    </row>
    <row r="355" spans="1:10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6"/>
        <v>-2.1686957280621311E-2</v>
      </c>
      <c r="I355" s="63">
        <f t="shared" si="17"/>
        <v>-2.1686957280621311E-2</v>
      </c>
      <c r="J355" s="63">
        <f t="shared" si="15"/>
        <v>0</v>
      </c>
    </row>
    <row r="356" spans="1:10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6"/>
        <v>7.5379125780552503E-3</v>
      </c>
      <c r="I356" s="63">
        <f t="shared" si="17"/>
        <v>7.5379125780552503E-3</v>
      </c>
      <c r="J356" s="63">
        <f t="shared" si="15"/>
        <v>0</v>
      </c>
    </row>
    <row r="357" spans="1:10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6"/>
        <v>-3.5780689716233716E-2</v>
      </c>
      <c r="I357" s="63">
        <f t="shared" si="17"/>
        <v>-3.5780689716233716E-2</v>
      </c>
      <c r="J357" s="63">
        <f t="shared" si="15"/>
        <v>0</v>
      </c>
    </row>
    <row r="358" spans="1:10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6"/>
        <v>-2.404646304649749E-2</v>
      </c>
      <c r="I358" s="63">
        <f t="shared" si="17"/>
        <v>-2.404646304649749E-2</v>
      </c>
      <c r="J358" s="63">
        <f t="shared" si="15"/>
        <v>0</v>
      </c>
    </row>
    <row r="359" spans="1:10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6"/>
        <v>1.4630474667168603E-2</v>
      </c>
      <c r="I359" s="63">
        <f t="shared" si="17"/>
        <v>1.4630474667168603E-2</v>
      </c>
      <c r="J359" s="63">
        <f t="shared" si="15"/>
        <v>0</v>
      </c>
    </row>
    <row r="360" spans="1:10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6"/>
        <v>-1.8163482937685549E-2</v>
      </c>
      <c r="I360" s="63">
        <f t="shared" si="17"/>
        <v>-1.8163482937685549E-2</v>
      </c>
      <c r="J360" s="63">
        <f t="shared" si="15"/>
        <v>0</v>
      </c>
    </row>
    <row r="361" spans="1:10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6"/>
        <v>2.77433445487274E-3</v>
      </c>
      <c r="I361" s="63">
        <f t="shared" si="17"/>
        <v>2.77433445487274E-3</v>
      </c>
      <c r="J361" s="63">
        <f t="shared" si="15"/>
        <v>0</v>
      </c>
    </row>
    <row r="362" spans="1:10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6"/>
        <v>1.0819401930774575E-2</v>
      </c>
      <c r="I362" s="63">
        <f t="shared" si="17"/>
        <v>1.0819401930774575E-2</v>
      </c>
      <c r="J362" s="63">
        <f t="shared" si="15"/>
        <v>0</v>
      </c>
    </row>
    <row r="363" spans="1:10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6"/>
        <v>-1.1903236702034636E-2</v>
      </c>
      <c r="I363" s="63">
        <f t="shared" si="17"/>
        <v>-1.1903236702034636E-2</v>
      </c>
      <c r="J363" s="63">
        <f t="shared" si="15"/>
        <v>0</v>
      </c>
    </row>
    <row r="364" spans="1:10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6"/>
        <v>3.150747904805673E-2</v>
      </c>
      <c r="I364" s="63">
        <f t="shared" si="17"/>
        <v>3.150747904805673E-2</v>
      </c>
      <c r="J364" s="63">
        <f t="shared" si="15"/>
        <v>0</v>
      </c>
    </row>
    <row r="365" spans="1:10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6"/>
        <v>3.5310250257112319E-3</v>
      </c>
      <c r="I365" s="63">
        <f t="shared" si="17"/>
        <v>3.5310250257112319E-3</v>
      </c>
      <c r="J365" s="63">
        <f t="shared" si="15"/>
        <v>0</v>
      </c>
    </row>
    <row r="366" spans="1:10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6"/>
        <v>-2.2739953768546539E-2</v>
      </c>
      <c r="I366" s="63">
        <f t="shared" si="17"/>
        <v>-2.2739953768546539E-2</v>
      </c>
      <c r="J366" s="63">
        <f t="shared" si="15"/>
        <v>0</v>
      </c>
    </row>
    <row r="367" spans="1:10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6"/>
        <v>1.1605415860734825E-2</v>
      </c>
      <c r="I367" s="63">
        <f t="shared" si="17"/>
        <v>1.1605415860734825E-2</v>
      </c>
      <c r="J367" s="63">
        <f t="shared" si="15"/>
        <v>0</v>
      </c>
    </row>
    <row r="368" spans="1:10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6"/>
        <v>1.8314174479947543E-3</v>
      </c>
      <c r="I368" s="63">
        <f t="shared" si="17"/>
        <v>1.8314174479947543E-3</v>
      </c>
      <c r="J368" s="63">
        <f t="shared" si="15"/>
        <v>0</v>
      </c>
    </row>
    <row r="369" spans="1:10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6"/>
        <v>1.7337916920565188E-2</v>
      </c>
      <c r="I369" s="63">
        <f t="shared" si="17"/>
        <v>1.7337916920565188E-2</v>
      </c>
      <c r="J369" s="63">
        <f t="shared" si="15"/>
        <v>0</v>
      </c>
    </row>
    <row r="370" spans="1:10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6"/>
        <v>-5.8439283494377658E-2</v>
      </c>
      <c r="I370" s="63">
        <f t="shared" si="17"/>
        <v>-5.8439283494377658E-2</v>
      </c>
      <c r="J370" s="63">
        <f t="shared" si="15"/>
        <v>0</v>
      </c>
    </row>
    <row r="371" spans="1:10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6"/>
        <v>8.7500300069616177E-3</v>
      </c>
      <c r="I371" s="63">
        <f t="shared" si="17"/>
        <v>8.7500300069616177E-3</v>
      </c>
      <c r="J371" s="63">
        <f t="shared" si="15"/>
        <v>0</v>
      </c>
    </row>
    <row r="372" spans="1:10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6"/>
        <v>-2.9330223813999856E-2</v>
      </c>
      <c r="I372" s="63">
        <f t="shared" si="17"/>
        <v>-2.9330223813999856E-2</v>
      </c>
      <c r="J372" s="63">
        <f t="shared" si="15"/>
        <v>0</v>
      </c>
    </row>
    <row r="373" spans="1:10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6"/>
        <v>5.0258648164946962E-4</v>
      </c>
      <c r="I373" s="63">
        <f t="shared" si="17"/>
        <v>5.0258648164946962E-4</v>
      </c>
      <c r="J373" s="63">
        <f t="shared" si="15"/>
        <v>0</v>
      </c>
    </row>
    <row r="374" spans="1:10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6"/>
        <v>-1.8880407748195771E-2</v>
      </c>
      <c r="I374" s="63">
        <f t="shared" si="17"/>
        <v>-1.8880407748195771E-2</v>
      </c>
      <c r="J374" s="63">
        <f t="shared" si="15"/>
        <v>0</v>
      </c>
    </row>
    <row r="375" spans="1:10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6"/>
        <v>-7.4552311496290935E-3</v>
      </c>
      <c r="I375" s="63">
        <f t="shared" si="17"/>
        <v>-7.4552311496290935E-3</v>
      </c>
      <c r="J375" s="63">
        <f t="shared" si="15"/>
        <v>0</v>
      </c>
    </row>
    <row r="376" spans="1:10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6"/>
        <v>3.4561719153004988E-2</v>
      </c>
      <c r="I376" s="63">
        <f t="shared" si="17"/>
        <v>3.4561719153004988E-2</v>
      </c>
      <c r="J376" s="63">
        <f t="shared" si="15"/>
        <v>0</v>
      </c>
    </row>
    <row r="377" spans="1:10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6"/>
        <v>2.9697913119618669E-2</v>
      </c>
      <c r="I377" s="63">
        <f t="shared" si="17"/>
        <v>2.9697913119618669E-2</v>
      </c>
      <c r="J377" s="63">
        <f t="shared" si="15"/>
        <v>0</v>
      </c>
    </row>
    <row r="378" spans="1:10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6"/>
        <v>-4.9604346285592182E-4</v>
      </c>
      <c r="I378" s="63">
        <f t="shared" si="17"/>
        <v>-4.9604346285592182E-4</v>
      </c>
      <c r="J378" s="63">
        <f t="shared" si="15"/>
        <v>0</v>
      </c>
    </row>
    <row r="379" spans="1:10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6"/>
        <v>3.3924942099541555E-2</v>
      </c>
      <c r="I379" s="63">
        <f t="shared" si="17"/>
        <v>3.3924942099541555E-2</v>
      </c>
      <c r="J379" s="63">
        <f t="shared" si="15"/>
        <v>0</v>
      </c>
    </row>
    <row r="380" spans="1:10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6"/>
        <v>2.9097475399718853E-2</v>
      </c>
      <c r="I380" s="63">
        <f t="shared" si="17"/>
        <v>2.9097475399718853E-2</v>
      </c>
      <c r="J380" s="63">
        <f t="shared" si="15"/>
        <v>0</v>
      </c>
    </row>
    <row r="381" spans="1:10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6"/>
        <v>-7.3629851740795171E-3</v>
      </c>
      <c r="I381" s="63">
        <f t="shared" si="17"/>
        <v>-7.3629851740795171E-3</v>
      </c>
      <c r="J381" s="63">
        <f t="shared" si="15"/>
        <v>0</v>
      </c>
    </row>
    <row r="382" spans="1:10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6"/>
        <v>-1.5707860643082716E-2</v>
      </c>
      <c r="I382" s="63">
        <f t="shared" si="17"/>
        <v>-1.5707860643082716E-2</v>
      </c>
      <c r="J382" s="63">
        <f t="shared" si="15"/>
        <v>0</v>
      </c>
    </row>
    <row r="383" spans="1:10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6"/>
        <v>2.8382095523881157E-2</v>
      </c>
      <c r="I383" s="63">
        <f t="shared" si="17"/>
        <v>2.8382095523881157E-2</v>
      </c>
      <c r="J383" s="63">
        <f t="shared" si="15"/>
        <v>0</v>
      </c>
    </row>
    <row r="384" spans="1:10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6"/>
        <v>9.9032882011604872E-3</v>
      </c>
      <c r="I384" s="63">
        <f t="shared" si="17"/>
        <v>9.9032882011604872E-3</v>
      </c>
      <c r="J384" s="63">
        <f t="shared" si="15"/>
        <v>0</v>
      </c>
    </row>
    <row r="385" spans="1:10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6"/>
        <v>8.2082936599148226E-4</v>
      </c>
      <c r="I385" s="63">
        <f t="shared" si="17"/>
        <v>8.2082936599148226E-4</v>
      </c>
      <c r="J385" s="63">
        <f t="shared" si="15"/>
        <v>0</v>
      </c>
    </row>
    <row r="386" spans="1:10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6"/>
        <v>-1.793408131574914E-3</v>
      </c>
      <c r="I386" s="63">
        <f t="shared" si="17"/>
        <v>-1.793408131574914E-3</v>
      </c>
      <c r="J386" s="63">
        <f t="shared" si="15"/>
        <v>0</v>
      </c>
    </row>
    <row r="387" spans="1:10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6"/>
        <v>-1.1086523082316391E-2</v>
      </c>
      <c r="I387" s="63">
        <f t="shared" si="17"/>
        <v>-1.1086523082316391E-2</v>
      </c>
      <c r="J387" s="63">
        <f t="shared" si="15"/>
        <v>0</v>
      </c>
    </row>
    <row r="388" spans="1:10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6"/>
        <v>1.2839259997784458E-2</v>
      </c>
      <c r="I388" s="63">
        <f t="shared" si="17"/>
        <v>1.2839259997784458E-2</v>
      </c>
      <c r="J388" s="63">
        <f t="shared" ref="J388:J451" si="18">IF(B388=E388,1,0)</f>
        <v>0</v>
      </c>
    </row>
    <row r="389" spans="1:10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9">(E389/E388)-1</f>
        <v>1.4218683349921823E-2</v>
      </c>
      <c r="I389" s="63">
        <f t="shared" ref="I389:I452" si="20">(E389/E388)-1</f>
        <v>1.4218683349921823E-2</v>
      </c>
      <c r="J389" s="63">
        <f t="shared" si="18"/>
        <v>0</v>
      </c>
    </row>
    <row r="390" spans="1:10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9"/>
        <v>1.6165385154590206E-2</v>
      </c>
      <c r="I390" s="63">
        <f t="shared" si="20"/>
        <v>1.6165385154590206E-2</v>
      </c>
      <c r="J390" s="63">
        <f t="shared" si="18"/>
        <v>0</v>
      </c>
    </row>
    <row r="391" spans="1:10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9"/>
        <v>-6.5585600882963613E-3</v>
      </c>
      <c r="I391" s="63">
        <f t="shared" si="20"/>
        <v>-6.5585600882963613E-3</v>
      </c>
      <c r="J391" s="63">
        <f t="shared" si="18"/>
        <v>0</v>
      </c>
    </row>
    <row r="392" spans="1:10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9"/>
        <v>2.9163550902679969E-3</v>
      </c>
      <c r="I392" s="63">
        <f t="shared" si="20"/>
        <v>2.9163550902679969E-3</v>
      </c>
      <c r="J392" s="63">
        <f t="shared" si="18"/>
        <v>0</v>
      </c>
    </row>
    <row r="393" spans="1:10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9"/>
        <v>-2.3145830448536908E-2</v>
      </c>
      <c r="I393" s="63">
        <f t="shared" si="20"/>
        <v>-2.3145830448536908E-2</v>
      </c>
      <c r="J393" s="63">
        <f t="shared" si="18"/>
        <v>0</v>
      </c>
    </row>
    <row r="394" spans="1:10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9"/>
        <v>-2.2701995420346788E-2</v>
      </c>
      <c r="I394" s="63">
        <f t="shared" si="20"/>
        <v>-2.2701995420346788E-2</v>
      </c>
      <c r="J394" s="63">
        <f t="shared" si="18"/>
        <v>0</v>
      </c>
    </row>
    <row r="395" spans="1:10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9"/>
        <v>-9.7625741955639223E-3</v>
      </c>
      <c r="I395" s="63">
        <f t="shared" si="20"/>
        <v>-9.7625741955639223E-3</v>
      </c>
      <c r="J395" s="63">
        <f t="shared" si="18"/>
        <v>0</v>
      </c>
    </row>
    <row r="396" spans="1:10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9"/>
        <v>7.5941094948905885E-3</v>
      </c>
      <c r="I396" s="63">
        <f t="shared" si="20"/>
        <v>7.5941094948905885E-3</v>
      </c>
      <c r="J396" s="63">
        <f t="shared" si="18"/>
        <v>0</v>
      </c>
    </row>
    <row r="397" spans="1:10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9"/>
        <v>-3.0974985183446213E-3</v>
      </c>
      <c r="I397" s="63">
        <f t="shared" si="20"/>
        <v>-3.0974985183446213E-3</v>
      </c>
      <c r="J397" s="63">
        <f t="shared" si="18"/>
        <v>0</v>
      </c>
    </row>
    <row r="398" spans="1:10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9"/>
        <v>3.3090297251822776E-2</v>
      </c>
      <c r="I398" s="63">
        <f t="shared" si="20"/>
        <v>3.3090297251822776E-2</v>
      </c>
      <c r="J398" s="63">
        <f t="shared" si="18"/>
        <v>0</v>
      </c>
    </row>
    <row r="399" spans="1:10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9"/>
        <v>-5.4180238870792374E-3</v>
      </c>
      <c r="I399" s="63">
        <f t="shared" si="20"/>
        <v>-5.4180238870792374E-3</v>
      </c>
      <c r="J399" s="63">
        <f t="shared" si="18"/>
        <v>0</v>
      </c>
    </row>
    <row r="400" spans="1:10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9"/>
        <v>-4.1953690461894677E-2</v>
      </c>
      <c r="I400" s="63">
        <f t="shared" si="20"/>
        <v>-4.1953690461894677E-2</v>
      </c>
      <c r="J400" s="63">
        <f t="shared" si="18"/>
        <v>0</v>
      </c>
    </row>
    <row r="401" spans="1:10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9"/>
        <v>1.6180861004124969E-2</v>
      </c>
      <c r="I401" s="63">
        <f t="shared" si="20"/>
        <v>1.6180861004124969E-2</v>
      </c>
      <c r="J401" s="63">
        <f t="shared" si="18"/>
        <v>0</v>
      </c>
    </row>
    <row r="402" spans="1:10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9"/>
        <v>-1.4532732288232375E-2</v>
      </c>
      <c r="I402" s="63">
        <f t="shared" si="20"/>
        <v>-1.4532732288232375E-2</v>
      </c>
      <c r="J402" s="63">
        <f t="shared" si="18"/>
        <v>0</v>
      </c>
    </row>
    <row r="403" spans="1:10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9"/>
        <v>1.350674768439486E-2</v>
      </c>
      <c r="I403" s="63">
        <f t="shared" si="20"/>
        <v>1.350674768439486E-2</v>
      </c>
      <c r="J403" s="63">
        <f t="shared" si="18"/>
        <v>0</v>
      </c>
    </row>
    <row r="404" spans="1:10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9"/>
        <v>1.6919466930132909E-2</v>
      </c>
      <c r="I404" s="63">
        <f t="shared" si="20"/>
        <v>1.6919466930132909E-2</v>
      </c>
      <c r="J404" s="63">
        <f t="shared" si="18"/>
        <v>0</v>
      </c>
    </row>
    <row r="405" spans="1:10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9"/>
        <v>2.5172231054584104E-2</v>
      </c>
      <c r="I405" s="63">
        <f t="shared" si="20"/>
        <v>2.5172231054584104E-2</v>
      </c>
      <c r="J405" s="63">
        <f t="shared" si="18"/>
        <v>0</v>
      </c>
    </row>
    <row r="406" spans="1:10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9"/>
        <v>3.5646592573448377E-3</v>
      </c>
      <c r="I406" s="63">
        <f t="shared" si="20"/>
        <v>3.5646592573448377E-3</v>
      </c>
      <c r="J406" s="63">
        <f t="shared" si="18"/>
        <v>0</v>
      </c>
    </row>
    <row r="407" spans="1:10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9"/>
        <v>4.6143775419318356E-3</v>
      </c>
      <c r="I407" s="63">
        <f t="shared" si="20"/>
        <v>4.6143775419318356E-3</v>
      </c>
      <c r="J407" s="63">
        <f t="shared" si="18"/>
        <v>0</v>
      </c>
    </row>
    <row r="408" spans="1:10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9"/>
        <v>1.5702276295970208E-3</v>
      </c>
      <c r="I408" s="63">
        <f t="shared" si="20"/>
        <v>1.5702276295970208E-3</v>
      </c>
      <c r="J408" s="63">
        <f t="shared" si="18"/>
        <v>0</v>
      </c>
    </row>
    <row r="409" spans="1:10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9"/>
        <v>9.4172603557869383E-3</v>
      </c>
      <c r="I409" s="63">
        <f t="shared" si="20"/>
        <v>9.4172603557869383E-3</v>
      </c>
      <c r="J409" s="63">
        <f t="shared" si="18"/>
        <v>0</v>
      </c>
    </row>
    <row r="410" spans="1:10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9"/>
        <v>-1.4844633216055447E-2</v>
      </c>
      <c r="I410" s="63">
        <f t="shared" si="20"/>
        <v>-1.4844633216055447E-2</v>
      </c>
      <c r="J410" s="63">
        <f t="shared" si="18"/>
        <v>0</v>
      </c>
    </row>
    <row r="411" spans="1:10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9"/>
        <v>-7.8827137985028051E-3</v>
      </c>
      <c r="I411" s="63">
        <f t="shared" si="20"/>
        <v>-7.8827137985028051E-3</v>
      </c>
      <c r="J411" s="63">
        <f t="shared" si="18"/>
        <v>0</v>
      </c>
    </row>
    <row r="412" spans="1:10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9"/>
        <v>-3.6753975374836934E-3</v>
      </c>
      <c r="I412" s="63">
        <f t="shared" si="20"/>
        <v>-3.6753975374836934E-3</v>
      </c>
      <c r="J412" s="63">
        <f t="shared" si="18"/>
        <v>0</v>
      </c>
    </row>
    <row r="413" spans="1:10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9"/>
        <v>-3.2115616218386656E-3</v>
      </c>
      <c r="I413" s="63">
        <f t="shared" si="20"/>
        <v>-3.2115616218386656E-3</v>
      </c>
      <c r="J413" s="63">
        <f t="shared" si="18"/>
        <v>0</v>
      </c>
    </row>
    <row r="414" spans="1:10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9"/>
        <v>1.8906945608516246E-2</v>
      </c>
      <c r="I414" s="63">
        <f t="shared" si="20"/>
        <v>1.8906945608516246E-2</v>
      </c>
      <c r="J414" s="63">
        <f t="shared" si="18"/>
        <v>0</v>
      </c>
    </row>
    <row r="415" spans="1:10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9"/>
        <v>2.1899837620716234E-2</v>
      </c>
      <c r="I415" s="63">
        <f t="shared" si="20"/>
        <v>2.1899837620716234E-2</v>
      </c>
      <c r="J415" s="63">
        <f t="shared" si="18"/>
        <v>0</v>
      </c>
    </row>
    <row r="416" spans="1:10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9"/>
        <v>4.6728971962617383E-3</v>
      </c>
      <c r="I416" s="63">
        <f t="shared" si="20"/>
        <v>4.6728971962617383E-3</v>
      </c>
      <c r="J416" s="63">
        <f t="shared" si="18"/>
        <v>0</v>
      </c>
    </row>
    <row r="417" spans="1:10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9"/>
        <v>1.8729514593414098E-3</v>
      </c>
      <c r="I417" s="63">
        <f t="shared" si="20"/>
        <v>1.8729514593414098E-3</v>
      </c>
      <c r="J417" s="63">
        <f t="shared" si="18"/>
        <v>0</v>
      </c>
    </row>
    <row r="418" spans="1:10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9"/>
        <v>1.0697408734485769E-3</v>
      </c>
      <c r="I418" s="63">
        <f t="shared" si="20"/>
        <v>1.0697408734485769E-3</v>
      </c>
      <c r="J418" s="63">
        <f t="shared" si="18"/>
        <v>0</v>
      </c>
    </row>
    <row r="419" spans="1:10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9"/>
        <v>2.1060712951821436E-3</v>
      </c>
      <c r="I419" s="63">
        <f t="shared" si="20"/>
        <v>2.1060712951821436E-3</v>
      </c>
      <c r="J419" s="63">
        <f t="shared" si="18"/>
        <v>0</v>
      </c>
    </row>
    <row r="420" spans="1:10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9"/>
        <v>-4.3378782702321317E-3</v>
      </c>
      <c r="I420" s="63">
        <f t="shared" si="20"/>
        <v>-4.3378782702321317E-3</v>
      </c>
      <c r="J420" s="63">
        <f t="shared" si="18"/>
        <v>0</v>
      </c>
    </row>
    <row r="421" spans="1:10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9"/>
        <v>1.7364721540573225E-2</v>
      </c>
      <c r="I421" s="63">
        <f t="shared" si="20"/>
        <v>1.7364721540573225E-2</v>
      </c>
      <c r="J421" s="63">
        <f t="shared" si="18"/>
        <v>0</v>
      </c>
    </row>
    <row r="422" spans="1:10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9"/>
        <v>1.3552462132826237E-2</v>
      </c>
      <c r="I422" s="63">
        <f t="shared" si="20"/>
        <v>1.3552462132826237E-2</v>
      </c>
      <c r="J422" s="63">
        <f t="shared" si="18"/>
        <v>0</v>
      </c>
    </row>
    <row r="423" spans="1:10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9"/>
        <v>1.4419974185222451E-3</v>
      </c>
      <c r="I423" s="63">
        <f t="shared" si="20"/>
        <v>1.4419974185222451E-3</v>
      </c>
      <c r="J423" s="63">
        <f t="shared" si="18"/>
        <v>0</v>
      </c>
    </row>
    <row r="424" spans="1:10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9"/>
        <v>2.114569383049103E-3</v>
      </c>
      <c r="I424" s="63">
        <f t="shared" si="20"/>
        <v>2.114569383049103E-3</v>
      </c>
      <c r="J424" s="63">
        <f t="shared" si="18"/>
        <v>0</v>
      </c>
    </row>
    <row r="425" spans="1:10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9"/>
        <v>8.8724992715105699E-3</v>
      </c>
      <c r="I425" s="63">
        <f t="shared" si="20"/>
        <v>8.8724992715105699E-3</v>
      </c>
      <c r="J425" s="63">
        <f t="shared" si="18"/>
        <v>0</v>
      </c>
    </row>
    <row r="426" spans="1:10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9"/>
        <v>-1.0009561372056885E-2</v>
      </c>
      <c r="I426" s="63">
        <f t="shared" si="20"/>
        <v>-1.0009561372056885E-2</v>
      </c>
      <c r="J426" s="63">
        <f t="shared" si="18"/>
        <v>0</v>
      </c>
    </row>
    <row r="427" spans="1:10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9"/>
        <v>3.3400738438014166E-3</v>
      </c>
      <c r="I427" s="63">
        <f t="shared" si="20"/>
        <v>3.3400738438014166E-3</v>
      </c>
      <c r="J427" s="63">
        <f t="shared" si="18"/>
        <v>0</v>
      </c>
    </row>
    <row r="428" spans="1:10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9"/>
        <v>-5.5348888510092786E-3</v>
      </c>
      <c r="I428" s="63">
        <f t="shared" si="20"/>
        <v>-5.5348888510092786E-3</v>
      </c>
      <c r="J428" s="63">
        <f t="shared" si="18"/>
        <v>0</v>
      </c>
    </row>
    <row r="429" spans="1:10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9"/>
        <v>9.659302876617204E-3</v>
      </c>
      <c r="I429" s="63">
        <f t="shared" si="20"/>
        <v>9.659302876617204E-3</v>
      </c>
      <c r="J429" s="63">
        <f t="shared" si="18"/>
        <v>0</v>
      </c>
    </row>
    <row r="430" spans="1:10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9"/>
        <v>1.5398903502201966E-2</v>
      </c>
      <c r="I430" s="63">
        <f t="shared" si="20"/>
        <v>1.5398903502201966E-2</v>
      </c>
      <c r="J430" s="63">
        <f t="shared" si="18"/>
        <v>0</v>
      </c>
    </row>
    <row r="431" spans="1:10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9"/>
        <v>-1.0818359739972472E-4</v>
      </c>
      <c r="I431" s="63">
        <f t="shared" si="20"/>
        <v>-1.0818359739972472E-4</v>
      </c>
      <c r="J431" s="63">
        <f t="shared" si="18"/>
        <v>0</v>
      </c>
    </row>
    <row r="432" spans="1:10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9"/>
        <v>-1.5776842270921021E-2</v>
      </c>
      <c r="I432" s="63">
        <f t="shared" si="20"/>
        <v>-1.5776842270921021E-2</v>
      </c>
      <c r="J432" s="63">
        <f t="shared" si="18"/>
        <v>0</v>
      </c>
    </row>
    <row r="433" spans="1:10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9"/>
        <v>4.8369043811959944E-3</v>
      </c>
      <c r="I433" s="63">
        <f t="shared" si="20"/>
        <v>4.8369043811959944E-3</v>
      </c>
      <c r="J433" s="63">
        <f t="shared" si="18"/>
        <v>0</v>
      </c>
    </row>
    <row r="434" spans="1:10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9"/>
        <v>-8.2846003898634502E-3</v>
      </c>
      <c r="I434" s="63">
        <f t="shared" si="20"/>
        <v>-8.2846003898634502E-3</v>
      </c>
      <c r="J434" s="63">
        <f t="shared" si="18"/>
        <v>0</v>
      </c>
    </row>
    <row r="435" spans="1:10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9"/>
        <v>3.309431880860414E-3</v>
      </c>
      <c r="I435" s="63">
        <f t="shared" si="20"/>
        <v>3.309431880860414E-3</v>
      </c>
      <c r="J435" s="63">
        <f t="shared" si="18"/>
        <v>0</v>
      </c>
    </row>
    <row r="436" spans="1:10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9"/>
        <v>-1.1404867809485797E-2</v>
      </c>
      <c r="I436" s="63">
        <f t="shared" si="20"/>
        <v>-1.1404867809485797E-2</v>
      </c>
      <c r="J436" s="63">
        <f t="shared" si="18"/>
        <v>0</v>
      </c>
    </row>
    <row r="437" spans="1:10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9"/>
        <v>2.2051686483863131E-2</v>
      </c>
      <c r="I437" s="63">
        <f t="shared" si="20"/>
        <v>2.2051686483863131E-2</v>
      </c>
      <c r="J437" s="63">
        <f t="shared" si="18"/>
        <v>0</v>
      </c>
    </row>
    <row r="438" spans="1:10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9"/>
        <v>1.2652718009595887E-2</v>
      </c>
      <c r="I438" s="63">
        <f t="shared" si="20"/>
        <v>1.2652718009595887E-2</v>
      </c>
      <c r="J438" s="63">
        <f t="shared" si="18"/>
        <v>0</v>
      </c>
    </row>
    <row r="439" spans="1:10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9"/>
        <v>-1.8268141143369387E-3</v>
      </c>
      <c r="I439" s="63">
        <f t="shared" si="20"/>
        <v>-1.8268141143369387E-3</v>
      </c>
      <c r="J439" s="63">
        <f t="shared" si="18"/>
        <v>0</v>
      </c>
    </row>
    <row r="440" spans="1:10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9"/>
        <v>6.5181009424819525E-3</v>
      </c>
      <c r="I440" s="63">
        <f t="shared" si="20"/>
        <v>6.5181009424819525E-3</v>
      </c>
      <c r="J440" s="63">
        <f t="shared" si="18"/>
        <v>0</v>
      </c>
    </row>
    <row r="441" spans="1:10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9"/>
        <v>-6.8064914481191785E-5</v>
      </c>
      <c r="I441" s="63">
        <f t="shared" si="20"/>
        <v>-6.8064914481191785E-5</v>
      </c>
      <c r="J441" s="63">
        <f t="shared" si="18"/>
        <v>0</v>
      </c>
    </row>
    <row r="442" spans="1:10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9"/>
        <v>-5.3191489361702482E-3</v>
      </c>
      <c r="I442" s="63">
        <f t="shared" si="20"/>
        <v>-5.3191489361702482E-3</v>
      </c>
      <c r="J442" s="63">
        <f t="shared" si="18"/>
        <v>0</v>
      </c>
    </row>
    <row r="443" spans="1:10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9"/>
        <v>-9.9424180508167481E-3</v>
      </c>
      <c r="I443" s="63">
        <f t="shared" si="20"/>
        <v>-9.9424180508167481E-3</v>
      </c>
      <c r="J443" s="63">
        <f t="shared" si="18"/>
        <v>0</v>
      </c>
    </row>
    <row r="444" spans="1:10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9"/>
        <v>-1.4811596492613988E-2</v>
      </c>
      <c r="I444" s="63">
        <f t="shared" si="20"/>
        <v>-1.4811596492613988E-2</v>
      </c>
      <c r="J444" s="63">
        <f t="shared" si="18"/>
        <v>0</v>
      </c>
    </row>
    <row r="445" spans="1:10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9"/>
        <v>1.6938620053721376E-3</v>
      </c>
      <c r="I445" s="63">
        <f t="shared" si="20"/>
        <v>1.6938620053721376E-3</v>
      </c>
      <c r="J445" s="63">
        <f t="shared" si="18"/>
        <v>0</v>
      </c>
    </row>
    <row r="446" spans="1:10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9"/>
        <v>-5.2330875216378692E-3</v>
      </c>
      <c r="I446" s="63">
        <f t="shared" si="20"/>
        <v>-5.2330875216378692E-3</v>
      </c>
      <c r="J446" s="63">
        <f t="shared" si="18"/>
        <v>0</v>
      </c>
    </row>
    <row r="447" spans="1:10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9"/>
        <v>-2.4985415115974963E-2</v>
      </c>
      <c r="I447" s="63">
        <f t="shared" si="20"/>
        <v>-2.4985415115974963E-2</v>
      </c>
      <c r="J447" s="63">
        <f t="shared" si="18"/>
        <v>0</v>
      </c>
    </row>
    <row r="448" spans="1:10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9"/>
        <v>-4.239998349392371E-3</v>
      </c>
      <c r="I448" s="63">
        <f t="shared" si="20"/>
        <v>-4.239998349392371E-3</v>
      </c>
      <c r="J448" s="63">
        <f t="shared" si="18"/>
        <v>0</v>
      </c>
    </row>
    <row r="449" spans="1:10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9"/>
        <v>-1.5664660236420214E-2</v>
      </c>
      <c r="I449" s="63">
        <f t="shared" si="20"/>
        <v>-1.5664660236420214E-2</v>
      </c>
      <c r="J449" s="63">
        <f t="shared" si="18"/>
        <v>0</v>
      </c>
    </row>
    <row r="450" spans="1:10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9"/>
        <v>-8.1780004420541896E-3</v>
      </c>
      <c r="I450" s="63">
        <f t="shared" si="20"/>
        <v>-8.1780004420541896E-3</v>
      </c>
      <c r="J450" s="63">
        <f t="shared" si="18"/>
        <v>0</v>
      </c>
    </row>
    <row r="451" spans="1:10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9"/>
        <v>-3.1368720419381546E-2</v>
      </c>
      <c r="I451" s="63">
        <f t="shared" si="20"/>
        <v>-3.1368720419381546E-2</v>
      </c>
      <c r="J451" s="63">
        <f t="shared" si="18"/>
        <v>0</v>
      </c>
    </row>
    <row r="452" spans="1:10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9"/>
        <v>3.2187383597362063E-2</v>
      </c>
      <c r="I452" s="63">
        <f t="shared" si="20"/>
        <v>3.2187383597362063E-2</v>
      </c>
      <c r="J452" s="63">
        <f t="shared" ref="J452:J515" si="21">IF(B452=E452,1,0)</f>
        <v>0</v>
      </c>
    </row>
    <row r="453" spans="1:10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22">(E453/E452)-1</f>
        <v>1.1622229769890469E-2</v>
      </c>
      <c r="I453" s="63">
        <f t="shared" ref="I453:I516" si="23">(E453/E452)-1</f>
        <v>1.1622229769890469E-2</v>
      </c>
      <c r="J453" s="63">
        <f t="shared" si="21"/>
        <v>0</v>
      </c>
    </row>
    <row r="454" spans="1:10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22"/>
        <v>6.4210846596928217E-3</v>
      </c>
      <c r="I454" s="63">
        <f t="shared" si="23"/>
        <v>6.4210846596928217E-3</v>
      </c>
      <c r="J454" s="63">
        <f t="shared" si="21"/>
        <v>0</v>
      </c>
    </row>
    <row r="455" spans="1:10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22"/>
        <v>2.1319183094773875E-2</v>
      </c>
      <c r="I455" s="63">
        <f t="shared" si="23"/>
        <v>2.1319183094773875E-2</v>
      </c>
      <c r="J455" s="63">
        <f t="shared" si="21"/>
        <v>0</v>
      </c>
    </row>
    <row r="456" spans="1:10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22"/>
        <v>-3.4092764984484658E-3</v>
      </c>
      <c r="I456" s="63">
        <f t="shared" si="23"/>
        <v>-3.4092764984484658E-3</v>
      </c>
      <c r="J456" s="63">
        <f t="shared" si="21"/>
        <v>0</v>
      </c>
    </row>
    <row r="457" spans="1:10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22"/>
        <v>2.5042505684495175E-2</v>
      </c>
      <c r="I457" s="63">
        <f t="shared" si="23"/>
        <v>2.5042505684495175E-2</v>
      </c>
      <c r="J457" s="63">
        <f t="shared" si="21"/>
        <v>0</v>
      </c>
    </row>
    <row r="458" spans="1:10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22"/>
        <v>-1.0251900998211494E-2</v>
      </c>
      <c r="I458" s="63">
        <f t="shared" si="23"/>
        <v>-1.0251900998211494E-2</v>
      </c>
      <c r="J458" s="63">
        <f t="shared" si="21"/>
        <v>0</v>
      </c>
    </row>
    <row r="459" spans="1:10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22"/>
        <v>9.3485305846365829E-3</v>
      </c>
      <c r="I459" s="63">
        <f t="shared" si="23"/>
        <v>9.3485305846365829E-3</v>
      </c>
      <c r="J459" s="63">
        <f t="shared" si="21"/>
        <v>0</v>
      </c>
    </row>
    <row r="460" spans="1:10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22"/>
        <v>1.1822482721371541E-2</v>
      </c>
      <c r="I460" s="63">
        <f t="shared" si="23"/>
        <v>1.1822482721371541E-2</v>
      </c>
      <c r="J460" s="63">
        <f t="shared" si="21"/>
        <v>0</v>
      </c>
    </row>
    <row r="461" spans="1:10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22"/>
        <v>8.3035952590426731E-4</v>
      </c>
      <c r="I461" s="63">
        <f t="shared" si="23"/>
        <v>8.3035952590426731E-4</v>
      </c>
      <c r="J461" s="63">
        <f t="shared" si="21"/>
        <v>0</v>
      </c>
    </row>
    <row r="462" spans="1:10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22"/>
        <v>-1.4914316756383661E-3</v>
      </c>
      <c r="I462" s="63">
        <f t="shared" si="23"/>
        <v>-1.4914316756383661E-3</v>
      </c>
      <c r="J462" s="63">
        <f t="shared" si="21"/>
        <v>0</v>
      </c>
    </row>
    <row r="463" spans="1:10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22"/>
        <v>-1.2997804023977655E-2</v>
      </c>
      <c r="I463" s="63">
        <f t="shared" si="23"/>
        <v>-1.2997804023977655E-2</v>
      </c>
      <c r="J463" s="63">
        <f t="shared" si="21"/>
        <v>0</v>
      </c>
    </row>
    <row r="464" spans="1:10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22"/>
        <v>1.2717979555020964E-2</v>
      </c>
      <c r="I464" s="63">
        <f t="shared" si="23"/>
        <v>1.2717979555020964E-2</v>
      </c>
      <c r="J464" s="63">
        <f t="shared" si="21"/>
        <v>0</v>
      </c>
    </row>
    <row r="465" spans="1:10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22"/>
        <v>1.0113905135132439E-2</v>
      </c>
      <c r="I465" s="63">
        <f t="shared" si="23"/>
        <v>1.0113905135132439E-2</v>
      </c>
      <c r="J465" s="63">
        <f t="shared" si="21"/>
        <v>0</v>
      </c>
    </row>
    <row r="466" spans="1:10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22"/>
        <v>-2.5472465244780196E-3</v>
      </c>
      <c r="I466" s="63">
        <f t="shared" si="23"/>
        <v>-2.5472465244780196E-3</v>
      </c>
      <c r="J466" s="63">
        <f t="shared" si="21"/>
        <v>0</v>
      </c>
    </row>
    <row r="467" spans="1:10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22"/>
        <v>3.4573867263849589E-3</v>
      </c>
      <c r="I467" s="63">
        <f t="shared" si="23"/>
        <v>3.4573867263849589E-3</v>
      </c>
      <c r="J467" s="63">
        <f t="shared" si="21"/>
        <v>0</v>
      </c>
    </row>
    <row r="468" spans="1:10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22"/>
        <v>-2.0085549562953164E-2</v>
      </c>
      <c r="I468" s="63">
        <f t="shared" si="23"/>
        <v>-2.0085549562953164E-2</v>
      </c>
      <c r="J468" s="63">
        <f t="shared" si="21"/>
        <v>0</v>
      </c>
    </row>
    <row r="469" spans="1:10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22"/>
        <v>-1.2745852104164457E-2</v>
      </c>
      <c r="I469" s="63">
        <f t="shared" si="23"/>
        <v>-1.2745852104164457E-2</v>
      </c>
      <c r="J469" s="63">
        <f t="shared" si="21"/>
        <v>0</v>
      </c>
    </row>
    <row r="470" spans="1:10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22"/>
        <v>1.8404411392725306E-2</v>
      </c>
      <c r="I470" s="63">
        <f t="shared" si="23"/>
        <v>1.8404411392725306E-2</v>
      </c>
      <c r="J470" s="63">
        <f t="shared" si="21"/>
        <v>0</v>
      </c>
    </row>
    <row r="471" spans="1:10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22"/>
        <v>1.7743954537325912E-2</v>
      </c>
      <c r="I471" s="63">
        <f t="shared" si="23"/>
        <v>1.7743954537325912E-2</v>
      </c>
      <c r="J471" s="63">
        <f t="shared" si="21"/>
        <v>0</v>
      </c>
    </row>
    <row r="472" spans="1:10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22"/>
        <v>2.4404529480670512E-4</v>
      </c>
      <c r="I472" s="63">
        <f t="shared" si="23"/>
        <v>2.4404529480670512E-4</v>
      </c>
      <c r="J472" s="63">
        <f t="shared" si="21"/>
        <v>0</v>
      </c>
    </row>
    <row r="473" spans="1:10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22"/>
        <v>1.6493436783291404E-3</v>
      </c>
      <c r="I473" s="63">
        <f t="shared" si="23"/>
        <v>1.6493436783291404E-3</v>
      </c>
      <c r="J473" s="63">
        <f t="shared" si="21"/>
        <v>0</v>
      </c>
    </row>
    <row r="474" spans="1:10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22"/>
        <v>-4.4429721145039514E-3</v>
      </c>
      <c r="I474" s="63">
        <f t="shared" si="23"/>
        <v>-4.4429721145039514E-3</v>
      </c>
      <c r="J474" s="63">
        <f t="shared" si="21"/>
        <v>0</v>
      </c>
    </row>
    <row r="475" spans="1:10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22"/>
        <v>-8.2600951281097679E-3</v>
      </c>
      <c r="I475" s="63">
        <f t="shared" si="23"/>
        <v>-8.2600951281097679E-3</v>
      </c>
      <c r="J475" s="63">
        <f t="shared" si="21"/>
        <v>0</v>
      </c>
    </row>
    <row r="476" spans="1:10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22"/>
        <v>1.603607871000845E-2</v>
      </c>
      <c r="I476" s="63">
        <f t="shared" si="23"/>
        <v>1.603607871000845E-2</v>
      </c>
      <c r="J476" s="63">
        <f t="shared" si="21"/>
        <v>0</v>
      </c>
    </row>
    <row r="477" spans="1:10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22"/>
        <v>-6.9833623092686592E-3</v>
      </c>
      <c r="I477" s="63">
        <f t="shared" si="23"/>
        <v>-6.9833623092686592E-3</v>
      </c>
      <c r="J477" s="63">
        <f t="shared" si="21"/>
        <v>0</v>
      </c>
    </row>
    <row r="478" spans="1:10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22"/>
        <v>4.4307511737089467E-3</v>
      </c>
      <c r="I478" s="63">
        <f t="shared" si="23"/>
        <v>4.4307511737089467E-3</v>
      </c>
      <c r="J478" s="63">
        <f t="shared" si="21"/>
        <v>0</v>
      </c>
    </row>
    <row r="479" spans="1:10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22"/>
        <v>-3.3790034374299172E-3</v>
      </c>
      <c r="I479" s="63">
        <f t="shared" si="23"/>
        <v>-3.3790034374299172E-3</v>
      </c>
      <c r="J479" s="63">
        <f t="shared" si="21"/>
        <v>0</v>
      </c>
    </row>
    <row r="480" spans="1:10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22"/>
        <v>-2.2668203935669595E-3</v>
      </c>
      <c r="I480" s="63">
        <f t="shared" si="23"/>
        <v>-2.2668203935669595E-3</v>
      </c>
      <c r="J480" s="63">
        <f t="shared" si="21"/>
        <v>0</v>
      </c>
    </row>
    <row r="481" spans="1:10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22"/>
        <v>-1.4229194821474E-2</v>
      </c>
      <c r="I481" s="63">
        <f t="shared" si="23"/>
        <v>-1.4229194821474E-2</v>
      </c>
      <c r="J481" s="63">
        <f t="shared" si="21"/>
        <v>0</v>
      </c>
    </row>
    <row r="482" spans="1:10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22"/>
        <v>1.7881801293451183E-3</v>
      </c>
      <c r="I482" s="63">
        <f t="shared" si="23"/>
        <v>1.7881801293451183E-3</v>
      </c>
      <c r="J482" s="63">
        <f t="shared" si="21"/>
        <v>0</v>
      </c>
    </row>
    <row r="483" spans="1:10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22"/>
        <v>-5.9499608294322215E-5</v>
      </c>
      <c r="I483" s="63">
        <f t="shared" si="23"/>
        <v>-5.9499608294322215E-5</v>
      </c>
      <c r="J483" s="63">
        <f t="shared" si="21"/>
        <v>0</v>
      </c>
    </row>
    <row r="484" spans="1:10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22"/>
        <v>-1.0720483958942872E-2</v>
      </c>
      <c r="I484" s="63">
        <f t="shared" si="23"/>
        <v>-1.0720483958942872E-2</v>
      </c>
      <c r="J484" s="63">
        <f t="shared" si="21"/>
        <v>0</v>
      </c>
    </row>
    <row r="485" spans="1:10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22"/>
        <v>-7.0373117869958479E-3</v>
      </c>
      <c r="I485" s="63">
        <f t="shared" si="23"/>
        <v>-7.0373117869958479E-3</v>
      </c>
      <c r="J485" s="63">
        <f t="shared" si="21"/>
        <v>0</v>
      </c>
    </row>
    <row r="486" spans="1:10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22"/>
        <v>6.7136453579936806E-3</v>
      </c>
      <c r="I486" s="63">
        <f t="shared" si="23"/>
        <v>6.7136453579936806E-3</v>
      </c>
      <c r="J486" s="63">
        <f t="shared" si="21"/>
        <v>0</v>
      </c>
    </row>
    <row r="487" spans="1:10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22"/>
        <v>3.1840107504236936E-2</v>
      </c>
      <c r="I487" s="63">
        <f t="shared" si="23"/>
        <v>3.1840107504236936E-2</v>
      </c>
      <c r="J487" s="63">
        <f t="shared" si="21"/>
        <v>0</v>
      </c>
    </row>
    <row r="488" spans="1:10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22"/>
        <v>6.5699957236713402E-3</v>
      </c>
      <c r="I488" s="63">
        <f t="shared" si="23"/>
        <v>6.5699957236713402E-3</v>
      </c>
      <c r="J488" s="63">
        <f t="shared" si="21"/>
        <v>0</v>
      </c>
    </row>
    <row r="489" spans="1:10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22"/>
        <v>1.8441989803801295E-3</v>
      </c>
      <c r="I489" s="63">
        <f t="shared" si="23"/>
        <v>1.8441989803801295E-3</v>
      </c>
      <c r="J489" s="63">
        <f t="shared" si="21"/>
        <v>0</v>
      </c>
    </row>
    <row r="490" spans="1:10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22"/>
        <v>-3.5659557243227225E-3</v>
      </c>
      <c r="I490" s="63">
        <f t="shared" si="23"/>
        <v>-3.5659557243227225E-3</v>
      </c>
      <c r="J490" s="63">
        <f t="shared" si="21"/>
        <v>0</v>
      </c>
    </row>
    <row r="491" spans="1:10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22"/>
        <v>6.112835988354659E-3</v>
      </c>
      <c r="I491" s="63">
        <f t="shared" si="23"/>
        <v>6.112835988354659E-3</v>
      </c>
      <c r="J491" s="63">
        <f t="shared" si="21"/>
        <v>0</v>
      </c>
    </row>
    <row r="492" spans="1:10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22"/>
        <v>5.9891752626872741E-3</v>
      </c>
      <c r="I492" s="63">
        <f t="shared" si="23"/>
        <v>5.9891752626872741E-3</v>
      </c>
      <c r="J492" s="63">
        <f t="shared" si="21"/>
        <v>0</v>
      </c>
    </row>
    <row r="493" spans="1:10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22"/>
        <v>8.7343755972630888E-3</v>
      </c>
      <c r="I493" s="63">
        <f t="shared" si="23"/>
        <v>8.7343755972630888E-3</v>
      </c>
      <c r="J493" s="63">
        <f t="shared" si="21"/>
        <v>0</v>
      </c>
    </row>
    <row r="494" spans="1:10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22"/>
        <v>7.3893025635207721E-4</v>
      </c>
      <c r="I494" s="63">
        <f t="shared" si="23"/>
        <v>7.3893025635207721E-4</v>
      </c>
      <c r="J494" s="63">
        <f t="shared" si="21"/>
        <v>0</v>
      </c>
    </row>
    <row r="495" spans="1:10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22"/>
        <v>-3.5404596917717468E-3</v>
      </c>
      <c r="I495" s="63">
        <f t="shared" si="23"/>
        <v>-3.5404596917717468E-3</v>
      </c>
      <c r="J495" s="63">
        <f t="shared" si="21"/>
        <v>0</v>
      </c>
    </row>
    <row r="496" spans="1:10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22"/>
        <v>-3.4865383519219195E-3</v>
      </c>
      <c r="I496" s="63">
        <f t="shared" si="23"/>
        <v>-3.4865383519219195E-3</v>
      </c>
      <c r="J496" s="63">
        <f t="shared" si="21"/>
        <v>0</v>
      </c>
    </row>
    <row r="497" spans="1:10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22"/>
        <v>8.8660088660086345E-4</v>
      </c>
      <c r="I497" s="63">
        <f t="shared" si="23"/>
        <v>8.8660088660086345E-4</v>
      </c>
      <c r="J497" s="63">
        <f t="shared" si="21"/>
        <v>0</v>
      </c>
    </row>
    <row r="498" spans="1:10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22"/>
        <v>-7.429420505200568E-3</v>
      </c>
      <c r="I498" s="63">
        <f t="shared" si="23"/>
        <v>-7.429420505200568E-3</v>
      </c>
      <c r="J498" s="63">
        <f t="shared" si="21"/>
        <v>0</v>
      </c>
    </row>
    <row r="499" spans="1:10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22"/>
        <v>4.5198065407645593E-3</v>
      </c>
      <c r="I499" s="63">
        <f t="shared" si="23"/>
        <v>4.5198065407645593E-3</v>
      </c>
      <c r="J499" s="63">
        <f t="shared" si="21"/>
        <v>0</v>
      </c>
    </row>
    <row r="500" spans="1:10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22"/>
        <v>4.9580145014758159E-3</v>
      </c>
      <c r="I500" s="63">
        <f t="shared" si="23"/>
        <v>4.9580145014758159E-3</v>
      </c>
      <c r="J500" s="63">
        <f t="shared" si="21"/>
        <v>0</v>
      </c>
    </row>
    <row r="501" spans="1:10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22"/>
        <v>-1.4639061579116985E-3</v>
      </c>
      <c r="I501" s="63">
        <f t="shared" si="23"/>
        <v>-1.4639061579116985E-3</v>
      </c>
      <c r="J501" s="63">
        <f t="shared" si="21"/>
        <v>0</v>
      </c>
    </row>
    <row r="502" spans="1:10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22"/>
        <v>4.3124785804045107E-3</v>
      </c>
      <c r="I502" s="63">
        <f t="shared" si="23"/>
        <v>4.3124785804045107E-3</v>
      </c>
      <c r="J502" s="63">
        <f t="shared" si="21"/>
        <v>0</v>
      </c>
    </row>
    <row r="503" spans="1:10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22"/>
        <v>-9.3272794487048172E-3</v>
      </c>
      <c r="I503" s="63">
        <f t="shared" si="23"/>
        <v>-9.3272794487048172E-3</v>
      </c>
      <c r="J503" s="63">
        <f t="shared" si="21"/>
        <v>0</v>
      </c>
    </row>
    <row r="504" spans="1:10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22"/>
        <v>-7.5588682747596003E-4</v>
      </c>
      <c r="I504" s="63">
        <f t="shared" si="23"/>
        <v>-7.5588682747596003E-4</v>
      </c>
      <c r="J504" s="63">
        <f t="shared" si="21"/>
        <v>0</v>
      </c>
    </row>
    <row r="505" spans="1:10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22"/>
        <v>-2.4426910776184085E-2</v>
      </c>
      <c r="I505" s="63">
        <f t="shared" si="23"/>
        <v>-2.4426910776184085E-2</v>
      </c>
      <c r="J505" s="63">
        <f t="shared" si="21"/>
        <v>0</v>
      </c>
    </row>
    <row r="506" spans="1:10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22"/>
        <v>-1.1415054523325696E-2</v>
      </c>
      <c r="I506" s="63">
        <f t="shared" si="23"/>
        <v>-1.1415054523325696E-2</v>
      </c>
      <c r="J506" s="63">
        <f t="shared" si="21"/>
        <v>0</v>
      </c>
    </row>
    <row r="507" spans="1:10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22"/>
        <v>-5.5798252581414909E-3</v>
      </c>
      <c r="I507" s="63">
        <f t="shared" si="23"/>
        <v>-5.5798252581414909E-3</v>
      </c>
      <c r="J507" s="63">
        <f t="shared" si="21"/>
        <v>0</v>
      </c>
    </row>
    <row r="508" spans="1:10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22"/>
        <v>-3.091116036662056E-2</v>
      </c>
      <c r="I508" s="63">
        <f t="shared" si="23"/>
        <v>-3.091116036662056E-2</v>
      </c>
      <c r="J508" s="63">
        <f t="shared" si="21"/>
        <v>0</v>
      </c>
    </row>
    <row r="509" spans="1:10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22"/>
        <v>2.9156621540868954E-3</v>
      </c>
      <c r="I509" s="63">
        <f t="shared" si="23"/>
        <v>2.9156621540868954E-3</v>
      </c>
      <c r="J509" s="63">
        <f t="shared" si="21"/>
        <v>0</v>
      </c>
    </row>
    <row r="510" spans="1:10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22"/>
        <v>3.0407314191791546E-3</v>
      </c>
      <c r="I510" s="63">
        <f t="shared" si="23"/>
        <v>3.0407314191791546E-3</v>
      </c>
      <c r="J510" s="63">
        <f t="shared" si="21"/>
        <v>0</v>
      </c>
    </row>
    <row r="511" spans="1:10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22"/>
        <v>3.6152845628372177E-3</v>
      </c>
      <c r="I511" s="63">
        <f t="shared" si="23"/>
        <v>3.6152845628372177E-3</v>
      </c>
      <c r="J511" s="63">
        <f t="shared" si="21"/>
        <v>0</v>
      </c>
    </row>
    <row r="512" spans="1:10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22"/>
        <v>-1.4204951323550263E-2</v>
      </c>
      <c r="I512" s="63">
        <f t="shared" si="23"/>
        <v>-1.4204951323550263E-2</v>
      </c>
      <c r="J512" s="63">
        <f t="shared" si="21"/>
        <v>0</v>
      </c>
    </row>
    <row r="513" spans="1:10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22"/>
        <v>2.1065816442723762E-2</v>
      </c>
      <c r="I513" s="63">
        <f t="shared" si="23"/>
        <v>2.1065816442723762E-2</v>
      </c>
      <c r="J513" s="63">
        <f t="shared" si="21"/>
        <v>0</v>
      </c>
    </row>
    <row r="514" spans="1:10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22"/>
        <v>-1.7539057351703691E-2</v>
      </c>
      <c r="I514" s="63">
        <f t="shared" si="23"/>
        <v>-1.7539057351703691E-2</v>
      </c>
      <c r="J514" s="63">
        <f t="shared" si="21"/>
        <v>0</v>
      </c>
    </row>
    <row r="515" spans="1:10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22"/>
        <v>-2.6148781821746736E-2</v>
      </c>
      <c r="I515" s="63">
        <f t="shared" si="23"/>
        <v>-2.6148781821746736E-2</v>
      </c>
      <c r="J515" s="63">
        <f t="shared" si="21"/>
        <v>0</v>
      </c>
    </row>
    <row r="516" spans="1:10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22"/>
        <v>8.180305807805377E-3</v>
      </c>
      <c r="I516" s="63">
        <f t="shared" si="23"/>
        <v>8.180305807805377E-3</v>
      </c>
      <c r="J516" s="63">
        <f t="shared" ref="J516:J579" si="24">IF(B516=E516,1,0)</f>
        <v>0</v>
      </c>
    </row>
    <row r="517" spans="1:10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25">(E517/E516)-1</f>
        <v>6.6214724893565169E-4</v>
      </c>
      <c r="I517" s="63">
        <f t="shared" ref="I517:I580" si="26">(E517/E516)-1</f>
        <v>6.6214724893565169E-4</v>
      </c>
      <c r="J517" s="63">
        <f t="shared" si="24"/>
        <v>0</v>
      </c>
    </row>
    <row r="518" spans="1:10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25"/>
        <v>6.7746407864885949E-3</v>
      </c>
      <c r="I518" s="63">
        <f t="shared" si="26"/>
        <v>6.7746407864885949E-3</v>
      </c>
      <c r="J518" s="63">
        <f t="shared" si="24"/>
        <v>0</v>
      </c>
    </row>
    <row r="519" spans="1:10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25"/>
        <v>-7.3967429292770559E-3</v>
      </c>
      <c r="I519" s="63">
        <f t="shared" si="26"/>
        <v>-7.3967429292770559E-3</v>
      </c>
      <c r="J519" s="63">
        <f t="shared" si="24"/>
        <v>0</v>
      </c>
    </row>
    <row r="520" spans="1:10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25"/>
        <v>1.464096527369052E-2</v>
      </c>
      <c r="I520" s="63">
        <f t="shared" si="26"/>
        <v>1.464096527369052E-2</v>
      </c>
      <c r="J520" s="63">
        <f t="shared" si="24"/>
        <v>0</v>
      </c>
    </row>
    <row r="521" spans="1:10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25"/>
        <v>-5.1586438360422537E-3</v>
      </c>
      <c r="I521" s="63">
        <f t="shared" si="26"/>
        <v>-5.1586438360422537E-3</v>
      </c>
      <c r="J521" s="63">
        <f t="shared" si="24"/>
        <v>0</v>
      </c>
    </row>
    <row r="522" spans="1:10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25"/>
        <v>1.120378179697834E-2</v>
      </c>
      <c r="I522" s="63">
        <f t="shared" si="26"/>
        <v>1.120378179697834E-2</v>
      </c>
      <c r="J522" s="63">
        <f t="shared" si="24"/>
        <v>0</v>
      </c>
    </row>
    <row r="523" spans="1:10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25"/>
        <v>1.1996087113216314E-2</v>
      </c>
      <c r="I523" s="63">
        <f t="shared" si="26"/>
        <v>1.1996087113216314E-2</v>
      </c>
      <c r="J523" s="63">
        <f t="shared" si="24"/>
        <v>0</v>
      </c>
    </row>
    <row r="524" spans="1:10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25"/>
        <v>-5.3418803418803229E-3</v>
      </c>
      <c r="I524" s="63">
        <f t="shared" si="26"/>
        <v>-5.3418803418803229E-3</v>
      </c>
      <c r="J524" s="63">
        <f t="shared" si="24"/>
        <v>0</v>
      </c>
    </row>
    <row r="525" spans="1:10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25"/>
        <v>-8.7668149966754205E-3</v>
      </c>
      <c r="I525" s="63">
        <f t="shared" si="26"/>
        <v>-8.7668149966754205E-3</v>
      </c>
      <c r="J525" s="63">
        <f t="shared" si="24"/>
        <v>0</v>
      </c>
    </row>
    <row r="526" spans="1:10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25"/>
        <v>2.3736300026833135E-3</v>
      </c>
      <c r="I526" s="63">
        <f t="shared" si="26"/>
        <v>2.3736300026833135E-3</v>
      </c>
      <c r="J526" s="63">
        <f t="shared" si="24"/>
        <v>0</v>
      </c>
    </row>
    <row r="527" spans="1:10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25"/>
        <v>2.8107239930814654E-3</v>
      </c>
      <c r="I527" s="63">
        <f t="shared" si="26"/>
        <v>2.8107239930814654E-3</v>
      </c>
      <c r="J527" s="63">
        <f t="shared" si="24"/>
        <v>0</v>
      </c>
    </row>
    <row r="528" spans="1:10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25"/>
        <v>-2.3511052247923159E-3</v>
      </c>
      <c r="I528" s="63">
        <f t="shared" si="26"/>
        <v>-2.3511052247923159E-3</v>
      </c>
      <c r="J528" s="63">
        <f t="shared" si="24"/>
        <v>0</v>
      </c>
    </row>
    <row r="529" spans="1:10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25"/>
        <v>2.3669369777290505E-4</v>
      </c>
      <c r="I529" s="63">
        <f t="shared" si="26"/>
        <v>2.3669369777290505E-4</v>
      </c>
      <c r="J529" s="63">
        <f t="shared" si="24"/>
        <v>0</v>
      </c>
    </row>
    <row r="530" spans="1:10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25"/>
        <v>1.2871032460517462E-2</v>
      </c>
      <c r="I530" s="63">
        <f t="shared" si="26"/>
        <v>1.2871032460517462E-2</v>
      </c>
      <c r="J530" s="63">
        <f t="shared" si="24"/>
        <v>0</v>
      </c>
    </row>
    <row r="531" spans="1:10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25"/>
        <v>1.9238973650529179E-2</v>
      </c>
      <c r="I531" s="63">
        <f t="shared" si="26"/>
        <v>1.9238973650529179E-2</v>
      </c>
      <c r="J531" s="63">
        <f t="shared" si="24"/>
        <v>0</v>
      </c>
    </row>
    <row r="532" spans="1:10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25"/>
        <v>1.4171815826190981E-2</v>
      </c>
      <c r="I532" s="63">
        <f t="shared" si="26"/>
        <v>1.4171815826190981E-2</v>
      </c>
      <c r="J532" s="63">
        <f t="shared" si="24"/>
        <v>0</v>
      </c>
    </row>
    <row r="533" spans="1:10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25"/>
        <v>-1.5428155893163487E-3</v>
      </c>
      <c r="I533" s="63">
        <f t="shared" si="26"/>
        <v>-1.5428155893163487E-3</v>
      </c>
      <c r="J533" s="63">
        <f t="shared" si="24"/>
        <v>0</v>
      </c>
    </row>
    <row r="534" spans="1:10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25"/>
        <v>1.663303971261243E-3</v>
      </c>
      <c r="I534" s="63">
        <f t="shared" si="26"/>
        <v>1.663303971261243E-3</v>
      </c>
      <c r="J534" s="63">
        <f t="shared" si="24"/>
        <v>0</v>
      </c>
    </row>
    <row r="535" spans="1:10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25"/>
        <v>6.9369387073319189E-3</v>
      </c>
      <c r="I535" s="63">
        <f t="shared" si="26"/>
        <v>6.9369387073319189E-3</v>
      </c>
      <c r="J535" s="63">
        <f t="shared" si="24"/>
        <v>0</v>
      </c>
    </row>
    <row r="536" spans="1:10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25"/>
        <v>-4.3911007025760895E-3</v>
      </c>
      <c r="I536" s="63">
        <f t="shared" si="26"/>
        <v>-4.3911007025760895E-3</v>
      </c>
      <c r="J536" s="63">
        <f t="shared" si="24"/>
        <v>0</v>
      </c>
    </row>
    <row r="537" spans="1:10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25"/>
        <v>2.8913064784867881E-3</v>
      </c>
      <c r="I537" s="63">
        <f t="shared" si="26"/>
        <v>2.8913064784867881E-3</v>
      </c>
      <c r="J537" s="63">
        <f t="shared" si="24"/>
        <v>0</v>
      </c>
    </row>
    <row r="538" spans="1:10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25"/>
        <v>3.3520645003664029E-3</v>
      </c>
      <c r="I538" s="63">
        <f t="shared" si="26"/>
        <v>3.3520645003664029E-3</v>
      </c>
      <c r="J538" s="63">
        <f t="shared" si="24"/>
        <v>0</v>
      </c>
    </row>
    <row r="539" spans="1:10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25"/>
        <v>7.0128959364179622E-4</v>
      </c>
      <c r="I539" s="63">
        <f t="shared" si="26"/>
        <v>7.0128959364179622E-4</v>
      </c>
      <c r="J539" s="63">
        <f t="shared" si="24"/>
        <v>0</v>
      </c>
    </row>
    <row r="540" spans="1:10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25"/>
        <v>-1.5767957952113054E-3</v>
      </c>
      <c r="I540" s="63">
        <f t="shared" si="26"/>
        <v>-1.5767957952113054E-3</v>
      </c>
      <c r="J540" s="63">
        <f t="shared" si="24"/>
        <v>0</v>
      </c>
    </row>
    <row r="541" spans="1:10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25"/>
        <v>1.3492171810719711E-2</v>
      </c>
      <c r="I541" s="63">
        <f t="shared" si="26"/>
        <v>1.3492171810719711E-2</v>
      </c>
      <c r="J541" s="63">
        <f t="shared" si="24"/>
        <v>0</v>
      </c>
    </row>
    <row r="542" spans="1:10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25"/>
        <v>6.5023758681055366E-3</v>
      </c>
      <c r="I542" s="63">
        <f t="shared" si="26"/>
        <v>6.5023758681055366E-3</v>
      </c>
      <c r="J542" s="63">
        <f t="shared" si="24"/>
        <v>0</v>
      </c>
    </row>
    <row r="543" spans="1:10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25"/>
        <v>2.6758921233203115E-3</v>
      </c>
      <c r="I543" s="63">
        <f t="shared" si="26"/>
        <v>2.6758921233203115E-3</v>
      </c>
      <c r="J543" s="63">
        <f t="shared" si="24"/>
        <v>0</v>
      </c>
    </row>
    <row r="544" spans="1:10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25"/>
        <v>3.2215635067387449E-3</v>
      </c>
      <c r="I544" s="63">
        <f t="shared" si="26"/>
        <v>3.2215635067387449E-3</v>
      </c>
      <c r="J544" s="63">
        <f t="shared" si="24"/>
        <v>0</v>
      </c>
    </row>
    <row r="545" spans="1:10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25"/>
        <v>-1.0944744242608606E-2</v>
      </c>
      <c r="I545" s="63">
        <f t="shared" si="26"/>
        <v>-1.0944744242608606E-2</v>
      </c>
      <c r="J545" s="63">
        <f t="shared" si="24"/>
        <v>0</v>
      </c>
    </row>
    <row r="546" spans="1:10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25"/>
        <v>3.8615230922924848E-3</v>
      </c>
      <c r="I546" s="63">
        <f t="shared" si="26"/>
        <v>3.8615230922924848E-3</v>
      </c>
      <c r="J546" s="63">
        <f t="shared" si="24"/>
        <v>0</v>
      </c>
    </row>
    <row r="547" spans="1:10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25"/>
        <v>6.7173176659711675E-3</v>
      </c>
      <c r="I547" s="63">
        <f t="shared" si="26"/>
        <v>6.7173176659711675E-3</v>
      </c>
      <c r="J547" s="63">
        <f t="shared" si="24"/>
        <v>0</v>
      </c>
    </row>
    <row r="548" spans="1:10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25"/>
        <v>4.1061516234508488E-3</v>
      </c>
      <c r="I548" s="63">
        <f t="shared" si="26"/>
        <v>4.1061516234508488E-3</v>
      </c>
      <c r="J548" s="63">
        <f t="shared" si="24"/>
        <v>0</v>
      </c>
    </row>
    <row r="549" spans="1:10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25"/>
        <v>3.9473684210526994E-3</v>
      </c>
      <c r="I549" s="63">
        <f t="shared" si="26"/>
        <v>3.9473684210526994E-3</v>
      </c>
      <c r="J549" s="63">
        <f t="shared" si="24"/>
        <v>0</v>
      </c>
    </row>
    <row r="550" spans="1:10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25"/>
        <v>-7.6185447448071653E-3</v>
      </c>
      <c r="I550" s="63">
        <f t="shared" si="26"/>
        <v>-7.6185447448071653E-3</v>
      </c>
      <c r="J550" s="63">
        <f t="shared" si="24"/>
        <v>0</v>
      </c>
    </row>
    <row r="551" spans="1:10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25"/>
        <v>-2.5368412051419709E-3</v>
      </c>
      <c r="I551" s="63">
        <f t="shared" si="26"/>
        <v>-2.5368412051419709E-3</v>
      </c>
      <c r="J551" s="63">
        <f t="shared" si="24"/>
        <v>0</v>
      </c>
    </row>
    <row r="552" spans="1:10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25"/>
        <v>7.8870663542320862E-3</v>
      </c>
      <c r="I552" s="63">
        <f t="shared" si="26"/>
        <v>7.8870663542320862E-3</v>
      </c>
      <c r="J552" s="63">
        <f t="shared" si="24"/>
        <v>0</v>
      </c>
    </row>
    <row r="553" spans="1:10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25"/>
        <v>1.4724506190341158E-2</v>
      </c>
      <c r="I553" s="63">
        <f t="shared" si="26"/>
        <v>1.4724506190341158E-2</v>
      </c>
      <c r="J553" s="63">
        <f t="shared" si="24"/>
        <v>0</v>
      </c>
    </row>
    <row r="554" spans="1:10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25"/>
        <v>-4.4706057670806931E-4</v>
      </c>
      <c r="I554" s="63">
        <f t="shared" si="26"/>
        <v>-4.4706057670806931E-4</v>
      </c>
      <c r="J554" s="63">
        <f t="shared" si="24"/>
        <v>0</v>
      </c>
    </row>
    <row r="555" spans="1:10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25"/>
        <v>1.6120014908682645E-3</v>
      </c>
      <c r="I555" s="63">
        <f t="shared" si="26"/>
        <v>1.6120014908682645E-3</v>
      </c>
      <c r="J555" s="63">
        <f t="shared" si="24"/>
        <v>0</v>
      </c>
    </row>
    <row r="556" spans="1:10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25"/>
        <v>-1.3061315620552016E-2</v>
      </c>
      <c r="I556" s="63">
        <f t="shared" si="26"/>
        <v>-1.3061315620552016E-2</v>
      </c>
      <c r="J556" s="63">
        <f t="shared" si="24"/>
        <v>0</v>
      </c>
    </row>
    <row r="557" spans="1:10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25"/>
        <v>1.0802250940248337E-2</v>
      </c>
      <c r="I557" s="63">
        <f t="shared" si="26"/>
        <v>1.0802250940248337E-2</v>
      </c>
      <c r="J557" s="63">
        <f t="shared" si="24"/>
        <v>0</v>
      </c>
    </row>
    <row r="558" spans="1:10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25"/>
        <v>-4.1124632815778828E-3</v>
      </c>
      <c r="I558" s="63">
        <f t="shared" si="26"/>
        <v>-4.1124632815778828E-3</v>
      </c>
      <c r="J558" s="63">
        <f t="shared" si="24"/>
        <v>0</v>
      </c>
    </row>
    <row r="559" spans="1:10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25"/>
        <v>-3.1368803490833264E-3</v>
      </c>
      <c r="I559" s="63">
        <f t="shared" si="26"/>
        <v>-3.1368803490833264E-3</v>
      </c>
      <c r="J559" s="63">
        <f t="shared" si="24"/>
        <v>0</v>
      </c>
    </row>
    <row r="560" spans="1:10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25"/>
        <v>-9.2711748184746146E-3</v>
      </c>
      <c r="I560" s="63">
        <f t="shared" si="26"/>
        <v>-9.2711748184746146E-3</v>
      </c>
      <c r="J560" s="63">
        <f t="shared" si="24"/>
        <v>0</v>
      </c>
    </row>
    <row r="561" spans="1:10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25"/>
        <v>-2.0858616504854099E-3</v>
      </c>
      <c r="I561" s="63">
        <f t="shared" si="26"/>
        <v>-2.0858616504854099E-3</v>
      </c>
      <c r="J561" s="63">
        <f t="shared" si="24"/>
        <v>0</v>
      </c>
    </row>
    <row r="562" spans="1:10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25"/>
        <v>-1.1201687378862291E-2</v>
      </c>
      <c r="I562" s="63">
        <f t="shared" si="26"/>
        <v>-1.1201687378862291E-2</v>
      </c>
      <c r="J562" s="63">
        <f t="shared" si="24"/>
        <v>0</v>
      </c>
    </row>
    <row r="563" spans="1:10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25"/>
        <v>5.0829706071700009E-3</v>
      </c>
      <c r="I563" s="63">
        <f t="shared" si="26"/>
        <v>5.0829706071700009E-3</v>
      </c>
      <c r="J563" s="63">
        <f t="shared" si="24"/>
        <v>0</v>
      </c>
    </row>
    <row r="564" spans="1:10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25"/>
        <v>2.8297738092959435E-3</v>
      </c>
      <c r="I564" s="63">
        <f t="shared" si="26"/>
        <v>2.8297738092959435E-3</v>
      </c>
      <c r="J564" s="63">
        <f t="shared" si="24"/>
        <v>0</v>
      </c>
    </row>
    <row r="565" spans="1:10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25"/>
        <v>4.6616713378713204E-3</v>
      </c>
      <c r="I565" s="63">
        <f t="shared" si="26"/>
        <v>4.6616713378713204E-3</v>
      </c>
      <c r="J565" s="63">
        <f t="shared" si="24"/>
        <v>0</v>
      </c>
    </row>
    <row r="566" spans="1:10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25"/>
        <v>6.5947412868760935E-3</v>
      </c>
      <c r="I566" s="63">
        <f t="shared" si="26"/>
        <v>6.5947412868760935E-3</v>
      </c>
      <c r="J566" s="63">
        <f t="shared" si="24"/>
        <v>0</v>
      </c>
    </row>
    <row r="567" spans="1:10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25"/>
        <v>3.4595878659904322E-3</v>
      </c>
      <c r="I567" s="63">
        <f t="shared" si="26"/>
        <v>3.4595878659904322E-3</v>
      </c>
      <c r="J567" s="63">
        <f t="shared" si="24"/>
        <v>0</v>
      </c>
    </row>
    <row r="568" spans="1:10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25"/>
        <v>-2.6491559338274184E-3</v>
      </c>
      <c r="I568" s="63">
        <f t="shared" si="26"/>
        <v>-2.6491559338274184E-3</v>
      </c>
      <c r="J568" s="63">
        <f t="shared" si="24"/>
        <v>0</v>
      </c>
    </row>
    <row r="569" spans="1:10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25"/>
        <v>-1.7500729982009577E-2</v>
      </c>
      <c r="I569" s="63">
        <f t="shared" si="26"/>
        <v>-1.7500729982009577E-2</v>
      </c>
      <c r="J569" s="63">
        <f t="shared" si="24"/>
        <v>0</v>
      </c>
    </row>
    <row r="570" spans="1:10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25"/>
        <v>7.4202609554303578E-3</v>
      </c>
      <c r="I570" s="63">
        <f t="shared" si="26"/>
        <v>7.4202609554303578E-3</v>
      </c>
      <c r="J570" s="63">
        <f t="shared" si="24"/>
        <v>0</v>
      </c>
    </row>
    <row r="571" spans="1:10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25"/>
        <v>4.5392689588230617E-3</v>
      </c>
      <c r="I571" s="63">
        <f t="shared" si="26"/>
        <v>4.5392689588230617E-3</v>
      </c>
      <c r="J571" s="63">
        <f t="shared" si="24"/>
        <v>0</v>
      </c>
    </row>
    <row r="572" spans="1:10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25"/>
        <v>-1.0467980295566504E-2</v>
      </c>
      <c r="I572" s="63">
        <f t="shared" si="26"/>
        <v>-1.0467980295566504E-2</v>
      </c>
      <c r="J572" s="63">
        <f t="shared" si="24"/>
        <v>0</v>
      </c>
    </row>
    <row r="573" spans="1:10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25"/>
        <v>-1.4216648317457281E-2</v>
      </c>
      <c r="I573" s="63">
        <f t="shared" si="26"/>
        <v>-1.4216648317457281E-2</v>
      </c>
      <c r="J573" s="63">
        <f t="shared" si="24"/>
        <v>0</v>
      </c>
    </row>
    <row r="574" spans="1:10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25"/>
        <v>-4.5838593765175073E-3</v>
      </c>
      <c r="I574" s="63">
        <f t="shared" si="26"/>
        <v>-4.5838593765175073E-3</v>
      </c>
      <c r="J574" s="63">
        <f t="shared" si="24"/>
        <v>0</v>
      </c>
    </row>
    <row r="575" spans="1:10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25"/>
        <v>-6.6440320786745888E-3</v>
      </c>
      <c r="I575" s="63">
        <f t="shared" si="26"/>
        <v>-6.6440320786745888E-3</v>
      </c>
      <c r="J575" s="63">
        <f t="shared" si="24"/>
        <v>0</v>
      </c>
    </row>
    <row r="576" spans="1:10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25"/>
        <v>-1.4300165984069468E-2</v>
      </c>
      <c r="I576" s="63">
        <f t="shared" si="26"/>
        <v>-1.4300165984069468E-2</v>
      </c>
      <c r="J576" s="63">
        <f t="shared" si="24"/>
        <v>0</v>
      </c>
    </row>
    <row r="577" spans="1:10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25"/>
        <v>3.4983708811191727E-2</v>
      </c>
      <c r="I577" s="63">
        <f t="shared" si="26"/>
        <v>3.4983708811191727E-2</v>
      </c>
      <c r="J577" s="63">
        <f t="shared" si="24"/>
        <v>0</v>
      </c>
    </row>
    <row r="578" spans="1:10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25"/>
        <v>-1.1061691312384658E-2</v>
      </c>
      <c r="I578" s="63">
        <f t="shared" si="26"/>
        <v>-1.1061691312384658E-2</v>
      </c>
      <c r="J578" s="63">
        <f t="shared" si="24"/>
        <v>0</v>
      </c>
    </row>
    <row r="579" spans="1:10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25"/>
        <v>3.9913164529852274E-3</v>
      </c>
      <c r="I579" s="63">
        <f t="shared" si="26"/>
        <v>3.9913164529852274E-3</v>
      </c>
      <c r="J579" s="63">
        <f t="shared" si="24"/>
        <v>0</v>
      </c>
    </row>
    <row r="580" spans="1:10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25"/>
        <v>4.314816789970255E-3</v>
      </c>
      <c r="I580" s="63">
        <f t="shared" si="26"/>
        <v>4.314816789970255E-3</v>
      </c>
      <c r="J580" s="63">
        <f t="shared" ref="J580:J643" si="27">IF(B580=E580,1,0)</f>
        <v>0</v>
      </c>
    </row>
    <row r="581" spans="1:10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28">(E581/E580)-1</f>
        <v>-1.648998822143688E-2</v>
      </c>
      <c r="I581" s="63">
        <f t="shared" ref="I581:I644" si="29">(E581/E580)-1</f>
        <v>-1.648998822143688E-2</v>
      </c>
      <c r="J581" s="63">
        <f t="shared" si="27"/>
        <v>0</v>
      </c>
    </row>
    <row r="582" spans="1:10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28"/>
        <v>-6.5966427800138172E-3</v>
      </c>
      <c r="I582" s="63">
        <f t="shared" si="29"/>
        <v>-6.5966427800138172E-3</v>
      </c>
      <c r="J582" s="63">
        <f t="shared" si="27"/>
        <v>0</v>
      </c>
    </row>
    <row r="583" spans="1:10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28"/>
        <v>1.2450838949387144E-3</v>
      </c>
      <c r="I583" s="63">
        <f t="shared" si="29"/>
        <v>1.2450838949387144E-3</v>
      </c>
      <c r="J583" s="63">
        <f t="shared" si="27"/>
        <v>0</v>
      </c>
    </row>
    <row r="584" spans="1:10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28"/>
        <v>-2.8927006434803282E-2</v>
      </c>
      <c r="I584" s="63">
        <f t="shared" si="29"/>
        <v>-2.8927006434803282E-2</v>
      </c>
      <c r="J584" s="63">
        <f t="shared" si="27"/>
        <v>0</v>
      </c>
    </row>
    <row r="585" spans="1:10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28"/>
        <v>5.6812984663545674E-3</v>
      </c>
      <c r="I585" s="63">
        <f t="shared" si="29"/>
        <v>5.6812984663545674E-3</v>
      </c>
      <c r="J585" s="63">
        <f t="shared" si="27"/>
        <v>0</v>
      </c>
    </row>
    <row r="586" spans="1:10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28"/>
        <v>-3.3248443689871676E-3</v>
      </c>
      <c r="I586" s="63">
        <f t="shared" si="29"/>
        <v>-3.3248443689871676E-3</v>
      </c>
      <c r="J586" s="63">
        <f t="shared" si="27"/>
        <v>0</v>
      </c>
    </row>
    <row r="587" spans="1:10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28"/>
        <v>2.5957433864312041E-3</v>
      </c>
      <c r="I587" s="63">
        <f t="shared" si="29"/>
        <v>2.5957433864312041E-3</v>
      </c>
      <c r="J587" s="63">
        <f t="shared" si="27"/>
        <v>0</v>
      </c>
    </row>
    <row r="588" spans="1:10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28"/>
        <v>-2.7751089715713162E-2</v>
      </c>
      <c r="I588" s="63">
        <f t="shared" si="29"/>
        <v>-2.7751089715713162E-2</v>
      </c>
      <c r="J588" s="63">
        <f t="shared" si="27"/>
        <v>0</v>
      </c>
    </row>
    <row r="589" spans="1:10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28"/>
        <v>2.3019711863525139E-2</v>
      </c>
      <c r="I589" s="63">
        <f t="shared" si="29"/>
        <v>2.3019711863525139E-2</v>
      </c>
      <c r="J589" s="63">
        <f t="shared" si="27"/>
        <v>0</v>
      </c>
    </row>
    <row r="590" spans="1:10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28"/>
        <v>1.742790905763214E-2</v>
      </c>
      <c r="I590" s="63">
        <f t="shared" si="29"/>
        <v>1.742790905763214E-2</v>
      </c>
      <c r="J590" s="63">
        <f t="shared" si="27"/>
        <v>0</v>
      </c>
    </row>
    <row r="591" spans="1:10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28"/>
        <v>1.2682137075013422E-2</v>
      </c>
      <c r="I591" s="63">
        <f t="shared" si="29"/>
        <v>1.2682137075013422E-2</v>
      </c>
      <c r="J591" s="63">
        <f t="shared" si="27"/>
        <v>0</v>
      </c>
    </row>
    <row r="592" spans="1:10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28"/>
        <v>3.8981160750410915E-3</v>
      </c>
      <c r="I592" s="63">
        <f t="shared" si="29"/>
        <v>3.8981160750410915E-3</v>
      </c>
      <c r="J592" s="63">
        <f t="shared" si="27"/>
        <v>0</v>
      </c>
    </row>
    <row r="593" spans="1:10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28"/>
        <v>-2.282602284568358E-2</v>
      </c>
      <c r="I593" s="63">
        <f t="shared" si="29"/>
        <v>-2.282602284568358E-2</v>
      </c>
      <c r="J593" s="63">
        <f t="shared" si="27"/>
        <v>0</v>
      </c>
    </row>
    <row r="594" spans="1:10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28"/>
        <v>9.9895376443603912E-3</v>
      </c>
      <c r="I594" s="63">
        <f t="shared" si="29"/>
        <v>9.9895376443603912E-3</v>
      </c>
      <c r="J594" s="63">
        <f t="shared" si="27"/>
        <v>0</v>
      </c>
    </row>
    <row r="595" spans="1:10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28"/>
        <v>1.8058308515194632E-2</v>
      </c>
      <c r="I595" s="63">
        <f t="shared" si="29"/>
        <v>1.8058308515194632E-2</v>
      </c>
      <c r="J595" s="63">
        <f t="shared" si="27"/>
        <v>0</v>
      </c>
    </row>
    <row r="596" spans="1:10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28"/>
        <v>4.8918892476275122E-3</v>
      </c>
      <c r="I596" s="63">
        <f t="shared" si="29"/>
        <v>4.8918892476275122E-3</v>
      </c>
      <c r="J596" s="63">
        <f t="shared" si="27"/>
        <v>0</v>
      </c>
    </row>
    <row r="597" spans="1:10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28"/>
        <v>-1.9764385162106879E-2</v>
      </c>
      <c r="I597" s="63">
        <f t="shared" si="29"/>
        <v>-1.9764385162106879E-2</v>
      </c>
      <c r="J597" s="63">
        <f t="shared" si="27"/>
        <v>0</v>
      </c>
    </row>
    <row r="598" spans="1:10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28"/>
        <v>-9.3166468017480408E-3</v>
      </c>
      <c r="I598" s="63">
        <f t="shared" si="29"/>
        <v>-9.3166468017480408E-3</v>
      </c>
      <c r="J598" s="63">
        <f t="shared" si="27"/>
        <v>0</v>
      </c>
    </row>
    <row r="599" spans="1:10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28"/>
        <v>2.6468288183512101E-3</v>
      </c>
      <c r="I599" s="63">
        <f t="shared" si="29"/>
        <v>2.6468288183512101E-3</v>
      </c>
      <c r="J599" s="63">
        <f t="shared" si="27"/>
        <v>0</v>
      </c>
    </row>
    <row r="600" spans="1:10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28"/>
        <v>1.5659060456372664E-2</v>
      </c>
      <c r="I600" s="63">
        <f t="shared" si="29"/>
        <v>1.5659060456372664E-2</v>
      </c>
      <c r="J600" s="63">
        <f t="shared" si="27"/>
        <v>0</v>
      </c>
    </row>
    <row r="601" spans="1:10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28"/>
        <v>8.0238648446422367E-3</v>
      </c>
      <c r="I601" s="63">
        <f t="shared" si="29"/>
        <v>8.0238648446422367E-3</v>
      </c>
      <c r="J601" s="63">
        <f t="shared" si="27"/>
        <v>0</v>
      </c>
    </row>
    <row r="602" spans="1:10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28"/>
        <v>1.530467735161678E-2</v>
      </c>
      <c r="I602" s="63">
        <f t="shared" si="29"/>
        <v>1.530467735161678E-2</v>
      </c>
      <c r="J602" s="63">
        <f t="shared" si="27"/>
        <v>0</v>
      </c>
    </row>
    <row r="603" spans="1:10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28"/>
        <v>4.7424822517652121E-3</v>
      </c>
      <c r="I603" s="63">
        <f t="shared" si="29"/>
        <v>4.7424822517652121E-3</v>
      </c>
      <c r="J603" s="63">
        <f t="shared" si="27"/>
        <v>0</v>
      </c>
    </row>
    <row r="604" spans="1:10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28"/>
        <v>2.1063314408265033E-3</v>
      </c>
      <c r="I604" s="63">
        <f t="shared" si="29"/>
        <v>2.1063314408265033E-3</v>
      </c>
      <c r="J604" s="63">
        <f t="shared" si="27"/>
        <v>0</v>
      </c>
    </row>
    <row r="605" spans="1:10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28"/>
        <v>7.9299110512387472E-3</v>
      </c>
      <c r="I605" s="63">
        <f t="shared" si="29"/>
        <v>7.9299110512387472E-3</v>
      </c>
      <c r="J605" s="63">
        <f t="shared" si="27"/>
        <v>0</v>
      </c>
    </row>
    <row r="606" spans="1:10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28"/>
        <v>-2.3223409196470035E-3</v>
      </c>
      <c r="I606" s="63">
        <f t="shared" si="29"/>
        <v>-2.3223409196470035E-3</v>
      </c>
      <c r="J606" s="63">
        <f t="shared" si="27"/>
        <v>0</v>
      </c>
    </row>
    <row r="607" spans="1:10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28"/>
        <v>1.7234826891650457E-2</v>
      </c>
      <c r="I607" s="63">
        <f t="shared" si="29"/>
        <v>1.7234826891650457E-2</v>
      </c>
      <c r="J607" s="63">
        <f t="shared" si="27"/>
        <v>0</v>
      </c>
    </row>
    <row r="608" spans="1:10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28"/>
        <v>-6.8649244391310038E-3</v>
      </c>
      <c r="I608" s="63">
        <f t="shared" si="29"/>
        <v>-6.8649244391310038E-3</v>
      </c>
      <c r="J608" s="63">
        <f t="shared" si="27"/>
        <v>0</v>
      </c>
    </row>
    <row r="609" spans="1:10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28"/>
        <v>1.2414065512409422E-3</v>
      </c>
      <c r="I609" s="63">
        <f t="shared" si="29"/>
        <v>1.2414065512409422E-3</v>
      </c>
      <c r="J609" s="63">
        <f t="shared" si="27"/>
        <v>0</v>
      </c>
    </row>
    <row r="610" spans="1:10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28"/>
        <v>-4.7903966636286821E-4</v>
      </c>
      <c r="I610" s="63">
        <f t="shared" si="29"/>
        <v>-4.7903966636286821E-4</v>
      </c>
      <c r="J610" s="63">
        <f t="shared" si="27"/>
        <v>0</v>
      </c>
    </row>
    <row r="611" spans="1:10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28"/>
        <v>-9.688756907115792E-3</v>
      </c>
      <c r="I611" s="63">
        <f t="shared" si="29"/>
        <v>-9.688756907115792E-3</v>
      </c>
      <c r="J611" s="63">
        <f t="shared" si="27"/>
        <v>0</v>
      </c>
    </row>
    <row r="612" spans="1:10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28"/>
        <v>1.2231806492631447E-2</v>
      </c>
      <c r="I612" s="63">
        <f t="shared" si="29"/>
        <v>1.2231806492631447E-2</v>
      </c>
      <c r="J612" s="63">
        <f t="shared" si="27"/>
        <v>0</v>
      </c>
    </row>
    <row r="613" spans="1:10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28"/>
        <v>-1.450267179150655E-2</v>
      </c>
      <c r="I613" s="63">
        <f t="shared" si="29"/>
        <v>-1.450267179150655E-2</v>
      </c>
      <c r="J613" s="63">
        <f t="shared" si="27"/>
        <v>0</v>
      </c>
    </row>
    <row r="614" spans="1:10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28"/>
        <v>1.0720774711528547E-2</v>
      </c>
      <c r="I614" s="63">
        <f t="shared" si="29"/>
        <v>1.0720774711528547E-2</v>
      </c>
      <c r="J614" s="63">
        <f t="shared" si="27"/>
        <v>0</v>
      </c>
    </row>
    <row r="615" spans="1:10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28"/>
        <v>-1.1501176470588348E-2</v>
      </c>
      <c r="I615" s="63">
        <f t="shared" si="29"/>
        <v>-1.1501176470588348E-2</v>
      </c>
      <c r="J615" s="63">
        <f t="shared" si="27"/>
        <v>0</v>
      </c>
    </row>
    <row r="616" spans="1:10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28"/>
        <v>-2.723083368244561E-3</v>
      </c>
      <c r="I616" s="63">
        <f t="shared" si="29"/>
        <v>-2.723083368244561E-3</v>
      </c>
      <c r="J616" s="63">
        <f t="shared" si="27"/>
        <v>0</v>
      </c>
    </row>
    <row r="617" spans="1:10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28"/>
        <v>-2.2913444463557031E-4</v>
      </c>
      <c r="I617" s="63">
        <f t="shared" si="29"/>
        <v>-2.2913444463557031E-4</v>
      </c>
      <c r="J617" s="63">
        <f t="shared" si="27"/>
        <v>0</v>
      </c>
    </row>
    <row r="618" spans="1:10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28"/>
        <v>1.0151072403980388E-2</v>
      </c>
      <c r="I618" s="63">
        <f t="shared" si="29"/>
        <v>1.0151072403980388E-2</v>
      </c>
      <c r="J618" s="63">
        <f t="shared" si="27"/>
        <v>0</v>
      </c>
    </row>
    <row r="619" spans="1:10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28"/>
        <v>-9.0659003034571084E-3</v>
      </c>
      <c r="I619" s="63">
        <f t="shared" si="29"/>
        <v>-9.0659003034571084E-3</v>
      </c>
      <c r="J619" s="63">
        <f t="shared" si="27"/>
        <v>0</v>
      </c>
    </row>
    <row r="620" spans="1:10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28"/>
        <v>1.0637080002289689E-2</v>
      </c>
      <c r="I620" s="63">
        <f t="shared" si="29"/>
        <v>1.0637080002289689E-2</v>
      </c>
      <c r="J620" s="63">
        <f t="shared" si="27"/>
        <v>0</v>
      </c>
    </row>
    <row r="621" spans="1:10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28"/>
        <v>1.0496804704682949E-2</v>
      </c>
      <c r="I621" s="63">
        <f t="shared" si="29"/>
        <v>1.0496804704682949E-2</v>
      </c>
      <c r="J621" s="63">
        <f t="shared" si="27"/>
        <v>0</v>
      </c>
    </row>
    <row r="622" spans="1:10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28"/>
        <v>5.7076665825930295E-3</v>
      </c>
      <c r="I622" s="63">
        <f t="shared" si="29"/>
        <v>5.7076665825930295E-3</v>
      </c>
      <c r="J622" s="63">
        <f t="shared" si="27"/>
        <v>0</v>
      </c>
    </row>
    <row r="623" spans="1:10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28"/>
        <v>3.2788407950956611E-3</v>
      </c>
      <c r="I623" s="63">
        <f t="shared" si="29"/>
        <v>3.2788407950956611E-3</v>
      </c>
      <c r="J623" s="63">
        <f t="shared" si="27"/>
        <v>0</v>
      </c>
    </row>
    <row r="624" spans="1:10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28"/>
        <v>-2.6848620073509633E-3</v>
      </c>
      <c r="I624" s="63">
        <f t="shared" si="29"/>
        <v>-2.6848620073509633E-3</v>
      </c>
      <c r="J624" s="63">
        <f t="shared" si="27"/>
        <v>0</v>
      </c>
    </row>
    <row r="625" spans="1:10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28"/>
        <v>-1.3738941544516603E-3</v>
      </c>
      <c r="I625" s="63">
        <f t="shared" si="29"/>
        <v>-1.3738941544516603E-3</v>
      </c>
      <c r="J625" s="63">
        <f t="shared" si="27"/>
        <v>0</v>
      </c>
    </row>
    <row r="626" spans="1:10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28"/>
        <v>2.8166395537996269E-3</v>
      </c>
      <c r="I626" s="63">
        <f t="shared" si="29"/>
        <v>2.8166395537996269E-3</v>
      </c>
      <c r="J626" s="63">
        <f t="shared" si="27"/>
        <v>0</v>
      </c>
    </row>
    <row r="627" spans="1:10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28"/>
        <v>-1.3811898626225894E-3</v>
      </c>
      <c r="I627" s="63">
        <f t="shared" si="29"/>
        <v>-1.3811898626225894E-3</v>
      </c>
      <c r="J627" s="63">
        <f t="shared" si="27"/>
        <v>0</v>
      </c>
    </row>
    <row r="628" spans="1:10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28"/>
        <v>-3.4252615358909555E-3</v>
      </c>
      <c r="I628" s="63">
        <f t="shared" si="29"/>
        <v>-3.4252615358909555E-3</v>
      </c>
      <c r="J628" s="63">
        <f t="shared" si="27"/>
        <v>0</v>
      </c>
    </row>
    <row r="629" spans="1:10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28"/>
        <v>5.8401639344263234E-3</v>
      </c>
      <c r="I629" s="63">
        <f t="shared" si="29"/>
        <v>5.8401639344263234E-3</v>
      </c>
      <c r="J629" s="63">
        <f t="shared" si="27"/>
        <v>0</v>
      </c>
    </row>
    <row r="630" spans="1:10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28"/>
        <v>7.8898385916821301E-3</v>
      </c>
      <c r="I630" s="63">
        <f t="shared" si="29"/>
        <v>7.8898385916821301E-3</v>
      </c>
      <c r="J630" s="63">
        <f t="shared" si="27"/>
        <v>0</v>
      </c>
    </row>
    <row r="631" spans="1:10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28"/>
        <v>1.3138672718420175E-3</v>
      </c>
      <c r="I631" s="63">
        <f t="shared" si="29"/>
        <v>1.3138672718420175E-3</v>
      </c>
      <c r="J631" s="63">
        <f t="shared" si="27"/>
        <v>0</v>
      </c>
    </row>
    <row r="632" spans="1:10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28"/>
        <v>-5.5972545925014883E-3</v>
      </c>
      <c r="I632" s="63">
        <f t="shared" si="29"/>
        <v>-5.5972545925014883E-3</v>
      </c>
      <c r="J632" s="63">
        <f t="shared" si="27"/>
        <v>0</v>
      </c>
    </row>
    <row r="633" spans="1:10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28"/>
        <v>2.2145941756173126E-3</v>
      </c>
      <c r="I633" s="63">
        <f t="shared" si="29"/>
        <v>2.2145941756173126E-3</v>
      </c>
      <c r="J633" s="63">
        <f t="shared" si="27"/>
        <v>0</v>
      </c>
    </row>
    <row r="634" spans="1:10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28"/>
        <v>-6.0858836960925311E-3</v>
      </c>
      <c r="I634" s="63">
        <f t="shared" si="29"/>
        <v>-6.0858836960925311E-3</v>
      </c>
      <c r="J634" s="63">
        <f t="shared" si="27"/>
        <v>0</v>
      </c>
    </row>
    <row r="635" spans="1:10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28"/>
        <v>2.1028059026779733E-3</v>
      </c>
      <c r="I635" s="63">
        <f t="shared" si="29"/>
        <v>2.1028059026779733E-3</v>
      </c>
      <c r="J635" s="63">
        <f t="shared" si="27"/>
        <v>0</v>
      </c>
    </row>
    <row r="636" spans="1:10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28"/>
        <v>-7.6355636081272271E-3</v>
      </c>
      <c r="I636" s="63">
        <f t="shared" si="29"/>
        <v>-7.6355636081272271E-3</v>
      </c>
      <c r="J636" s="63">
        <f t="shared" si="27"/>
        <v>0</v>
      </c>
    </row>
    <row r="637" spans="1:10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28"/>
        <v>1.1932707355242433E-2</v>
      </c>
      <c r="I637" s="63">
        <f t="shared" si="29"/>
        <v>1.1932707355242433E-2</v>
      </c>
      <c r="J637" s="63">
        <f t="shared" si="27"/>
        <v>0</v>
      </c>
    </row>
    <row r="638" spans="1:10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28"/>
        <v>1.4544383382582016E-3</v>
      </c>
      <c r="I638" s="63">
        <f t="shared" si="29"/>
        <v>1.4544383382582016E-3</v>
      </c>
      <c r="J638" s="63">
        <f t="shared" si="27"/>
        <v>0</v>
      </c>
    </row>
    <row r="639" spans="1:10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28"/>
        <v>5.2026362474837384E-3</v>
      </c>
      <c r="I639" s="63">
        <f t="shared" si="29"/>
        <v>5.2026362474837384E-3</v>
      </c>
      <c r="J639" s="63">
        <f t="shared" si="27"/>
        <v>0</v>
      </c>
    </row>
    <row r="640" spans="1:10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28"/>
        <v>-3.794910248086536E-3</v>
      </c>
      <c r="I640" s="63">
        <f t="shared" si="29"/>
        <v>-3.794910248086536E-3</v>
      </c>
      <c r="J640" s="63">
        <f t="shared" si="27"/>
        <v>0</v>
      </c>
    </row>
    <row r="641" spans="1:10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28"/>
        <v>-1.4411338143233143E-3</v>
      </c>
      <c r="I641" s="63">
        <f t="shared" si="29"/>
        <v>-1.4411338143233143E-3</v>
      </c>
      <c r="J641" s="63">
        <f t="shared" si="27"/>
        <v>0</v>
      </c>
    </row>
    <row r="642" spans="1:10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28"/>
        <v>8.6225122948935251E-3</v>
      </c>
      <c r="I642" s="63">
        <f t="shared" si="29"/>
        <v>8.6225122948935251E-3</v>
      </c>
      <c r="J642" s="63">
        <f t="shared" si="27"/>
        <v>0</v>
      </c>
    </row>
    <row r="643" spans="1:10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28"/>
        <v>-4.6389544580442976E-3</v>
      </c>
      <c r="I643" s="63">
        <f t="shared" si="29"/>
        <v>-4.6389544580442976E-3</v>
      </c>
      <c r="J643" s="63">
        <f t="shared" si="27"/>
        <v>0</v>
      </c>
    </row>
    <row r="644" spans="1:10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28"/>
        <v>-7.3433808852343407E-3</v>
      </c>
      <c r="I644" s="63">
        <f t="shared" si="29"/>
        <v>-7.3433808852343407E-3</v>
      </c>
      <c r="J644" s="63">
        <f t="shared" ref="J644:J668" si="30">IF(B644=E644,1,0)</f>
        <v>0</v>
      </c>
    </row>
    <row r="645" spans="1:10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31">(E645/E644)-1</f>
        <v>-7.655979042910932E-4</v>
      </c>
      <c r="I645" s="63">
        <f t="shared" ref="I645:I668" si="32">(E645/E644)-1</f>
        <v>-7.655979042910932E-4</v>
      </c>
      <c r="J645" s="63">
        <f t="shared" si="30"/>
        <v>0</v>
      </c>
    </row>
    <row r="646" spans="1:10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31"/>
        <v>6.5818017336078949E-3</v>
      </c>
      <c r="I646" s="63">
        <f t="shared" si="32"/>
        <v>6.5818017336078949E-3</v>
      </c>
      <c r="J646" s="63">
        <f t="shared" si="30"/>
        <v>0</v>
      </c>
    </row>
    <row r="647" spans="1:10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31"/>
        <v>-6.1994460849947863E-3</v>
      </c>
      <c r="I647" s="63">
        <f t="shared" si="32"/>
        <v>-6.1994460849947863E-3</v>
      </c>
      <c r="J647" s="63">
        <f t="shared" si="30"/>
        <v>0</v>
      </c>
    </row>
    <row r="648" spans="1:10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31"/>
        <v>-7.6592289094379318E-4</v>
      </c>
      <c r="I648" s="63">
        <f t="shared" si="32"/>
        <v>-7.6592289094379318E-4</v>
      </c>
      <c r="J648" s="63">
        <f t="shared" si="30"/>
        <v>0</v>
      </c>
    </row>
    <row r="649" spans="1:10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31"/>
        <v>1.2005577976228921E-2</v>
      </c>
      <c r="I649" s="63">
        <f t="shared" si="32"/>
        <v>1.2005577976228921E-2</v>
      </c>
      <c r="J649" s="63">
        <f t="shared" si="30"/>
        <v>0</v>
      </c>
    </row>
    <row r="650" spans="1:10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31"/>
        <v>1.1142239215936822E-2</v>
      </c>
      <c r="I650" s="63">
        <f t="shared" si="32"/>
        <v>1.1142239215936822E-2</v>
      </c>
      <c r="J650" s="63">
        <f t="shared" si="30"/>
        <v>0</v>
      </c>
    </row>
    <row r="651" spans="1:10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31"/>
        <v>-1.7237644850366385E-3</v>
      </c>
      <c r="I651" s="63">
        <f t="shared" si="32"/>
        <v>-1.7237644850366385E-3</v>
      </c>
      <c r="J651" s="63">
        <f t="shared" si="30"/>
        <v>0</v>
      </c>
    </row>
    <row r="652" spans="1:10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31"/>
        <v>2.3234158733602683E-3</v>
      </c>
      <c r="I652" s="63">
        <f t="shared" si="32"/>
        <v>2.3234158733602683E-3</v>
      </c>
      <c r="J652" s="63">
        <f t="shared" si="30"/>
        <v>0</v>
      </c>
    </row>
    <row r="653" spans="1:10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31"/>
        <v>-6.9270316586993452E-3</v>
      </c>
      <c r="I653" s="63">
        <f t="shared" si="32"/>
        <v>-6.9270316586993452E-3</v>
      </c>
      <c r="J653" s="63">
        <f t="shared" si="30"/>
        <v>0</v>
      </c>
    </row>
    <row r="654" spans="1:10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31"/>
        <v>-7.7655265117799743E-3</v>
      </c>
      <c r="I654" s="63">
        <f t="shared" si="32"/>
        <v>-7.7655265117799743E-3</v>
      </c>
      <c r="J654" s="63">
        <f t="shared" si="30"/>
        <v>0</v>
      </c>
    </row>
    <row r="655" spans="1:10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31"/>
        <v>2.846760094098455E-3</v>
      </c>
      <c r="I655" s="63">
        <f t="shared" si="32"/>
        <v>2.846760094098455E-3</v>
      </c>
      <c r="J655" s="63">
        <f t="shared" si="30"/>
        <v>0</v>
      </c>
    </row>
    <row r="656" spans="1:10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31"/>
        <v>-1.2632578177768861E-2</v>
      </c>
      <c r="I656" s="63">
        <f t="shared" si="32"/>
        <v>-1.2632578177768861E-2</v>
      </c>
      <c r="J656" s="63">
        <f t="shared" si="30"/>
        <v>0</v>
      </c>
    </row>
    <row r="657" spans="1:10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31"/>
        <v>1.2479893504908635E-3</v>
      </c>
      <c r="I657" s="63">
        <f t="shared" si="32"/>
        <v>1.2479893504908635E-3</v>
      </c>
      <c r="J657" s="63">
        <f t="shared" si="30"/>
        <v>0</v>
      </c>
    </row>
    <row r="658" spans="1:10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31"/>
        <v>-2.4097720411045964E-3</v>
      </c>
      <c r="I658" s="63">
        <f t="shared" si="32"/>
        <v>-2.4097720411045964E-3</v>
      </c>
      <c r="J658" s="63">
        <f t="shared" si="30"/>
        <v>0</v>
      </c>
    </row>
    <row r="659" spans="1:10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31"/>
        <v>1.2855397601066354E-2</v>
      </c>
      <c r="I659" s="63">
        <f t="shared" si="32"/>
        <v>1.2855397601066354E-2</v>
      </c>
      <c r="J659" s="63">
        <f t="shared" si="30"/>
        <v>0</v>
      </c>
    </row>
    <row r="660" spans="1:10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31"/>
        <v>2.6133757321562534E-3</v>
      </c>
      <c r="I660" s="63">
        <f t="shared" si="32"/>
        <v>2.6133757321562534E-3</v>
      </c>
      <c r="J660" s="63">
        <f t="shared" si="30"/>
        <v>0</v>
      </c>
    </row>
    <row r="661" spans="1:10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31"/>
        <v>-1.2303710252180577E-3</v>
      </c>
      <c r="I661" s="63">
        <f t="shared" si="32"/>
        <v>-1.2303710252180577E-3</v>
      </c>
      <c r="J661" s="63">
        <f t="shared" si="30"/>
        <v>0</v>
      </c>
    </row>
    <row r="662" spans="1:10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31"/>
        <v>1.7803044128919199E-2</v>
      </c>
      <c r="I662" s="63">
        <f t="shared" si="32"/>
        <v>1.7803044128919199E-2</v>
      </c>
      <c r="J662" s="63">
        <f t="shared" si="30"/>
        <v>0</v>
      </c>
    </row>
    <row r="663" spans="1:10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31"/>
        <v>4.8503214122415095E-3</v>
      </c>
      <c r="I663" s="63">
        <f t="shared" si="32"/>
        <v>4.8503214122415095E-3</v>
      </c>
      <c r="J663" s="63">
        <f t="shared" si="30"/>
        <v>0</v>
      </c>
    </row>
    <row r="664" spans="1:10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31"/>
        <v>6.8700927908649234E-4</v>
      </c>
      <c r="I664" s="63">
        <f t="shared" si="32"/>
        <v>6.8700927908649234E-4</v>
      </c>
      <c r="J664" s="63">
        <f t="shared" si="30"/>
        <v>0</v>
      </c>
    </row>
    <row r="665" spans="1:10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31"/>
        <v>5.7419510150948927E-3</v>
      </c>
      <c r="I665" s="63">
        <f t="shared" si="32"/>
        <v>5.7419510150948927E-3</v>
      </c>
      <c r="J665" s="63">
        <f t="shared" si="30"/>
        <v>0</v>
      </c>
    </row>
    <row r="666" spans="1:10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31"/>
        <v>2.126754195441527E-2</v>
      </c>
      <c r="I666" s="63">
        <f t="shared" si="32"/>
        <v>2.126754195441527E-2</v>
      </c>
      <c r="J666" s="63">
        <f t="shared" si="30"/>
        <v>0</v>
      </c>
    </row>
    <row r="667" spans="1:10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31"/>
        <v>6.1718749999999378E-3</v>
      </c>
      <c r="I667" s="63">
        <f t="shared" si="32"/>
        <v>6.1718749999999378E-3</v>
      </c>
      <c r="J667" s="63">
        <f t="shared" si="30"/>
        <v>0</v>
      </c>
    </row>
    <row r="668" spans="1:10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31"/>
        <v>1.1284520019670286E-2</v>
      </c>
      <c r="I668" s="63">
        <f t="shared" si="32"/>
        <v>1.1284520019670286E-2</v>
      </c>
      <c r="J668" s="63">
        <f t="shared" si="30"/>
        <v>0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30" sqref="N30"/>
    </sheetView>
  </sheetViews>
  <sheetFormatPr baseColWidth="10" defaultColWidth="8.83203125" defaultRowHeight="14" x14ac:dyDescent="0"/>
  <cols>
    <col min="4" max="4" width="10.5" customWidth="1"/>
    <col min="6" max="6" width="8.83203125" customWidth="1"/>
    <col min="7" max="7" width="10.6640625" customWidth="1"/>
    <col min="8" max="8" width="12.5" customWidth="1"/>
    <col min="260" max="260" width="10.5" customWidth="1"/>
    <col min="262" max="262" width="8.83203125" customWidth="1"/>
    <col min="263" max="263" width="10.6640625" customWidth="1"/>
    <col min="264" max="264" width="12.5" customWidth="1"/>
    <col min="516" max="516" width="10.5" customWidth="1"/>
    <col min="518" max="518" width="8.83203125" customWidth="1"/>
    <col min="519" max="519" width="10.6640625" customWidth="1"/>
    <col min="520" max="520" width="12.5" customWidth="1"/>
    <col min="772" max="772" width="10.5" customWidth="1"/>
    <col min="774" max="774" width="8.83203125" customWidth="1"/>
    <col min="775" max="775" width="10.6640625" customWidth="1"/>
    <col min="776" max="776" width="12.5" customWidth="1"/>
    <col min="1028" max="1028" width="10.5" customWidth="1"/>
    <col min="1030" max="1030" width="8.83203125" customWidth="1"/>
    <col min="1031" max="1031" width="10.6640625" customWidth="1"/>
    <col min="1032" max="1032" width="12.5" customWidth="1"/>
    <col min="1284" max="1284" width="10.5" customWidth="1"/>
    <col min="1286" max="1286" width="8.83203125" customWidth="1"/>
    <col min="1287" max="1287" width="10.6640625" customWidth="1"/>
    <col min="1288" max="1288" width="12.5" customWidth="1"/>
    <col min="1540" max="1540" width="10.5" customWidth="1"/>
    <col min="1542" max="1542" width="8.83203125" customWidth="1"/>
    <col min="1543" max="1543" width="10.6640625" customWidth="1"/>
    <col min="1544" max="1544" width="12.5" customWidth="1"/>
    <col min="1796" max="1796" width="10.5" customWidth="1"/>
    <col min="1798" max="1798" width="8.83203125" customWidth="1"/>
    <col min="1799" max="1799" width="10.6640625" customWidth="1"/>
    <col min="1800" max="1800" width="12.5" customWidth="1"/>
    <col min="2052" max="2052" width="10.5" customWidth="1"/>
    <col min="2054" max="2054" width="8.83203125" customWidth="1"/>
    <col min="2055" max="2055" width="10.6640625" customWidth="1"/>
    <col min="2056" max="2056" width="12.5" customWidth="1"/>
    <col min="2308" max="2308" width="10.5" customWidth="1"/>
    <col min="2310" max="2310" width="8.83203125" customWidth="1"/>
    <col min="2311" max="2311" width="10.6640625" customWidth="1"/>
    <col min="2312" max="2312" width="12.5" customWidth="1"/>
    <col min="2564" max="2564" width="10.5" customWidth="1"/>
    <col min="2566" max="2566" width="8.83203125" customWidth="1"/>
    <col min="2567" max="2567" width="10.6640625" customWidth="1"/>
    <col min="2568" max="2568" width="12.5" customWidth="1"/>
    <col min="2820" max="2820" width="10.5" customWidth="1"/>
    <col min="2822" max="2822" width="8.83203125" customWidth="1"/>
    <col min="2823" max="2823" width="10.6640625" customWidth="1"/>
    <col min="2824" max="2824" width="12.5" customWidth="1"/>
    <col min="3076" max="3076" width="10.5" customWidth="1"/>
    <col min="3078" max="3078" width="8.83203125" customWidth="1"/>
    <col min="3079" max="3079" width="10.6640625" customWidth="1"/>
    <col min="3080" max="3080" width="12.5" customWidth="1"/>
    <col min="3332" max="3332" width="10.5" customWidth="1"/>
    <col min="3334" max="3334" width="8.83203125" customWidth="1"/>
    <col min="3335" max="3335" width="10.6640625" customWidth="1"/>
    <col min="3336" max="3336" width="12.5" customWidth="1"/>
    <col min="3588" max="3588" width="10.5" customWidth="1"/>
    <col min="3590" max="3590" width="8.83203125" customWidth="1"/>
    <col min="3591" max="3591" width="10.6640625" customWidth="1"/>
    <col min="3592" max="3592" width="12.5" customWidth="1"/>
    <col min="3844" max="3844" width="10.5" customWidth="1"/>
    <col min="3846" max="3846" width="8.83203125" customWidth="1"/>
    <col min="3847" max="3847" width="10.6640625" customWidth="1"/>
    <col min="3848" max="3848" width="12.5" customWidth="1"/>
    <col min="4100" max="4100" width="10.5" customWidth="1"/>
    <col min="4102" max="4102" width="8.83203125" customWidth="1"/>
    <col min="4103" max="4103" width="10.6640625" customWidth="1"/>
    <col min="4104" max="4104" width="12.5" customWidth="1"/>
    <col min="4356" max="4356" width="10.5" customWidth="1"/>
    <col min="4358" max="4358" width="8.83203125" customWidth="1"/>
    <col min="4359" max="4359" width="10.6640625" customWidth="1"/>
    <col min="4360" max="4360" width="12.5" customWidth="1"/>
    <col min="4612" max="4612" width="10.5" customWidth="1"/>
    <col min="4614" max="4614" width="8.83203125" customWidth="1"/>
    <col min="4615" max="4615" width="10.6640625" customWidth="1"/>
    <col min="4616" max="4616" width="12.5" customWidth="1"/>
    <col min="4868" max="4868" width="10.5" customWidth="1"/>
    <col min="4870" max="4870" width="8.83203125" customWidth="1"/>
    <col min="4871" max="4871" width="10.6640625" customWidth="1"/>
    <col min="4872" max="4872" width="12.5" customWidth="1"/>
    <col min="5124" max="5124" width="10.5" customWidth="1"/>
    <col min="5126" max="5126" width="8.83203125" customWidth="1"/>
    <col min="5127" max="5127" width="10.6640625" customWidth="1"/>
    <col min="5128" max="5128" width="12.5" customWidth="1"/>
    <col min="5380" max="5380" width="10.5" customWidth="1"/>
    <col min="5382" max="5382" width="8.83203125" customWidth="1"/>
    <col min="5383" max="5383" width="10.6640625" customWidth="1"/>
    <col min="5384" max="5384" width="12.5" customWidth="1"/>
    <col min="5636" max="5636" width="10.5" customWidth="1"/>
    <col min="5638" max="5638" width="8.83203125" customWidth="1"/>
    <col min="5639" max="5639" width="10.6640625" customWidth="1"/>
    <col min="5640" max="5640" width="12.5" customWidth="1"/>
    <col min="5892" max="5892" width="10.5" customWidth="1"/>
    <col min="5894" max="5894" width="8.83203125" customWidth="1"/>
    <col min="5895" max="5895" width="10.6640625" customWidth="1"/>
    <col min="5896" max="5896" width="12.5" customWidth="1"/>
    <col min="6148" max="6148" width="10.5" customWidth="1"/>
    <col min="6150" max="6150" width="8.83203125" customWidth="1"/>
    <col min="6151" max="6151" width="10.6640625" customWidth="1"/>
    <col min="6152" max="6152" width="12.5" customWidth="1"/>
    <col min="6404" max="6404" width="10.5" customWidth="1"/>
    <col min="6406" max="6406" width="8.83203125" customWidth="1"/>
    <col min="6407" max="6407" width="10.6640625" customWidth="1"/>
    <col min="6408" max="6408" width="12.5" customWidth="1"/>
    <col min="6660" max="6660" width="10.5" customWidth="1"/>
    <col min="6662" max="6662" width="8.83203125" customWidth="1"/>
    <col min="6663" max="6663" width="10.6640625" customWidth="1"/>
    <col min="6664" max="6664" width="12.5" customWidth="1"/>
    <col min="6916" max="6916" width="10.5" customWidth="1"/>
    <col min="6918" max="6918" width="8.83203125" customWidth="1"/>
    <col min="6919" max="6919" width="10.6640625" customWidth="1"/>
    <col min="6920" max="6920" width="12.5" customWidth="1"/>
    <col min="7172" max="7172" width="10.5" customWidth="1"/>
    <col min="7174" max="7174" width="8.83203125" customWidth="1"/>
    <col min="7175" max="7175" width="10.6640625" customWidth="1"/>
    <col min="7176" max="7176" width="12.5" customWidth="1"/>
    <col min="7428" max="7428" width="10.5" customWidth="1"/>
    <col min="7430" max="7430" width="8.83203125" customWidth="1"/>
    <col min="7431" max="7431" width="10.6640625" customWidth="1"/>
    <col min="7432" max="7432" width="12.5" customWidth="1"/>
    <col min="7684" max="7684" width="10.5" customWidth="1"/>
    <col min="7686" max="7686" width="8.83203125" customWidth="1"/>
    <col min="7687" max="7687" width="10.6640625" customWidth="1"/>
    <col min="7688" max="7688" width="12.5" customWidth="1"/>
    <col min="7940" max="7940" width="10.5" customWidth="1"/>
    <col min="7942" max="7942" width="8.83203125" customWidth="1"/>
    <col min="7943" max="7943" width="10.6640625" customWidth="1"/>
    <col min="7944" max="7944" width="12.5" customWidth="1"/>
    <col min="8196" max="8196" width="10.5" customWidth="1"/>
    <col min="8198" max="8198" width="8.83203125" customWidth="1"/>
    <col min="8199" max="8199" width="10.6640625" customWidth="1"/>
    <col min="8200" max="8200" width="12.5" customWidth="1"/>
    <col min="8452" max="8452" width="10.5" customWidth="1"/>
    <col min="8454" max="8454" width="8.83203125" customWidth="1"/>
    <col min="8455" max="8455" width="10.6640625" customWidth="1"/>
    <col min="8456" max="8456" width="12.5" customWidth="1"/>
    <col min="8708" max="8708" width="10.5" customWidth="1"/>
    <col min="8710" max="8710" width="8.83203125" customWidth="1"/>
    <col min="8711" max="8711" width="10.6640625" customWidth="1"/>
    <col min="8712" max="8712" width="12.5" customWidth="1"/>
    <col min="8964" max="8964" width="10.5" customWidth="1"/>
    <col min="8966" max="8966" width="8.83203125" customWidth="1"/>
    <col min="8967" max="8967" width="10.6640625" customWidth="1"/>
    <col min="8968" max="8968" width="12.5" customWidth="1"/>
    <col min="9220" max="9220" width="10.5" customWidth="1"/>
    <col min="9222" max="9222" width="8.83203125" customWidth="1"/>
    <col min="9223" max="9223" width="10.6640625" customWidth="1"/>
    <col min="9224" max="9224" width="12.5" customWidth="1"/>
    <col min="9476" max="9476" width="10.5" customWidth="1"/>
    <col min="9478" max="9478" width="8.83203125" customWidth="1"/>
    <col min="9479" max="9479" width="10.6640625" customWidth="1"/>
    <col min="9480" max="9480" width="12.5" customWidth="1"/>
    <col min="9732" max="9732" width="10.5" customWidth="1"/>
    <col min="9734" max="9734" width="8.83203125" customWidth="1"/>
    <col min="9735" max="9735" width="10.6640625" customWidth="1"/>
    <col min="9736" max="9736" width="12.5" customWidth="1"/>
    <col min="9988" max="9988" width="10.5" customWidth="1"/>
    <col min="9990" max="9990" width="8.83203125" customWidth="1"/>
    <col min="9991" max="9991" width="10.6640625" customWidth="1"/>
    <col min="9992" max="9992" width="12.5" customWidth="1"/>
    <col min="10244" max="10244" width="10.5" customWidth="1"/>
    <col min="10246" max="10246" width="8.83203125" customWidth="1"/>
    <col min="10247" max="10247" width="10.6640625" customWidth="1"/>
    <col min="10248" max="10248" width="12.5" customWidth="1"/>
    <col min="10500" max="10500" width="10.5" customWidth="1"/>
    <col min="10502" max="10502" width="8.83203125" customWidth="1"/>
    <col min="10503" max="10503" width="10.6640625" customWidth="1"/>
    <col min="10504" max="10504" width="12.5" customWidth="1"/>
    <col min="10756" max="10756" width="10.5" customWidth="1"/>
    <col min="10758" max="10758" width="8.83203125" customWidth="1"/>
    <col min="10759" max="10759" width="10.6640625" customWidth="1"/>
    <col min="10760" max="10760" width="12.5" customWidth="1"/>
    <col min="11012" max="11012" width="10.5" customWidth="1"/>
    <col min="11014" max="11014" width="8.83203125" customWidth="1"/>
    <col min="11015" max="11015" width="10.6640625" customWidth="1"/>
    <col min="11016" max="11016" width="12.5" customWidth="1"/>
    <col min="11268" max="11268" width="10.5" customWidth="1"/>
    <col min="11270" max="11270" width="8.83203125" customWidth="1"/>
    <col min="11271" max="11271" width="10.6640625" customWidth="1"/>
    <col min="11272" max="11272" width="12.5" customWidth="1"/>
    <col min="11524" max="11524" width="10.5" customWidth="1"/>
    <col min="11526" max="11526" width="8.83203125" customWidth="1"/>
    <col min="11527" max="11527" width="10.6640625" customWidth="1"/>
    <col min="11528" max="11528" width="12.5" customWidth="1"/>
    <col min="11780" max="11780" width="10.5" customWidth="1"/>
    <col min="11782" max="11782" width="8.83203125" customWidth="1"/>
    <col min="11783" max="11783" width="10.6640625" customWidth="1"/>
    <col min="11784" max="11784" width="12.5" customWidth="1"/>
    <col min="12036" max="12036" width="10.5" customWidth="1"/>
    <col min="12038" max="12038" width="8.83203125" customWidth="1"/>
    <col min="12039" max="12039" width="10.6640625" customWidth="1"/>
    <col min="12040" max="12040" width="12.5" customWidth="1"/>
    <col min="12292" max="12292" width="10.5" customWidth="1"/>
    <col min="12294" max="12294" width="8.83203125" customWidth="1"/>
    <col min="12295" max="12295" width="10.6640625" customWidth="1"/>
    <col min="12296" max="12296" width="12.5" customWidth="1"/>
    <col min="12548" max="12548" width="10.5" customWidth="1"/>
    <col min="12550" max="12550" width="8.83203125" customWidth="1"/>
    <col min="12551" max="12551" width="10.6640625" customWidth="1"/>
    <col min="12552" max="12552" width="12.5" customWidth="1"/>
    <col min="12804" max="12804" width="10.5" customWidth="1"/>
    <col min="12806" max="12806" width="8.83203125" customWidth="1"/>
    <col min="12807" max="12807" width="10.6640625" customWidth="1"/>
    <col min="12808" max="12808" width="12.5" customWidth="1"/>
    <col min="13060" max="13060" width="10.5" customWidth="1"/>
    <col min="13062" max="13062" width="8.83203125" customWidth="1"/>
    <col min="13063" max="13063" width="10.6640625" customWidth="1"/>
    <col min="13064" max="13064" width="12.5" customWidth="1"/>
    <col min="13316" max="13316" width="10.5" customWidth="1"/>
    <col min="13318" max="13318" width="8.83203125" customWidth="1"/>
    <col min="13319" max="13319" width="10.6640625" customWidth="1"/>
    <col min="13320" max="13320" width="12.5" customWidth="1"/>
    <col min="13572" max="13572" width="10.5" customWidth="1"/>
    <col min="13574" max="13574" width="8.83203125" customWidth="1"/>
    <col min="13575" max="13575" width="10.6640625" customWidth="1"/>
    <col min="13576" max="13576" width="12.5" customWidth="1"/>
    <col min="13828" max="13828" width="10.5" customWidth="1"/>
    <col min="13830" max="13830" width="8.83203125" customWidth="1"/>
    <col min="13831" max="13831" width="10.6640625" customWidth="1"/>
    <col min="13832" max="13832" width="12.5" customWidth="1"/>
    <col min="14084" max="14084" width="10.5" customWidth="1"/>
    <col min="14086" max="14086" width="8.83203125" customWidth="1"/>
    <col min="14087" max="14087" width="10.6640625" customWidth="1"/>
    <col min="14088" max="14088" width="12.5" customWidth="1"/>
    <col min="14340" max="14340" width="10.5" customWidth="1"/>
    <col min="14342" max="14342" width="8.83203125" customWidth="1"/>
    <col min="14343" max="14343" width="10.6640625" customWidth="1"/>
    <col min="14344" max="14344" width="12.5" customWidth="1"/>
    <col min="14596" max="14596" width="10.5" customWidth="1"/>
    <col min="14598" max="14598" width="8.83203125" customWidth="1"/>
    <col min="14599" max="14599" width="10.6640625" customWidth="1"/>
    <col min="14600" max="14600" width="12.5" customWidth="1"/>
    <col min="14852" max="14852" width="10.5" customWidth="1"/>
    <col min="14854" max="14854" width="8.83203125" customWidth="1"/>
    <col min="14855" max="14855" width="10.6640625" customWidth="1"/>
    <col min="14856" max="14856" width="12.5" customWidth="1"/>
    <col min="15108" max="15108" width="10.5" customWidth="1"/>
    <col min="15110" max="15110" width="8.83203125" customWidth="1"/>
    <col min="15111" max="15111" width="10.6640625" customWidth="1"/>
    <col min="15112" max="15112" width="12.5" customWidth="1"/>
    <col min="15364" max="15364" width="10.5" customWidth="1"/>
    <col min="15366" max="15366" width="8.83203125" customWidth="1"/>
    <col min="15367" max="15367" width="10.6640625" customWidth="1"/>
    <col min="15368" max="15368" width="12.5" customWidth="1"/>
    <col min="15620" max="15620" width="10.5" customWidth="1"/>
    <col min="15622" max="15622" width="8.83203125" customWidth="1"/>
    <col min="15623" max="15623" width="10.6640625" customWidth="1"/>
    <col min="15624" max="15624" width="12.5" customWidth="1"/>
    <col min="15876" max="15876" width="10.5" customWidth="1"/>
    <col min="15878" max="15878" width="8.83203125" customWidth="1"/>
    <col min="15879" max="15879" width="10.6640625" customWidth="1"/>
    <col min="15880" max="15880" width="12.5" customWidth="1"/>
    <col min="16132" max="16132" width="10.5" customWidth="1"/>
    <col min="16134" max="16134" width="8.83203125" customWidth="1"/>
    <col min="16135" max="16135" width="10.6640625" customWidth="1"/>
    <col min="16136" max="16136" width="12.5" customWidth="1"/>
  </cols>
  <sheetData>
    <row r="1" spans="1:14" ht="16">
      <c r="A1" s="94" t="s">
        <v>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69" t="str">
        <f>IF(D4&gt;30,"Yes","No")</f>
        <v>No</v>
      </c>
      <c r="G4" s="69" t="str">
        <f>IF(AND(A4&gt;DATE(2011,1,1),A4&lt;DATE(2011,3,31)),"Yes","No")</f>
        <v>Yes</v>
      </c>
      <c r="H4" s="70" t="str">
        <f>IF(AND(F4="Yes",G4="Yes"),"Yes","No")</f>
        <v>No</v>
      </c>
      <c r="I4" s="27"/>
      <c r="J4" s="32">
        <v>1</v>
      </c>
      <c r="K4" s="32">
        <f>SUMIF(E4:E40,J4,D4:D40)</f>
        <v>0</v>
      </c>
      <c r="L4" s="33"/>
      <c r="M4" s="32">
        <v>1</v>
      </c>
      <c r="N4" s="32"/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69" t="str">
        <f t="shared" ref="F5:F40" si="1">IF(D5&gt;30,"Yes","No")</f>
        <v>Yes</v>
      </c>
      <c r="G5" s="69" t="str">
        <f t="shared" ref="G5:G40" si="2">IF(AND(A5&gt;DATE(2011,1,1),A5&lt;DATE(2011,3,31)),"Yes","No")</f>
        <v>Yes</v>
      </c>
      <c r="H5" s="70" t="str">
        <f t="shared" ref="H5:H40" si="3">IF(AND(F5="Yes",G5="Yes"),"Yes","No")</f>
        <v>Yes</v>
      </c>
      <c r="I5" s="27"/>
      <c r="J5" s="32">
        <v>2</v>
      </c>
      <c r="K5" s="32">
        <f t="shared" ref="K5:K39" si="4">SUMIF(E5:E41,J5,D5:D41)</f>
        <v>36</v>
      </c>
      <c r="L5" s="33"/>
      <c r="M5" s="32">
        <v>2</v>
      </c>
      <c r="N5" s="32"/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9" t="str">
        <f t="shared" si="1"/>
        <v>No</v>
      </c>
      <c r="G6" s="69" t="str">
        <f t="shared" si="2"/>
        <v>Yes</v>
      </c>
      <c r="H6" s="70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/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9" t="str">
        <f t="shared" si="1"/>
        <v>Yes</v>
      </c>
      <c r="G7" s="69" t="str">
        <f t="shared" si="2"/>
        <v>Yes</v>
      </c>
      <c r="H7" s="70" t="str">
        <f t="shared" si="3"/>
        <v>Yes</v>
      </c>
      <c r="I7" s="27"/>
      <c r="J7" s="32">
        <v>4</v>
      </c>
      <c r="K7" s="32">
        <f t="shared" si="4"/>
        <v>37</v>
      </c>
      <c r="L7" s="32"/>
      <c r="M7" s="32">
        <v>4</v>
      </c>
      <c r="N7" s="32"/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9" t="str">
        <f t="shared" si="1"/>
        <v>No</v>
      </c>
      <c r="G8" s="69" t="str">
        <f t="shared" si="2"/>
        <v>Yes</v>
      </c>
      <c r="H8" s="70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/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9" t="str">
        <f t="shared" si="1"/>
        <v>Yes</v>
      </c>
      <c r="G9" s="69" t="str">
        <f t="shared" si="2"/>
        <v>Yes</v>
      </c>
      <c r="H9" s="70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9" t="str">
        <f t="shared" si="1"/>
        <v>No</v>
      </c>
      <c r="G10" s="69" t="str">
        <f t="shared" si="2"/>
        <v>Yes</v>
      </c>
      <c r="H10" s="70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9" t="str">
        <f t="shared" si="1"/>
        <v>Yes</v>
      </c>
      <c r="G11" s="69" t="str">
        <f t="shared" si="2"/>
        <v>Yes</v>
      </c>
      <c r="H11" s="70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9" t="str">
        <f t="shared" si="1"/>
        <v>Yes</v>
      </c>
      <c r="G12" s="69" t="str">
        <f t="shared" si="2"/>
        <v>Yes</v>
      </c>
      <c r="H12" s="70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9" t="str">
        <f t="shared" si="1"/>
        <v>No</v>
      </c>
      <c r="G13" s="69" t="str">
        <f t="shared" si="2"/>
        <v>Yes</v>
      </c>
      <c r="H13" s="70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9" t="str">
        <f t="shared" si="1"/>
        <v>Yes</v>
      </c>
      <c r="G14" s="69" t="str">
        <f t="shared" si="2"/>
        <v>Yes</v>
      </c>
      <c r="H14" s="70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9" t="str">
        <f t="shared" si="1"/>
        <v>No</v>
      </c>
      <c r="G15" s="69" t="str">
        <f t="shared" si="2"/>
        <v>Yes</v>
      </c>
      <c r="H15" s="70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9" t="str">
        <f t="shared" si="1"/>
        <v>No</v>
      </c>
      <c r="G16" s="69" t="str">
        <f t="shared" si="2"/>
        <v>Yes</v>
      </c>
      <c r="H16" s="70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9" t="str">
        <f t="shared" si="1"/>
        <v>No</v>
      </c>
      <c r="G17" s="69" t="str">
        <f t="shared" si="2"/>
        <v>Yes</v>
      </c>
      <c r="H17" s="70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9" t="str">
        <f t="shared" si="1"/>
        <v>Yes</v>
      </c>
      <c r="G18" s="69" t="str">
        <f t="shared" si="2"/>
        <v>Yes</v>
      </c>
      <c r="H18" s="70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9" t="str">
        <f t="shared" si="1"/>
        <v>No</v>
      </c>
      <c r="G19" s="69" t="str">
        <f t="shared" si="2"/>
        <v>Yes</v>
      </c>
      <c r="H19" s="70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9" t="str">
        <f t="shared" si="1"/>
        <v>Yes</v>
      </c>
      <c r="G20" s="69" t="str">
        <f t="shared" si="2"/>
        <v>Yes</v>
      </c>
      <c r="H20" s="70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9" t="str">
        <f t="shared" si="1"/>
        <v>Yes</v>
      </c>
      <c r="G21" s="69" t="str">
        <f t="shared" si="2"/>
        <v>No</v>
      </c>
      <c r="H21" s="70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9" t="str">
        <f t="shared" si="1"/>
        <v>No</v>
      </c>
      <c r="G22" s="69" t="str">
        <f t="shared" si="2"/>
        <v>No</v>
      </c>
      <c r="H22" s="70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9" t="str">
        <f t="shared" si="1"/>
        <v>Yes</v>
      </c>
      <c r="G23" s="69" t="str">
        <f t="shared" si="2"/>
        <v>No</v>
      </c>
      <c r="H23" s="70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9" t="str">
        <f t="shared" si="1"/>
        <v>Yes</v>
      </c>
      <c r="G24" s="69" t="str">
        <f t="shared" si="2"/>
        <v>No</v>
      </c>
      <c r="H24" s="70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9" t="str">
        <f t="shared" si="1"/>
        <v>No</v>
      </c>
      <c r="G25" s="69" t="str">
        <f t="shared" si="2"/>
        <v>No</v>
      </c>
      <c r="H25" s="70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9" t="str">
        <f t="shared" si="1"/>
        <v>No</v>
      </c>
      <c r="G26" s="69" t="str">
        <f t="shared" si="2"/>
        <v>No</v>
      </c>
      <c r="H26" s="70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9" t="str">
        <f t="shared" si="1"/>
        <v>No</v>
      </c>
      <c r="G27" s="69" t="str">
        <f t="shared" si="2"/>
        <v>No</v>
      </c>
      <c r="H27" s="70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9" t="str">
        <f t="shared" si="1"/>
        <v>Yes</v>
      </c>
      <c r="G28" s="69" t="str">
        <f t="shared" si="2"/>
        <v>No</v>
      </c>
      <c r="H28" s="70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9" t="str">
        <f t="shared" si="1"/>
        <v>No</v>
      </c>
      <c r="G29" s="69" t="str">
        <f t="shared" si="2"/>
        <v>No</v>
      </c>
      <c r="H29" s="70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9" t="str">
        <f t="shared" si="1"/>
        <v>No</v>
      </c>
      <c r="G30" s="69" t="str">
        <f t="shared" si="2"/>
        <v>No</v>
      </c>
      <c r="H30" s="70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9" t="str">
        <f t="shared" si="1"/>
        <v>Yes</v>
      </c>
      <c r="G31" s="69" t="str">
        <f t="shared" si="2"/>
        <v>No</v>
      </c>
      <c r="H31" s="70" t="str">
        <f t="shared" si="3"/>
        <v>No</v>
      </c>
      <c r="I31" s="27"/>
      <c r="J31" s="32">
        <v>27</v>
      </c>
      <c r="K31" s="32">
        <f t="shared" si="4"/>
        <v>0</v>
      </c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9" t="str">
        <f t="shared" si="1"/>
        <v>Yes</v>
      </c>
      <c r="G32" s="69" t="str">
        <f t="shared" si="2"/>
        <v>No</v>
      </c>
      <c r="H32" s="70" t="str">
        <f t="shared" si="3"/>
        <v>No</v>
      </c>
      <c r="I32" s="27"/>
      <c r="J32" s="32">
        <v>27</v>
      </c>
      <c r="K32" s="32">
        <f t="shared" si="4"/>
        <v>0</v>
      </c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9" t="str">
        <f t="shared" si="1"/>
        <v>No</v>
      </c>
      <c r="G33" s="69" t="str">
        <f t="shared" si="2"/>
        <v>No</v>
      </c>
      <c r="H33" s="70" t="str">
        <f t="shared" si="3"/>
        <v>No</v>
      </c>
      <c r="I33" s="27"/>
      <c r="J33" s="32">
        <v>27</v>
      </c>
      <c r="K33" s="32">
        <f t="shared" si="4"/>
        <v>0</v>
      </c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9" t="str">
        <f t="shared" si="1"/>
        <v>Yes</v>
      </c>
      <c r="G34" s="69" t="str">
        <f t="shared" si="2"/>
        <v>No</v>
      </c>
      <c r="H34" s="70" t="str">
        <f t="shared" si="3"/>
        <v>No</v>
      </c>
      <c r="I34" s="27"/>
      <c r="J34" s="32">
        <v>27</v>
      </c>
      <c r="K34" s="32">
        <f t="shared" si="4"/>
        <v>0</v>
      </c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9" t="str">
        <f t="shared" si="1"/>
        <v>No</v>
      </c>
      <c r="G35" s="69" t="str">
        <f t="shared" si="2"/>
        <v>No</v>
      </c>
      <c r="H35" s="70" t="str">
        <f t="shared" si="3"/>
        <v>No</v>
      </c>
      <c r="I35" s="27"/>
      <c r="J35" s="32">
        <v>27</v>
      </c>
      <c r="K35" s="32">
        <f t="shared" si="4"/>
        <v>0</v>
      </c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9" t="str">
        <f t="shared" si="1"/>
        <v>No</v>
      </c>
      <c r="G36" s="69" t="str">
        <f t="shared" si="2"/>
        <v>No</v>
      </c>
      <c r="H36" s="70" t="str">
        <f t="shared" si="3"/>
        <v>No</v>
      </c>
      <c r="I36" s="27"/>
      <c r="J36" s="32">
        <v>27</v>
      </c>
      <c r="K36" s="32">
        <f t="shared" si="4"/>
        <v>0</v>
      </c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9" t="str">
        <f t="shared" si="1"/>
        <v>No</v>
      </c>
      <c r="G37" s="69" t="str">
        <f t="shared" si="2"/>
        <v>No</v>
      </c>
      <c r="H37" s="70" t="str">
        <f t="shared" si="3"/>
        <v>No</v>
      </c>
      <c r="I37" s="27"/>
      <c r="J37" s="32">
        <v>27</v>
      </c>
      <c r="K37" s="32">
        <f t="shared" si="4"/>
        <v>0</v>
      </c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9" t="str">
        <f t="shared" si="1"/>
        <v>No</v>
      </c>
      <c r="G38" s="69" t="str">
        <f t="shared" si="2"/>
        <v>No</v>
      </c>
      <c r="H38" s="70" t="str">
        <f t="shared" si="3"/>
        <v>No</v>
      </c>
      <c r="I38" s="27"/>
      <c r="J38" s="32">
        <v>27</v>
      </c>
      <c r="K38" s="32">
        <f t="shared" si="4"/>
        <v>0</v>
      </c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9" t="str">
        <f t="shared" si="1"/>
        <v>No</v>
      </c>
      <c r="G39" s="69" t="str">
        <f t="shared" si="2"/>
        <v>No</v>
      </c>
      <c r="H39" s="70" t="str">
        <f t="shared" si="3"/>
        <v>No</v>
      </c>
      <c r="I39" s="27"/>
      <c r="J39" s="32">
        <v>27</v>
      </c>
      <c r="K39" s="32">
        <f t="shared" si="4"/>
        <v>0</v>
      </c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69" t="str">
        <f t="shared" si="1"/>
        <v>No</v>
      </c>
      <c r="G40" s="69" t="str">
        <f t="shared" si="2"/>
        <v>No</v>
      </c>
      <c r="H40" s="70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G17" sqref="G17"/>
    </sheetView>
  </sheetViews>
  <sheetFormatPr baseColWidth="10" defaultColWidth="8.83203125" defaultRowHeight="14" x14ac:dyDescent="0"/>
  <cols>
    <col min="1" max="1" width="14.6640625" customWidth="1"/>
    <col min="2" max="2" width="10.1640625" customWidth="1"/>
    <col min="3" max="7" width="16.5" customWidth="1"/>
    <col min="8" max="8" width="16.6640625" customWidth="1"/>
    <col min="9" max="9" width="12.6640625" bestFit="1" customWidth="1"/>
    <col min="10" max="10" width="16.5" customWidth="1"/>
    <col min="11" max="12" width="12.6640625" customWidth="1"/>
    <col min="13" max="13" width="8.83203125" style="27"/>
    <col min="261" max="261" width="14.6640625" customWidth="1"/>
    <col min="262" max="262" width="10.1640625" customWidth="1"/>
    <col min="263" max="263" width="16.5" customWidth="1"/>
    <col min="264" max="264" width="16.6640625" customWidth="1"/>
    <col min="265" max="265" width="1.5" customWidth="1"/>
    <col min="266" max="266" width="16.5" customWidth="1"/>
    <col min="267" max="268" width="12.6640625" customWidth="1"/>
    <col min="517" max="517" width="14.6640625" customWidth="1"/>
    <col min="518" max="518" width="10.1640625" customWidth="1"/>
    <col min="519" max="519" width="16.5" customWidth="1"/>
    <col min="520" max="520" width="16.6640625" customWidth="1"/>
    <col min="521" max="521" width="1.5" customWidth="1"/>
    <col min="522" max="522" width="16.5" customWidth="1"/>
    <col min="523" max="524" width="12.6640625" customWidth="1"/>
    <col min="773" max="773" width="14.6640625" customWidth="1"/>
    <col min="774" max="774" width="10.1640625" customWidth="1"/>
    <col min="775" max="775" width="16.5" customWidth="1"/>
    <col min="776" max="776" width="16.6640625" customWidth="1"/>
    <col min="777" max="777" width="1.5" customWidth="1"/>
    <col min="778" max="778" width="16.5" customWidth="1"/>
    <col min="779" max="780" width="12.6640625" customWidth="1"/>
    <col min="1029" max="1029" width="14.6640625" customWidth="1"/>
    <col min="1030" max="1030" width="10.1640625" customWidth="1"/>
    <col min="1031" max="1031" width="16.5" customWidth="1"/>
    <col min="1032" max="1032" width="16.6640625" customWidth="1"/>
    <col min="1033" max="1033" width="1.5" customWidth="1"/>
    <col min="1034" max="1034" width="16.5" customWidth="1"/>
    <col min="1035" max="1036" width="12.6640625" customWidth="1"/>
    <col min="1285" max="1285" width="14.6640625" customWidth="1"/>
    <col min="1286" max="1286" width="10.1640625" customWidth="1"/>
    <col min="1287" max="1287" width="16.5" customWidth="1"/>
    <col min="1288" max="1288" width="16.6640625" customWidth="1"/>
    <col min="1289" max="1289" width="1.5" customWidth="1"/>
    <col min="1290" max="1290" width="16.5" customWidth="1"/>
    <col min="1291" max="1292" width="12.6640625" customWidth="1"/>
    <col min="1541" max="1541" width="14.6640625" customWidth="1"/>
    <col min="1542" max="1542" width="10.1640625" customWidth="1"/>
    <col min="1543" max="1543" width="16.5" customWidth="1"/>
    <col min="1544" max="1544" width="16.6640625" customWidth="1"/>
    <col min="1545" max="1545" width="1.5" customWidth="1"/>
    <col min="1546" max="1546" width="16.5" customWidth="1"/>
    <col min="1547" max="1548" width="12.6640625" customWidth="1"/>
    <col min="1797" max="1797" width="14.6640625" customWidth="1"/>
    <col min="1798" max="1798" width="10.1640625" customWidth="1"/>
    <col min="1799" max="1799" width="16.5" customWidth="1"/>
    <col min="1800" max="1800" width="16.6640625" customWidth="1"/>
    <col min="1801" max="1801" width="1.5" customWidth="1"/>
    <col min="1802" max="1802" width="16.5" customWidth="1"/>
    <col min="1803" max="1804" width="12.6640625" customWidth="1"/>
    <col min="2053" max="2053" width="14.6640625" customWidth="1"/>
    <col min="2054" max="2054" width="10.1640625" customWidth="1"/>
    <col min="2055" max="2055" width="16.5" customWidth="1"/>
    <col min="2056" max="2056" width="16.6640625" customWidth="1"/>
    <col min="2057" max="2057" width="1.5" customWidth="1"/>
    <col min="2058" max="2058" width="16.5" customWidth="1"/>
    <col min="2059" max="2060" width="12.6640625" customWidth="1"/>
    <col min="2309" max="2309" width="14.6640625" customWidth="1"/>
    <col min="2310" max="2310" width="10.1640625" customWidth="1"/>
    <col min="2311" max="2311" width="16.5" customWidth="1"/>
    <col min="2312" max="2312" width="16.6640625" customWidth="1"/>
    <col min="2313" max="2313" width="1.5" customWidth="1"/>
    <col min="2314" max="2314" width="16.5" customWidth="1"/>
    <col min="2315" max="2316" width="12.6640625" customWidth="1"/>
    <col min="2565" max="2565" width="14.6640625" customWidth="1"/>
    <col min="2566" max="2566" width="10.1640625" customWidth="1"/>
    <col min="2567" max="2567" width="16.5" customWidth="1"/>
    <col min="2568" max="2568" width="16.6640625" customWidth="1"/>
    <col min="2569" max="2569" width="1.5" customWidth="1"/>
    <col min="2570" max="2570" width="16.5" customWidth="1"/>
    <col min="2571" max="2572" width="12.6640625" customWidth="1"/>
    <col min="2821" max="2821" width="14.6640625" customWidth="1"/>
    <col min="2822" max="2822" width="10.1640625" customWidth="1"/>
    <col min="2823" max="2823" width="16.5" customWidth="1"/>
    <col min="2824" max="2824" width="16.6640625" customWidth="1"/>
    <col min="2825" max="2825" width="1.5" customWidth="1"/>
    <col min="2826" max="2826" width="16.5" customWidth="1"/>
    <col min="2827" max="2828" width="12.6640625" customWidth="1"/>
    <col min="3077" max="3077" width="14.6640625" customWidth="1"/>
    <col min="3078" max="3078" width="10.1640625" customWidth="1"/>
    <col min="3079" max="3079" width="16.5" customWidth="1"/>
    <col min="3080" max="3080" width="16.6640625" customWidth="1"/>
    <col min="3081" max="3081" width="1.5" customWidth="1"/>
    <col min="3082" max="3082" width="16.5" customWidth="1"/>
    <col min="3083" max="3084" width="12.6640625" customWidth="1"/>
    <col min="3333" max="3333" width="14.6640625" customWidth="1"/>
    <col min="3334" max="3334" width="10.1640625" customWidth="1"/>
    <col min="3335" max="3335" width="16.5" customWidth="1"/>
    <col min="3336" max="3336" width="16.6640625" customWidth="1"/>
    <col min="3337" max="3337" width="1.5" customWidth="1"/>
    <col min="3338" max="3338" width="16.5" customWidth="1"/>
    <col min="3339" max="3340" width="12.6640625" customWidth="1"/>
    <col min="3589" max="3589" width="14.6640625" customWidth="1"/>
    <col min="3590" max="3590" width="10.1640625" customWidth="1"/>
    <col min="3591" max="3591" width="16.5" customWidth="1"/>
    <col min="3592" max="3592" width="16.6640625" customWidth="1"/>
    <col min="3593" max="3593" width="1.5" customWidth="1"/>
    <col min="3594" max="3594" width="16.5" customWidth="1"/>
    <col min="3595" max="3596" width="12.6640625" customWidth="1"/>
    <col min="3845" max="3845" width="14.6640625" customWidth="1"/>
    <col min="3846" max="3846" width="10.1640625" customWidth="1"/>
    <col min="3847" max="3847" width="16.5" customWidth="1"/>
    <col min="3848" max="3848" width="16.6640625" customWidth="1"/>
    <col min="3849" max="3849" width="1.5" customWidth="1"/>
    <col min="3850" max="3850" width="16.5" customWidth="1"/>
    <col min="3851" max="3852" width="12.6640625" customWidth="1"/>
    <col min="4101" max="4101" width="14.6640625" customWidth="1"/>
    <col min="4102" max="4102" width="10.1640625" customWidth="1"/>
    <col min="4103" max="4103" width="16.5" customWidth="1"/>
    <col min="4104" max="4104" width="16.6640625" customWidth="1"/>
    <col min="4105" max="4105" width="1.5" customWidth="1"/>
    <col min="4106" max="4106" width="16.5" customWidth="1"/>
    <col min="4107" max="4108" width="12.6640625" customWidth="1"/>
    <col min="4357" max="4357" width="14.6640625" customWidth="1"/>
    <col min="4358" max="4358" width="10.1640625" customWidth="1"/>
    <col min="4359" max="4359" width="16.5" customWidth="1"/>
    <col min="4360" max="4360" width="16.6640625" customWidth="1"/>
    <col min="4361" max="4361" width="1.5" customWidth="1"/>
    <col min="4362" max="4362" width="16.5" customWidth="1"/>
    <col min="4363" max="4364" width="12.6640625" customWidth="1"/>
    <col min="4613" max="4613" width="14.6640625" customWidth="1"/>
    <col min="4614" max="4614" width="10.1640625" customWidth="1"/>
    <col min="4615" max="4615" width="16.5" customWidth="1"/>
    <col min="4616" max="4616" width="16.6640625" customWidth="1"/>
    <col min="4617" max="4617" width="1.5" customWidth="1"/>
    <col min="4618" max="4618" width="16.5" customWidth="1"/>
    <col min="4619" max="4620" width="12.6640625" customWidth="1"/>
    <col min="4869" max="4869" width="14.6640625" customWidth="1"/>
    <col min="4870" max="4870" width="10.1640625" customWidth="1"/>
    <col min="4871" max="4871" width="16.5" customWidth="1"/>
    <col min="4872" max="4872" width="16.6640625" customWidth="1"/>
    <col min="4873" max="4873" width="1.5" customWidth="1"/>
    <col min="4874" max="4874" width="16.5" customWidth="1"/>
    <col min="4875" max="4876" width="12.6640625" customWidth="1"/>
    <col min="5125" max="5125" width="14.6640625" customWidth="1"/>
    <col min="5126" max="5126" width="10.1640625" customWidth="1"/>
    <col min="5127" max="5127" width="16.5" customWidth="1"/>
    <col min="5128" max="5128" width="16.6640625" customWidth="1"/>
    <col min="5129" max="5129" width="1.5" customWidth="1"/>
    <col min="5130" max="5130" width="16.5" customWidth="1"/>
    <col min="5131" max="5132" width="12.6640625" customWidth="1"/>
    <col min="5381" max="5381" width="14.6640625" customWidth="1"/>
    <col min="5382" max="5382" width="10.1640625" customWidth="1"/>
    <col min="5383" max="5383" width="16.5" customWidth="1"/>
    <col min="5384" max="5384" width="16.6640625" customWidth="1"/>
    <col min="5385" max="5385" width="1.5" customWidth="1"/>
    <col min="5386" max="5386" width="16.5" customWidth="1"/>
    <col min="5387" max="5388" width="12.6640625" customWidth="1"/>
    <col min="5637" max="5637" width="14.6640625" customWidth="1"/>
    <col min="5638" max="5638" width="10.1640625" customWidth="1"/>
    <col min="5639" max="5639" width="16.5" customWidth="1"/>
    <col min="5640" max="5640" width="16.6640625" customWidth="1"/>
    <col min="5641" max="5641" width="1.5" customWidth="1"/>
    <col min="5642" max="5642" width="16.5" customWidth="1"/>
    <col min="5643" max="5644" width="12.6640625" customWidth="1"/>
    <col min="5893" max="5893" width="14.6640625" customWidth="1"/>
    <col min="5894" max="5894" width="10.1640625" customWidth="1"/>
    <col min="5895" max="5895" width="16.5" customWidth="1"/>
    <col min="5896" max="5896" width="16.6640625" customWidth="1"/>
    <col min="5897" max="5897" width="1.5" customWidth="1"/>
    <col min="5898" max="5898" width="16.5" customWidth="1"/>
    <col min="5899" max="5900" width="12.6640625" customWidth="1"/>
    <col min="6149" max="6149" width="14.6640625" customWidth="1"/>
    <col min="6150" max="6150" width="10.1640625" customWidth="1"/>
    <col min="6151" max="6151" width="16.5" customWidth="1"/>
    <col min="6152" max="6152" width="16.6640625" customWidth="1"/>
    <col min="6153" max="6153" width="1.5" customWidth="1"/>
    <col min="6154" max="6154" width="16.5" customWidth="1"/>
    <col min="6155" max="6156" width="12.6640625" customWidth="1"/>
    <col min="6405" max="6405" width="14.6640625" customWidth="1"/>
    <col min="6406" max="6406" width="10.1640625" customWidth="1"/>
    <col min="6407" max="6407" width="16.5" customWidth="1"/>
    <col min="6408" max="6408" width="16.6640625" customWidth="1"/>
    <col min="6409" max="6409" width="1.5" customWidth="1"/>
    <col min="6410" max="6410" width="16.5" customWidth="1"/>
    <col min="6411" max="6412" width="12.6640625" customWidth="1"/>
    <col min="6661" max="6661" width="14.6640625" customWidth="1"/>
    <col min="6662" max="6662" width="10.1640625" customWidth="1"/>
    <col min="6663" max="6663" width="16.5" customWidth="1"/>
    <col min="6664" max="6664" width="16.6640625" customWidth="1"/>
    <col min="6665" max="6665" width="1.5" customWidth="1"/>
    <col min="6666" max="6666" width="16.5" customWidth="1"/>
    <col min="6667" max="6668" width="12.6640625" customWidth="1"/>
    <col min="6917" max="6917" width="14.6640625" customWidth="1"/>
    <col min="6918" max="6918" width="10.1640625" customWidth="1"/>
    <col min="6919" max="6919" width="16.5" customWidth="1"/>
    <col min="6920" max="6920" width="16.6640625" customWidth="1"/>
    <col min="6921" max="6921" width="1.5" customWidth="1"/>
    <col min="6922" max="6922" width="16.5" customWidth="1"/>
    <col min="6923" max="6924" width="12.6640625" customWidth="1"/>
    <col min="7173" max="7173" width="14.6640625" customWidth="1"/>
    <col min="7174" max="7174" width="10.1640625" customWidth="1"/>
    <col min="7175" max="7175" width="16.5" customWidth="1"/>
    <col min="7176" max="7176" width="16.6640625" customWidth="1"/>
    <col min="7177" max="7177" width="1.5" customWidth="1"/>
    <col min="7178" max="7178" width="16.5" customWidth="1"/>
    <col min="7179" max="7180" width="12.6640625" customWidth="1"/>
    <col min="7429" max="7429" width="14.6640625" customWidth="1"/>
    <col min="7430" max="7430" width="10.1640625" customWidth="1"/>
    <col min="7431" max="7431" width="16.5" customWidth="1"/>
    <col min="7432" max="7432" width="16.6640625" customWidth="1"/>
    <col min="7433" max="7433" width="1.5" customWidth="1"/>
    <col min="7434" max="7434" width="16.5" customWidth="1"/>
    <col min="7435" max="7436" width="12.6640625" customWidth="1"/>
    <col min="7685" max="7685" width="14.6640625" customWidth="1"/>
    <col min="7686" max="7686" width="10.1640625" customWidth="1"/>
    <col min="7687" max="7687" width="16.5" customWidth="1"/>
    <col min="7688" max="7688" width="16.6640625" customWidth="1"/>
    <col min="7689" max="7689" width="1.5" customWidth="1"/>
    <col min="7690" max="7690" width="16.5" customWidth="1"/>
    <col min="7691" max="7692" width="12.6640625" customWidth="1"/>
    <col min="7941" max="7941" width="14.6640625" customWidth="1"/>
    <col min="7942" max="7942" width="10.1640625" customWidth="1"/>
    <col min="7943" max="7943" width="16.5" customWidth="1"/>
    <col min="7944" max="7944" width="16.6640625" customWidth="1"/>
    <col min="7945" max="7945" width="1.5" customWidth="1"/>
    <col min="7946" max="7946" width="16.5" customWidth="1"/>
    <col min="7947" max="7948" width="12.6640625" customWidth="1"/>
    <col min="8197" max="8197" width="14.6640625" customWidth="1"/>
    <col min="8198" max="8198" width="10.1640625" customWidth="1"/>
    <col min="8199" max="8199" width="16.5" customWidth="1"/>
    <col min="8200" max="8200" width="16.6640625" customWidth="1"/>
    <col min="8201" max="8201" width="1.5" customWidth="1"/>
    <col min="8202" max="8202" width="16.5" customWidth="1"/>
    <col min="8203" max="8204" width="12.6640625" customWidth="1"/>
    <col min="8453" max="8453" width="14.6640625" customWidth="1"/>
    <col min="8454" max="8454" width="10.1640625" customWidth="1"/>
    <col min="8455" max="8455" width="16.5" customWidth="1"/>
    <col min="8456" max="8456" width="16.6640625" customWidth="1"/>
    <col min="8457" max="8457" width="1.5" customWidth="1"/>
    <col min="8458" max="8458" width="16.5" customWidth="1"/>
    <col min="8459" max="8460" width="12.6640625" customWidth="1"/>
    <col min="8709" max="8709" width="14.6640625" customWidth="1"/>
    <col min="8710" max="8710" width="10.1640625" customWidth="1"/>
    <col min="8711" max="8711" width="16.5" customWidth="1"/>
    <col min="8712" max="8712" width="16.6640625" customWidth="1"/>
    <col min="8713" max="8713" width="1.5" customWidth="1"/>
    <col min="8714" max="8714" width="16.5" customWidth="1"/>
    <col min="8715" max="8716" width="12.6640625" customWidth="1"/>
    <col min="8965" max="8965" width="14.6640625" customWidth="1"/>
    <col min="8966" max="8966" width="10.1640625" customWidth="1"/>
    <col min="8967" max="8967" width="16.5" customWidth="1"/>
    <col min="8968" max="8968" width="16.6640625" customWidth="1"/>
    <col min="8969" max="8969" width="1.5" customWidth="1"/>
    <col min="8970" max="8970" width="16.5" customWidth="1"/>
    <col min="8971" max="8972" width="12.6640625" customWidth="1"/>
    <col min="9221" max="9221" width="14.6640625" customWidth="1"/>
    <col min="9222" max="9222" width="10.1640625" customWidth="1"/>
    <col min="9223" max="9223" width="16.5" customWidth="1"/>
    <col min="9224" max="9224" width="16.6640625" customWidth="1"/>
    <col min="9225" max="9225" width="1.5" customWidth="1"/>
    <col min="9226" max="9226" width="16.5" customWidth="1"/>
    <col min="9227" max="9228" width="12.6640625" customWidth="1"/>
    <col min="9477" max="9477" width="14.6640625" customWidth="1"/>
    <col min="9478" max="9478" width="10.1640625" customWidth="1"/>
    <col min="9479" max="9479" width="16.5" customWidth="1"/>
    <col min="9480" max="9480" width="16.6640625" customWidth="1"/>
    <col min="9481" max="9481" width="1.5" customWidth="1"/>
    <col min="9482" max="9482" width="16.5" customWidth="1"/>
    <col min="9483" max="9484" width="12.6640625" customWidth="1"/>
    <col min="9733" max="9733" width="14.6640625" customWidth="1"/>
    <col min="9734" max="9734" width="10.1640625" customWidth="1"/>
    <col min="9735" max="9735" width="16.5" customWidth="1"/>
    <col min="9736" max="9736" width="16.6640625" customWidth="1"/>
    <col min="9737" max="9737" width="1.5" customWidth="1"/>
    <col min="9738" max="9738" width="16.5" customWidth="1"/>
    <col min="9739" max="9740" width="12.6640625" customWidth="1"/>
    <col min="9989" max="9989" width="14.6640625" customWidth="1"/>
    <col min="9990" max="9990" width="10.1640625" customWidth="1"/>
    <col min="9991" max="9991" width="16.5" customWidth="1"/>
    <col min="9992" max="9992" width="16.6640625" customWidth="1"/>
    <col min="9993" max="9993" width="1.5" customWidth="1"/>
    <col min="9994" max="9994" width="16.5" customWidth="1"/>
    <col min="9995" max="9996" width="12.6640625" customWidth="1"/>
    <col min="10245" max="10245" width="14.6640625" customWidth="1"/>
    <col min="10246" max="10246" width="10.1640625" customWidth="1"/>
    <col min="10247" max="10247" width="16.5" customWidth="1"/>
    <col min="10248" max="10248" width="16.6640625" customWidth="1"/>
    <col min="10249" max="10249" width="1.5" customWidth="1"/>
    <col min="10250" max="10250" width="16.5" customWidth="1"/>
    <col min="10251" max="10252" width="12.6640625" customWidth="1"/>
    <col min="10501" max="10501" width="14.6640625" customWidth="1"/>
    <col min="10502" max="10502" width="10.1640625" customWidth="1"/>
    <col min="10503" max="10503" width="16.5" customWidth="1"/>
    <col min="10504" max="10504" width="16.6640625" customWidth="1"/>
    <col min="10505" max="10505" width="1.5" customWidth="1"/>
    <col min="10506" max="10506" width="16.5" customWidth="1"/>
    <col min="10507" max="10508" width="12.6640625" customWidth="1"/>
    <col min="10757" max="10757" width="14.6640625" customWidth="1"/>
    <col min="10758" max="10758" width="10.1640625" customWidth="1"/>
    <col min="10759" max="10759" width="16.5" customWidth="1"/>
    <col min="10760" max="10760" width="16.6640625" customWidth="1"/>
    <col min="10761" max="10761" width="1.5" customWidth="1"/>
    <col min="10762" max="10762" width="16.5" customWidth="1"/>
    <col min="10763" max="10764" width="12.6640625" customWidth="1"/>
    <col min="11013" max="11013" width="14.6640625" customWidth="1"/>
    <col min="11014" max="11014" width="10.1640625" customWidth="1"/>
    <col min="11015" max="11015" width="16.5" customWidth="1"/>
    <col min="11016" max="11016" width="16.6640625" customWidth="1"/>
    <col min="11017" max="11017" width="1.5" customWidth="1"/>
    <col min="11018" max="11018" width="16.5" customWidth="1"/>
    <col min="11019" max="11020" width="12.6640625" customWidth="1"/>
    <col min="11269" max="11269" width="14.6640625" customWidth="1"/>
    <col min="11270" max="11270" width="10.1640625" customWidth="1"/>
    <col min="11271" max="11271" width="16.5" customWidth="1"/>
    <col min="11272" max="11272" width="16.6640625" customWidth="1"/>
    <col min="11273" max="11273" width="1.5" customWidth="1"/>
    <col min="11274" max="11274" width="16.5" customWidth="1"/>
    <col min="11275" max="11276" width="12.6640625" customWidth="1"/>
    <col min="11525" max="11525" width="14.6640625" customWidth="1"/>
    <col min="11526" max="11526" width="10.1640625" customWidth="1"/>
    <col min="11527" max="11527" width="16.5" customWidth="1"/>
    <col min="11528" max="11528" width="16.6640625" customWidth="1"/>
    <col min="11529" max="11529" width="1.5" customWidth="1"/>
    <col min="11530" max="11530" width="16.5" customWidth="1"/>
    <col min="11531" max="11532" width="12.6640625" customWidth="1"/>
    <col min="11781" max="11781" width="14.6640625" customWidth="1"/>
    <col min="11782" max="11782" width="10.1640625" customWidth="1"/>
    <col min="11783" max="11783" width="16.5" customWidth="1"/>
    <col min="11784" max="11784" width="16.6640625" customWidth="1"/>
    <col min="11785" max="11785" width="1.5" customWidth="1"/>
    <col min="11786" max="11786" width="16.5" customWidth="1"/>
    <col min="11787" max="11788" width="12.6640625" customWidth="1"/>
    <col min="12037" max="12037" width="14.6640625" customWidth="1"/>
    <col min="12038" max="12038" width="10.1640625" customWidth="1"/>
    <col min="12039" max="12039" width="16.5" customWidth="1"/>
    <col min="12040" max="12040" width="16.6640625" customWidth="1"/>
    <col min="12041" max="12041" width="1.5" customWidth="1"/>
    <col min="12042" max="12042" width="16.5" customWidth="1"/>
    <col min="12043" max="12044" width="12.6640625" customWidth="1"/>
    <col min="12293" max="12293" width="14.6640625" customWidth="1"/>
    <col min="12294" max="12294" width="10.1640625" customWidth="1"/>
    <col min="12295" max="12295" width="16.5" customWidth="1"/>
    <col min="12296" max="12296" width="16.6640625" customWidth="1"/>
    <col min="12297" max="12297" width="1.5" customWidth="1"/>
    <col min="12298" max="12298" width="16.5" customWidth="1"/>
    <col min="12299" max="12300" width="12.6640625" customWidth="1"/>
    <col min="12549" max="12549" width="14.6640625" customWidth="1"/>
    <col min="12550" max="12550" width="10.1640625" customWidth="1"/>
    <col min="12551" max="12551" width="16.5" customWidth="1"/>
    <col min="12552" max="12552" width="16.6640625" customWidth="1"/>
    <col min="12553" max="12553" width="1.5" customWidth="1"/>
    <col min="12554" max="12554" width="16.5" customWidth="1"/>
    <col min="12555" max="12556" width="12.6640625" customWidth="1"/>
    <col min="12805" max="12805" width="14.6640625" customWidth="1"/>
    <col min="12806" max="12806" width="10.1640625" customWidth="1"/>
    <col min="12807" max="12807" width="16.5" customWidth="1"/>
    <col min="12808" max="12808" width="16.6640625" customWidth="1"/>
    <col min="12809" max="12809" width="1.5" customWidth="1"/>
    <col min="12810" max="12810" width="16.5" customWidth="1"/>
    <col min="12811" max="12812" width="12.6640625" customWidth="1"/>
    <col min="13061" max="13061" width="14.6640625" customWidth="1"/>
    <col min="13062" max="13062" width="10.1640625" customWidth="1"/>
    <col min="13063" max="13063" width="16.5" customWidth="1"/>
    <col min="13064" max="13064" width="16.6640625" customWidth="1"/>
    <col min="13065" max="13065" width="1.5" customWidth="1"/>
    <col min="13066" max="13066" width="16.5" customWidth="1"/>
    <col min="13067" max="13068" width="12.6640625" customWidth="1"/>
    <col min="13317" max="13317" width="14.6640625" customWidth="1"/>
    <col min="13318" max="13318" width="10.1640625" customWidth="1"/>
    <col min="13319" max="13319" width="16.5" customWidth="1"/>
    <col min="13320" max="13320" width="16.6640625" customWidth="1"/>
    <col min="13321" max="13321" width="1.5" customWidth="1"/>
    <col min="13322" max="13322" width="16.5" customWidth="1"/>
    <col min="13323" max="13324" width="12.6640625" customWidth="1"/>
    <col min="13573" max="13573" width="14.6640625" customWidth="1"/>
    <col min="13574" max="13574" width="10.1640625" customWidth="1"/>
    <col min="13575" max="13575" width="16.5" customWidth="1"/>
    <col min="13576" max="13576" width="16.6640625" customWidth="1"/>
    <col min="13577" max="13577" width="1.5" customWidth="1"/>
    <col min="13578" max="13578" width="16.5" customWidth="1"/>
    <col min="13579" max="13580" width="12.6640625" customWidth="1"/>
    <col min="13829" max="13829" width="14.6640625" customWidth="1"/>
    <col min="13830" max="13830" width="10.1640625" customWidth="1"/>
    <col min="13831" max="13831" width="16.5" customWidth="1"/>
    <col min="13832" max="13832" width="16.6640625" customWidth="1"/>
    <col min="13833" max="13833" width="1.5" customWidth="1"/>
    <col min="13834" max="13834" width="16.5" customWidth="1"/>
    <col min="13835" max="13836" width="12.6640625" customWidth="1"/>
    <col min="14085" max="14085" width="14.6640625" customWidth="1"/>
    <col min="14086" max="14086" width="10.1640625" customWidth="1"/>
    <col min="14087" max="14087" width="16.5" customWidth="1"/>
    <col min="14088" max="14088" width="16.6640625" customWidth="1"/>
    <col min="14089" max="14089" width="1.5" customWidth="1"/>
    <col min="14090" max="14090" width="16.5" customWidth="1"/>
    <col min="14091" max="14092" width="12.6640625" customWidth="1"/>
    <col min="14341" max="14341" width="14.6640625" customWidth="1"/>
    <col min="14342" max="14342" width="10.1640625" customWidth="1"/>
    <col min="14343" max="14343" width="16.5" customWidth="1"/>
    <col min="14344" max="14344" width="16.6640625" customWidth="1"/>
    <col min="14345" max="14345" width="1.5" customWidth="1"/>
    <col min="14346" max="14346" width="16.5" customWidth="1"/>
    <col min="14347" max="14348" width="12.6640625" customWidth="1"/>
    <col min="14597" max="14597" width="14.6640625" customWidth="1"/>
    <col min="14598" max="14598" width="10.1640625" customWidth="1"/>
    <col min="14599" max="14599" width="16.5" customWidth="1"/>
    <col min="14600" max="14600" width="16.6640625" customWidth="1"/>
    <col min="14601" max="14601" width="1.5" customWidth="1"/>
    <col min="14602" max="14602" width="16.5" customWidth="1"/>
    <col min="14603" max="14604" width="12.6640625" customWidth="1"/>
    <col min="14853" max="14853" width="14.6640625" customWidth="1"/>
    <col min="14854" max="14854" width="10.1640625" customWidth="1"/>
    <col min="14855" max="14855" width="16.5" customWidth="1"/>
    <col min="14856" max="14856" width="16.6640625" customWidth="1"/>
    <col min="14857" max="14857" width="1.5" customWidth="1"/>
    <col min="14858" max="14858" width="16.5" customWidth="1"/>
    <col min="14859" max="14860" width="12.6640625" customWidth="1"/>
    <col min="15109" max="15109" width="14.6640625" customWidth="1"/>
    <col min="15110" max="15110" width="10.1640625" customWidth="1"/>
    <col min="15111" max="15111" width="16.5" customWidth="1"/>
    <col min="15112" max="15112" width="16.6640625" customWidth="1"/>
    <col min="15113" max="15113" width="1.5" customWidth="1"/>
    <col min="15114" max="15114" width="16.5" customWidth="1"/>
    <col min="15115" max="15116" width="12.6640625" customWidth="1"/>
    <col min="15365" max="15365" width="14.6640625" customWidth="1"/>
    <col min="15366" max="15366" width="10.1640625" customWidth="1"/>
    <col min="15367" max="15367" width="16.5" customWidth="1"/>
    <col min="15368" max="15368" width="16.6640625" customWidth="1"/>
    <col min="15369" max="15369" width="1.5" customWidth="1"/>
    <col min="15370" max="15370" width="16.5" customWidth="1"/>
    <col min="15371" max="15372" width="12.6640625" customWidth="1"/>
    <col min="15621" max="15621" width="14.6640625" customWidth="1"/>
    <col min="15622" max="15622" width="10.1640625" customWidth="1"/>
    <col min="15623" max="15623" width="16.5" customWidth="1"/>
    <col min="15624" max="15624" width="16.6640625" customWidth="1"/>
    <col min="15625" max="15625" width="1.5" customWidth="1"/>
    <col min="15626" max="15626" width="16.5" customWidth="1"/>
    <col min="15627" max="15628" width="12.6640625" customWidth="1"/>
    <col min="15877" max="15877" width="14.6640625" customWidth="1"/>
    <col min="15878" max="15878" width="10.1640625" customWidth="1"/>
    <col min="15879" max="15879" width="16.5" customWidth="1"/>
    <col min="15880" max="15880" width="16.6640625" customWidth="1"/>
    <col min="15881" max="15881" width="1.5" customWidth="1"/>
    <col min="15882" max="15882" width="16.5" customWidth="1"/>
    <col min="15883" max="15884" width="12.6640625" customWidth="1"/>
    <col min="16133" max="16133" width="14.6640625" customWidth="1"/>
    <col min="16134" max="16134" width="10.1640625" customWidth="1"/>
    <col min="16135" max="16135" width="16.5" customWidth="1"/>
    <col min="16136" max="16136" width="16.6640625" customWidth="1"/>
    <col min="16137" max="16137" width="1.5" customWidth="1"/>
    <col min="16138" max="16138" width="16.5" customWidth="1"/>
    <col min="16139" max="16140" width="12.6640625" customWidth="1"/>
  </cols>
  <sheetData>
    <row r="1" spans="1:17" ht="16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5" t="s">
        <v>41</v>
      </c>
      <c r="B3" s="95" t="s">
        <v>42</v>
      </c>
      <c r="C3" s="95" t="s">
        <v>43</v>
      </c>
      <c r="D3" s="95" t="s">
        <v>695</v>
      </c>
      <c r="E3" s="95" t="s">
        <v>696</v>
      </c>
      <c r="F3" s="95" t="s">
        <v>697</v>
      </c>
      <c r="G3" s="27"/>
      <c r="H3" s="96" t="s">
        <v>42</v>
      </c>
      <c r="I3" s="96" t="s">
        <v>44</v>
      </c>
      <c r="J3" s="96" t="s">
        <v>43</v>
      </c>
      <c r="K3" s="27"/>
      <c r="M3"/>
    </row>
    <row r="4" spans="1:17" ht="17.25" customHeight="1">
      <c r="A4" s="95"/>
      <c r="B4" s="95"/>
      <c r="C4" s="95"/>
      <c r="D4" s="95"/>
      <c r="E4" s="95"/>
      <c r="F4" s="95"/>
      <c r="G4" s="27"/>
      <c r="H4" s="96"/>
      <c r="I4" s="96"/>
      <c r="J4" s="96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1">
        <f>IF(E5="crs",D5*100,D5)</f>
        <v>690</v>
      </c>
      <c r="G5" s="38"/>
      <c r="H5" s="40">
        <v>1</v>
      </c>
      <c r="I5" s="40" t="s">
        <v>46</v>
      </c>
      <c r="J5" s="72">
        <f>AVERAGEIF(B5:B104,H5,F5:F104)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1">
        <f t="shared" ref="F6:F69" si="2">IF(E6="crs",D6*100,D6)</f>
        <v>883</v>
      </c>
      <c r="G6" s="38"/>
      <c r="H6" s="40">
        <v>2</v>
      </c>
      <c r="I6" s="40" t="s">
        <v>48</v>
      </c>
      <c r="J6" s="72">
        <f t="shared" ref="J6:J10" si="3">AVERAGEIF(B6:B105,H6,F6:F105)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50</v>
      </c>
      <c r="J7" s="72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52</v>
      </c>
      <c r="J8" s="72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54</v>
      </c>
      <c r="J9" s="72">
        <f t="shared" si="3"/>
        <v>735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56</v>
      </c>
      <c r="J10" s="72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58</v>
      </c>
      <c r="J11" s="72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1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1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1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1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1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1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1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1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1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1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1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1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1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1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1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1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1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1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1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1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1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1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1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1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1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1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1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1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1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1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1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1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1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1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1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13" sqref="G13:L19"/>
    </sheetView>
  </sheetViews>
  <sheetFormatPr baseColWidth="10" defaultColWidth="8.83203125" defaultRowHeight="14" x14ac:dyDescent="0"/>
  <cols>
    <col min="1" max="1" width="23.6640625" customWidth="1"/>
    <col min="2" max="2" width="11.83203125" customWidth="1"/>
    <col min="3" max="3" width="17.5" customWidth="1"/>
    <col min="6" max="6" width="12.5" bestFit="1" customWidth="1"/>
    <col min="257" max="257" width="23.6640625" customWidth="1"/>
    <col min="258" max="258" width="11.83203125" customWidth="1"/>
    <col min="259" max="259" width="17.5" customWidth="1"/>
    <col min="513" max="513" width="23.6640625" customWidth="1"/>
    <col min="514" max="514" width="11.83203125" customWidth="1"/>
    <col min="515" max="515" width="17.5" customWidth="1"/>
    <col min="769" max="769" width="23.6640625" customWidth="1"/>
    <col min="770" max="770" width="11.83203125" customWidth="1"/>
    <col min="771" max="771" width="17.5" customWidth="1"/>
    <col min="1025" max="1025" width="23.6640625" customWidth="1"/>
    <col min="1026" max="1026" width="11.83203125" customWidth="1"/>
    <col min="1027" max="1027" width="17.5" customWidth="1"/>
    <col min="1281" max="1281" width="23.6640625" customWidth="1"/>
    <col min="1282" max="1282" width="11.83203125" customWidth="1"/>
    <col min="1283" max="1283" width="17.5" customWidth="1"/>
    <col min="1537" max="1537" width="23.6640625" customWidth="1"/>
    <col min="1538" max="1538" width="11.83203125" customWidth="1"/>
    <col min="1539" max="1539" width="17.5" customWidth="1"/>
    <col min="1793" max="1793" width="23.6640625" customWidth="1"/>
    <col min="1794" max="1794" width="11.83203125" customWidth="1"/>
    <col min="1795" max="1795" width="17.5" customWidth="1"/>
    <col min="2049" max="2049" width="23.6640625" customWidth="1"/>
    <col min="2050" max="2050" width="11.83203125" customWidth="1"/>
    <col min="2051" max="2051" width="17.5" customWidth="1"/>
    <col min="2305" max="2305" width="23.6640625" customWidth="1"/>
    <col min="2306" max="2306" width="11.83203125" customWidth="1"/>
    <col min="2307" max="2307" width="17.5" customWidth="1"/>
    <col min="2561" max="2561" width="23.6640625" customWidth="1"/>
    <col min="2562" max="2562" width="11.83203125" customWidth="1"/>
    <col min="2563" max="2563" width="17.5" customWidth="1"/>
    <col min="2817" max="2817" width="23.6640625" customWidth="1"/>
    <col min="2818" max="2818" width="11.83203125" customWidth="1"/>
    <col min="2819" max="2819" width="17.5" customWidth="1"/>
    <col min="3073" max="3073" width="23.6640625" customWidth="1"/>
    <col min="3074" max="3074" width="11.83203125" customWidth="1"/>
    <col min="3075" max="3075" width="17.5" customWidth="1"/>
    <col min="3329" max="3329" width="23.6640625" customWidth="1"/>
    <col min="3330" max="3330" width="11.83203125" customWidth="1"/>
    <col min="3331" max="3331" width="17.5" customWidth="1"/>
    <col min="3585" max="3585" width="23.6640625" customWidth="1"/>
    <col min="3586" max="3586" width="11.83203125" customWidth="1"/>
    <col min="3587" max="3587" width="17.5" customWidth="1"/>
    <col min="3841" max="3841" width="23.6640625" customWidth="1"/>
    <col min="3842" max="3842" width="11.83203125" customWidth="1"/>
    <col min="3843" max="3843" width="17.5" customWidth="1"/>
    <col min="4097" max="4097" width="23.6640625" customWidth="1"/>
    <col min="4098" max="4098" width="11.83203125" customWidth="1"/>
    <col min="4099" max="4099" width="17.5" customWidth="1"/>
    <col min="4353" max="4353" width="23.6640625" customWidth="1"/>
    <col min="4354" max="4354" width="11.83203125" customWidth="1"/>
    <col min="4355" max="4355" width="17.5" customWidth="1"/>
    <col min="4609" max="4609" width="23.6640625" customWidth="1"/>
    <col min="4610" max="4610" width="11.83203125" customWidth="1"/>
    <col min="4611" max="4611" width="17.5" customWidth="1"/>
    <col min="4865" max="4865" width="23.6640625" customWidth="1"/>
    <col min="4866" max="4866" width="11.83203125" customWidth="1"/>
    <col min="4867" max="4867" width="17.5" customWidth="1"/>
    <col min="5121" max="5121" width="23.6640625" customWidth="1"/>
    <col min="5122" max="5122" width="11.83203125" customWidth="1"/>
    <col min="5123" max="5123" width="17.5" customWidth="1"/>
    <col min="5377" max="5377" width="23.6640625" customWidth="1"/>
    <col min="5378" max="5378" width="11.83203125" customWidth="1"/>
    <col min="5379" max="5379" width="17.5" customWidth="1"/>
    <col min="5633" max="5633" width="23.6640625" customWidth="1"/>
    <col min="5634" max="5634" width="11.83203125" customWidth="1"/>
    <col min="5635" max="5635" width="17.5" customWidth="1"/>
    <col min="5889" max="5889" width="23.6640625" customWidth="1"/>
    <col min="5890" max="5890" width="11.83203125" customWidth="1"/>
    <col min="5891" max="5891" width="17.5" customWidth="1"/>
    <col min="6145" max="6145" width="23.6640625" customWidth="1"/>
    <col min="6146" max="6146" width="11.83203125" customWidth="1"/>
    <col min="6147" max="6147" width="17.5" customWidth="1"/>
    <col min="6401" max="6401" width="23.6640625" customWidth="1"/>
    <col min="6402" max="6402" width="11.83203125" customWidth="1"/>
    <col min="6403" max="6403" width="17.5" customWidth="1"/>
    <col min="6657" max="6657" width="23.6640625" customWidth="1"/>
    <col min="6658" max="6658" width="11.83203125" customWidth="1"/>
    <col min="6659" max="6659" width="17.5" customWidth="1"/>
    <col min="6913" max="6913" width="23.6640625" customWidth="1"/>
    <col min="6914" max="6914" width="11.83203125" customWidth="1"/>
    <col min="6915" max="6915" width="17.5" customWidth="1"/>
    <col min="7169" max="7169" width="23.6640625" customWidth="1"/>
    <col min="7170" max="7170" width="11.83203125" customWidth="1"/>
    <col min="7171" max="7171" width="17.5" customWidth="1"/>
    <col min="7425" max="7425" width="23.6640625" customWidth="1"/>
    <col min="7426" max="7426" width="11.83203125" customWidth="1"/>
    <col min="7427" max="7427" width="17.5" customWidth="1"/>
    <col min="7681" max="7681" width="23.6640625" customWidth="1"/>
    <col min="7682" max="7682" width="11.83203125" customWidth="1"/>
    <col min="7683" max="7683" width="17.5" customWidth="1"/>
    <col min="7937" max="7937" width="23.6640625" customWidth="1"/>
    <col min="7938" max="7938" width="11.83203125" customWidth="1"/>
    <col min="7939" max="7939" width="17.5" customWidth="1"/>
    <col min="8193" max="8193" width="23.6640625" customWidth="1"/>
    <col min="8194" max="8194" width="11.83203125" customWidth="1"/>
    <col min="8195" max="8195" width="17.5" customWidth="1"/>
    <col min="8449" max="8449" width="23.6640625" customWidth="1"/>
    <col min="8450" max="8450" width="11.83203125" customWidth="1"/>
    <col min="8451" max="8451" width="17.5" customWidth="1"/>
    <col min="8705" max="8705" width="23.6640625" customWidth="1"/>
    <col min="8706" max="8706" width="11.83203125" customWidth="1"/>
    <col min="8707" max="8707" width="17.5" customWidth="1"/>
    <col min="8961" max="8961" width="23.6640625" customWidth="1"/>
    <col min="8962" max="8962" width="11.83203125" customWidth="1"/>
    <col min="8963" max="8963" width="17.5" customWidth="1"/>
    <col min="9217" max="9217" width="23.6640625" customWidth="1"/>
    <col min="9218" max="9218" width="11.83203125" customWidth="1"/>
    <col min="9219" max="9219" width="17.5" customWidth="1"/>
    <col min="9473" max="9473" width="23.6640625" customWidth="1"/>
    <col min="9474" max="9474" width="11.83203125" customWidth="1"/>
    <col min="9475" max="9475" width="17.5" customWidth="1"/>
    <col min="9729" max="9729" width="23.6640625" customWidth="1"/>
    <col min="9730" max="9730" width="11.83203125" customWidth="1"/>
    <col min="9731" max="9731" width="17.5" customWidth="1"/>
    <col min="9985" max="9985" width="23.6640625" customWidth="1"/>
    <col min="9986" max="9986" width="11.83203125" customWidth="1"/>
    <col min="9987" max="9987" width="17.5" customWidth="1"/>
    <col min="10241" max="10241" width="23.6640625" customWidth="1"/>
    <col min="10242" max="10242" width="11.83203125" customWidth="1"/>
    <col min="10243" max="10243" width="17.5" customWidth="1"/>
    <col min="10497" max="10497" width="23.6640625" customWidth="1"/>
    <col min="10498" max="10498" width="11.83203125" customWidth="1"/>
    <col min="10499" max="10499" width="17.5" customWidth="1"/>
    <col min="10753" max="10753" width="23.6640625" customWidth="1"/>
    <col min="10754" max="10754" width="11.83203125" customWidth="1"/>
    <col min="10755" max="10755" width="17.5" customWidth="1"/>
    <col min="11009" max="11009" width="23.6640625" customWidth="1"/>
    <col min="11010" max="11010" width="11.83203125" customWidth="1"/>
    <col min="11011" max="11011" width="17.5" customWidth="1"/>
    <col min="11265" max="11265" width="23.6640625" customWidth="1"/>
    <col min="11266" max="11266" width="11.83203125" customWidth="1"/>
    <col min="11267" max="11267" width="17.5" customWidth="1"/>
    <col min="11521" max="11521" width="23.6640625" customWidth="1"/>
    <col min="11522" max="11522" width="11.83203125" customWidth="1"/>
    <col min="11523" max="11523" width="17.5" customWidth="1"/>
    <col min="11777" max="11777" width="23.6640625" customWidth="1"/>
    <col min="11778" max="11778" width="11.83203125" customWidth="1"/>
    <col min="11779" max="11779" width="17.5" customWidth="1"/>
    <col min="12033" max="12033" width="23.6640625" customWidth="1"/>
    <col min="12034" max="12034" width="11.83203125" customWidth="1"/>
    <col min="12035" max="12035" width="17.5" customWidth="1"/>
    <col min="12289" max="12289" width="23.6640625" customWidth="1"/>
    <col min="12290" max="12290" width="11.83203125" customWidth="1"/>
    <col min="12291" max="12291" width="17.5" customWidth="1"/>
    <col min="12545" max="12545" width="23.6640625" customWidth="1"/>
    <col min="12546" max="12546" width="11.83203125" customWidth="1"/>
    <col min="12547" max="12547" width="17.5" customWidth="1"/>
    <col min="12801" max="12801" width="23.6640625" customWidth="1"/>
    <col min="12802" max="12802" width="11.83203125" customWidth="1"/>
    <col min="12803" max="12803" width="17.5" customWidth="1"/>
    <col min="13057" max="13057" width="23.6640625" customWidth="1"/>
    <col min="13058" max="13058" width="11.83203125" customWidth="1"/>
    <col min="13059" max="13059" width="17.5" customWidth="1"/>
    <col min="13313" max="13313" width="23.6640625" customWidth="1"/>
    <col min="13314" max="13314" width="11.83203125" customWidth="1"/>
    <col min="13315" max="13315" width="17.5" customWidth="1"/>
    <col min="13569" max="13569" width="23.6640625" customWidth="1"/>
    <col min="13570" max="13570" width="11.83203125" customWidth="1"/>
    <col min="13571" max="13571" width="17.5" customWidth="1"/>
    <col min="13825" max="13825" width="23.6640625" customWidth="1"/>
    <col min="13826" max="13826" width="11.83203125" customWidth="1"/>
    <col min="13827" max="13827" width="17.5" customWidth="1"/>
    <col min="14081" max="14081" width="23.6640625" customWidth="1"/>
    <col min="14082" max="14082" width="11.83203125" customWidth="1"/>
    <col min="14083" max="14083" width="17.5" customWidth="1"/>
    <col min="14337" max="14337" width="23.6640625" customWidth="1"/>
    <col min="14338" max="14338" width="11.83203125" customWidth="1"/>
    <col min="14339" max="14339" width="17.5" customWidth="1"/>
    <col min="14593" max="14593" width="23.6640625" customWidth="1"/>
    <col min="14594" max="14594" width="11.83203125" customWidth="1"/>
    <col min="14595" max="14595" width="17.5" customWidth="1"/>
    <col min="14849" max="14849" width="23.6640625" customWidth="1"/>
    <col min="14850" max="14850" width="11.83203125" customWidth="1"/>
    <col min="14851" max="14851" width="17.5" customWidth="1"/>
    <col min="15105" max="15105" width="23.6640625" customWidth="1"/>
    <col min="15106" max="15106" width="11.83203125" customWidth="1"/>
    <col min="15107" max="15107" width="17.5" customWidth="1"/>
    <col min="15361" max="15361" width="23.6640625" customWidth="1"/>
    <col min="15362" max="15362" width="11.83203125" customWidth="1"/>
    <col min="15363" max="15363" width="17.5" customWidth="1"/>
    <col min="15617" max="15617" width="23.6640625" customWidth="1"/>
    <col min="15618" max="15618" width="11.83203125" customWidth="1"/>
    <col min="15619" max="15619" width="17.5" customWidth="1"/>
    <col min="15873" max="15873" width="23.6640625" customWidth="1"/>
    <col min="15874" max="15874" width="11.83203125" customWidth="1"/>
    <col min="15875" max="15875" width="17.5" customWidth="1"/>
    <col min="16129" max="16129" width="23.6640625" customWidth="1"/>
    <col min="16130" max="16130" width="11.83203125" customWidth="1"/>
    <col min="16131" max="16131" width="17.5" customWidth="1"/>
  </cols>
  <sheetData>
    <row r="1" spans="1:12" ht="16">
      <c r="A1" s="94" t="s">
        <v>148</v>
      </c>
      <c r="B1" s="94"/>
      <c r="C1" s="94"/>
      <c r="D1" s="94"/>
      <c r="E1" s="94"/>
      <c r="F1" s="94"/>
      <c r="G1" s="94"/>
      <c r="H1" s="94"/>
      <c r="I1" s="94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">
      <c r="A4" s="44" t="s">
        <v>151</v>
      </c>
      <c r="B4" s="45">
        <f>1500*(1-(0.8)*((B5-100)/100))</f>
        <v>1500</v>
      </c>
      <c r="C4" s="46" t="s">
        <v>152</v>
      </c>
    </row>
    <row r="5" spans="1:12" ht="15">
      <c r="A5" s="44" t="s">
        <v>153</v>
      </c>
      <c r="B5" s="45">
        <v>100</v>
      </c>
      <c r="C5" s="47" t="s">
        <v>154</v>
      </c>
    </row>
    <row r="6" spans="1:12" ht="15">
      <c r="A6" s="44" t="s">
        <v>155</v>
      </c>
      <c r="B6" s="45">
        <v>6000</v>
      </c>
      <c r="C6" s="46" t="s">
        <v>154</v>
      </c>
    </row>
    <row r="7" spans="1:12" ht="1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">
      <c r="A9" s="44" t="s">
        <v>157</v>
      </c>
      <c r="B9" s="45">
        <f>B5*B4</f>
        <v>150000</v>
      </c>
      <c r="C9" s="46" t="s">
        <v>154</v>
      </c>
    </row>
    <row r="10" spans="1:12" ht="15">
      <c r="A10" s="44" t="s">
        <v>158</v>
      </c>
      <c r="B10" s="45">
        <f>B6+(B7*B9)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" thickBot="1">
      <c r="A12" s="50" t="s">
        <v>159</v>
      </c>
      <c r="B12" s="51">
        <f>B9-B10</f>
        <v>31500</v>
      </c>
      <c r="C12" s="52" t="s">
        <v>154</v>
      </c>
      <c r="F12" s="84"/>
      <c r="G12" s="84"/>
      <c r="H12" s="100" t="s">
        <v>699</v>
      </c>
      <c r="I12" s="100"/>
      <c r="J12" s="100"/>
      <c r="K12" s="100"/>
      <c r="L12" s="100"/>
    </row>
    <row r="13" spans="1:12" ht="15" thickTop="1">
      <c r="F13" s="84"/>
      <c r="G13" s="85">
        <f>B12</f>
        <v>31500</v>
      </c>
      <c r="H13" s="85">
        <v>80</v>
      </c>
      <c r="I13" s="85">
        <v>90</v>
      </c>
      <c r="J13" s="85">
        <v>100</v>
      </c>
      <c r="K13" s="85">
        <v>110</v>
      </c>
      <c r="L13" s="85">
        <v>120</v>
      </c>
    </row>
    <row r="14" spans="1:12">
      <c r="F14" s="100" t="s">
        <v>700</v>
      </c>
      <c r="G14" s="86">
        <v>0.65</v>
      </c>
      <c r="H14" s="85">
        <f t="dataTable" ref="H14:L19" dt2D="1" dtr="1" r1="B5" r2="B7"/>
        <v>42720</v>
      </c>
      <c r="I14" s="85">
        <v>45030</v>
      </c>
      <c r="J14" s="85">
        <v>46500</v>
      </c>
      <c r="K14" s="85">
        <v>47130</v>
      </c>
      <c r="L14" s="85">
        <v>46920</v>
      </c>
    </row>
    <row r="15" spans="1:12">
      <c r="F15" s="100"/>
      <c r="G15" s="86">
        <v>0.7</v>
      </c>
      <c r="H15" s="85">
        <v>35760.000000000015</v>
      </c>
      <c r="I15" s="85">
        <v>37740</v>
      </c>
      <c r="J15" s="85">
        <v>39000</v>
      </c>
      <c r="K15" s="85">
        <v>39540</v>
      </c>
      <c r="L15" s="85">
        <v>39360</v>
      </c>
    </row>
    <row r="16" spans="1:12">
      <c r="D16" s="53"/>
      <c r="F16" s="100"/>
      <c r="G16" s="86">
        <v>0.75</v>
      </c>
      <c r="H16" s="85">
        <v>28800</v>
      </c>
      <c r="I16" s="85">
        <v>30450</v>
      </c>
      <c r="J16" s="85">
        <v>31500</v>
      </c>
      <c r="K16" s="85">
        <v>31950</v>
      </c>
      <c r="L16" s="85">
        <v>31800</v>
      </c>
    </row>
    <row r="17" spans="4:12">
      <c r="D17" s="53"/>
      <c r="F17" s="100"/>
      <c r="G17" s="86">
        <v>0.8</v>
      </c>
      <c r="H17" s="85">
        <v>21840</v>
      </c>
      <c r="I17" s="85">
        <v>23160</v>
      </c>
      <c r="J17" s="85">
        <v>24000</v>
      </c>
      <c r="K17" s="85">
        <v>24360</v>
      </c>
      <c r="L17" s="85">
        <v>24240</v>
      </c>
    </row>
    <row r="18" spans="4:12">
      <c r="D18" s="53"/>
      <c r="F18" s="100"/>
      <c r="G18" s="86">
        <v>0.85</v>
      </c>
      <c r="H18" s="85">
        <v>14880.000000000015</v>
      </c>
      <c r="I18" s="85">
        <v>15870</v>
      </c>
      <c r="J18" s="85">
        <v>16500</v>
      </c>
      <c r="K18" s="85">
        <v>16770</v>
      </c>
      <c r="L18" s="85">
        <v>16680</v>
      </c>
    </row>
    <row r="19" spans="4:12">
      <c r="D19" s="53"/>
      <c r="F19" s="100"/>
      <c r="G19" s="86">
        <v>0.9</v>
      </c>
      <c r="H19" s="85">
        <v>7920</v>
      </c>
      <c r="I19" s="85">
        <v>8580</v>
      </c>
      <c r="J19" s="85">
        <v>9000</v>
      </c>
      <c r="K19" s="85">
        <v>9180</v>
      </c>
      <c r="L19" s="85">
        <v>9120</v>
      </c>
    </row>
    <row r="20" spans="4:12">
      <c r="F20" s="84"/>
      <c r="G20" s="84"/>
      <c r="H20" s="84"/>
      <c r="I20" s="84"/>
      <c r="J20" s="84"/>
      <c r="K20" s="84"/>
      <c r="L20" s="84"/>
    </row>
  </sheetData>
  <mergeCells count="3">
    <mergeCell ref="A1:I1"/>
    <mergeCell ref="H12:L12"/>
    <mergeCell ref="F14:F1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P510" sqref="P510"/>
    </sheetView>
  </sheetViews>
  <sheetFormatPr baseColWidth="10" defaultColWidth="8.83203125" defaultRowHeight="14" x14ac:dyDescent="0"/>
  <cols>
    <col min="1" max="1" width="10.1640625" bestFit="1" customWidth="1"/>
    <col min="2" max="2" width="9.5" bestFit="1" customWidth="1"/>
    <col min="6" max="6" width="10.33203125" customWidth="1"/>
    <col min="7" max="7" width="10.1640625" customWidth="1"/>
    <col min="9" max="9" width="8.33203125" customWidth="1"/>
    <col min="253" max="253" width="10.1640625" bestFit="1" customWidth="1"/>
    <col min="254" max="254" width="9.5" bestFit="1" customWidth="1"/>
    <col min="258" max="258" width="10.33203125" customWidth="1"/>
    <col min="259" max="259" width="10.1640625" customWidth="1"/>
    <col min="509" max="509" width="10.1640625" bestFit="1" customWidth="1"/>
    <col min="510" max="510" width="9.5" bestFit="1" customWidth="1"/>
    <col min="514" max="514" width="10.33203125" customWidth="1"/>
    <col min="515" max="515" width="10.1640625" customWidth="1"/>
    <col min="765" max="765" width="10.1640625" bestFit="1" customWidth="1"/>
    <col min="766" max="766" width="9.5" bestFit="1" customWidth="1"/>
    <col min="770" max="770" width="10.33203125" customWidth="1"/>
    <col min="771" max="771" width="10.1640625" customWidth="1"/>
    <col min="1021" max="1021" width="10.1640625" bestFit="1" customWidth="1"/>
    <col min="1022" max="1022" width="9.5" bestFit="1" customWidth="1"/>
    <col min="1026" max="1026" width="10.33203125" customWidth="1"/>
    <col min="1027" max="1027" width="10.1640625" customWidth="1"/>
    <col min="1277" max="1277" width="10.1640625" bestFit="1" customWidth="1"/>
    <col min="1278" max="1278" width="9.5" bestFit="1" customWidth="1"/>
    <col min="1282" max="1282" width="10.33203125" customWidth="1"/>
    <col min="1283" max="1283" width="10.1640625" customWidth="1"/>
    <col min="1533" max="1533" width="10.1640625" bestFit="1" customWidth="1"/>
    <col min="1534" max="1534" width="9.5" bestFit="1" customWidth="1"/>
    <col min="1538" max="1538" width="10.33203125" customWidth="1"/>
    <col min="1539" max="1539" width="10.1640625" customWidth="1"/>
    <col min="1789" max="1789" width="10.1640625" bestFit="1" customWidth="1"/>
    <col min="1790" max="1790" width="9.5" bestFit="1" customWidth="1"/>
    <col min="1794" max="1794" width="10.33203125" customWidth="1"/>
    <col min="1795" max="1795" width="10.1640625" customWidth="1"/>
    <col min="2045" max="2045" width="10.1640625" bestFit="1" customWidth="1"/>
    <col min="2046" max="2046" width="9.5" bestFit="1" customWidth="1"/>
    <col min="2050" max="2050" width="10.33203125" customWidth="1"/>
    <col min="2051" max="2051" width="10.1640625" customWidth="1"/>
    <col min="2301" max="2301" width="10.1640625" bestFit="1" customWidth="1"/>
    <col min="2302" max="2302" width="9.5" bestFit="1" customWidth="1"/>
    <col min="2306" max="2306" width="10.33203125" customWidth="1"/>
    <col min="2307" max="2307" width="10.1640625" customWidth="1"/>
    <col min="2557" max="2557" width="10.1640625" bestFit="1" customWidth="1"/>
    <col min="2558" max="2558" width="9.5" bestFit="1" customWidth="1"/>
    <col min="2562" max="2562" width="10.33203125" customWidth="1"/>
    <col min="2563" max="2563" width="10.1640625" customWidth="1"/>
    <col min="2813" max="2813" width="10.1640625" bestFit="1" customWidth="1"/>
    <col min="2814" max="2814" width="9.5" bestFit="1" customWidth="1"/>
    <col min="2818" max="2818" width="10.33203125" customWidth="1"/>
    <col min="2819" max="2819" width="10.1640625" customWidth="1"/>
    <col min="3069" max="3069" width="10.1640625" bestFit="1" customWidth="1"/>
    <col min="3070" max="3070" width="9.5" bestFit="1" customWidth="1"/>
    <col min="3074" max="3074" width="10.33203125" customWidth="1"/>
    <col min="3075" max="3075" width="10.1640625" customWidth="1"/>
    <col min="3325" max="3325" width="10.1640625" bestFit="1" customWidth="1"/>
    <col min="3326" max="3326" width="9.5" bestFit="1" customWidth="1"/>
    <col min="3330" max="3330" width="10.33203125" customWidth="1"/>
    <col min="3331" max="3331" width="10.1640625" customWidth="1"/>
    <col min="3581" max="3581" width="10.1640625" bestFit="1" customWidth="1"/>
    <col min="3582" max="3582" width="9.5" bestFit="1" customWidth="1"/>
    <col min="3586" max="3586" width="10.33203125" customWidth="1"/>
    <col min="3587" max="3587" width="10.1640625" customWidth="1"/>
    <col min="3837" max="3837" width="10.1640625" bestFit="1" customWidth="1"/>
    <col min="3838" max="3838" width="9.5" bestFit="1" customWidth="1"/>
    <col min="3842" max="3842" width="10.33203125" customWidth="1"/>
    <col min="3843" max="3843" width="10.1640625" customWidth="1"/>
    <col min="4093" max="4093" width="10.1640625" bestFit="1" customWidth="1"/>
    <col min="4094" max="4094" width="9.5" bestFit="1" customWidth="1"/>
    <col min="4098" max="4098" width="10.33203125" customWidth="1"/>
    <col min="4099" max="4099" width="10.1640625" customWidth="1"/>
    <col min="4349" max="4349" width="10.1640625" bestFit="1" customWidth="1"/>
    <col min="4350" max="4350" width="9.5" bestFit="1" customWidth="1"/>
    <col min="4354" max="4354" width="10.33203125" customWidth="1"/>
    <col min="4355" max="4355" width="10.1640625" customWidth="1"/>
    <col min="4605" max="4605" width="10.1640625" bestFit="1" customWidth="1"/>
    <col min="4606" max="4606" width="9.5" bestFit="1" customWidth="1"/>
    <col min="4610" max="4610" width="10.33203125" customWidth="1"/>
    <col min="4611" max="4611" width="10.1640625" customWidth="1"/>
    <col min="4861" max="4861" width="10.1640625" bestFit="1" customWidth="1"/>
    <col min="4862" max="4862" width="9.5" bestFit="1" customWidth="1"/>
    <col min="4866" max="4866" width="10.33203125" customWidth="1"/>
    <col min="4867" max="4867" width="10.1640625" customWidth="1"/>
    <col min="5117" max="5117" width="10.1640625" bestFit="1" customWidth="1"/>
    <col min="5118" max="5118" width="9.5" bestFit="1" customWidth="1"/>
    <col min="5122" max="5122" width="10.33203125" customWidth="1"/>
    <col min="5123" max="5123" width="10.1640625" customWidth="1"/>
    <col min="5373" max="5373" width="10.1640625" bestFit="1" customWidth="1"/>
    <col min="5374" max="5374" width="9.5" bestFit="1" customWidth="1"/>
    <col min="5378" max="5378" width="10.33203125" customWidth="1"/>
    <col min="5379" max="5379" width="10.1640625" customWidth="1"/>
    <col min="5629" max="5629" width="10.1640625" bestFit="1" customWidth="1"/>
    <col min="5630" max="5630" width="9.5" bestFit="1" customWidth="1"/>
    <col min="5634" max="5634" width="10.33203125" customWidth="1"/>
    <col min="5635" max="5635" width="10.1640625" customWidth="1"/>
    <col min="5885" max="5885" width="10.1640625" bestFit="1" customWidth="1"/>
    <col min="5886" max="5886" width="9.5" bestFit="1" customWidth="1"/>
    <col min="5890" max="5890" width="10.33203125" customWidth="1"/>
    <col min="5891" max="5891" width="10.1640625" customWidth="1"/>
    <col min="6141" max="6141" width="10.1640625" bestFit="1" customWidth="1"/>
    <col min="6142" max="6142" width="9.5" bestFit="1" customWidth="1"/>
    <col min="6146" max="6146" width="10.33203125" customWidth="1"/>
    <col min="6147" max="6147" width="10.1640625" customWidth="1"/>
    <col min="6397" max="6397" width="10.1640625" bestFit="1" customWidth="1"/>
    <col min="6398" max="6398" width="9.5" bestFit="1" customWidth="1"/>
    <col min="6402" max="6402" width="10.33203125" customWidth="1"/>
    <col min="6403" max="6403" width="10.1640625" customWidth="1"/>
    <col min="6653" max="6653" width="10.1640625" bestFit="1" customWidth="1"/>
    <col min="6654" max="6654" width="9.5" bestFit="1" customWidth="1"/>
    <col min="6658" max="6658" width="10.33203125" customWidth="1"/>
    <col min="6659" max="6659" width="10.1640625" customWidth="1"/>
    <col min="6909" max="6909" width="10.1640625" bestFit="1" customWidth="1"/>
    <col min="6910" max="6910" width="9.5" bestFit="1" customWidth="1"/>
    <col min="6914" max="6914" width="10.33203125" customWidth="1"/>
    <col min="6915" max="6915" width="10.1640625" customWidth="1"/>
    <col min="7165" max="7165" width="10.1640625" bestFit="1" customWidth="1"/>
    <col min="7166" max="7166" width="9.5" bestFit="1" customWidth="1"/>
    <col min="7170" max="7170" width="10.33203125" customWidth="1"/>
    <col min="7171" max="7171" width="10.1640625" customWidth="1"/>
    <col min="7421" max="7421" width="10.1640625" bestFit="1" customWidth="1"/>
    <col min="7422" max="7422" width="9.5" bestFit="1" customWidth="1"/>
    <col min="7426" max="7426" width="10.33203125" customWidth="1"/>
    <col min="7427" max="7427" width="10.1640625" customWidth="1"/>
    <col min="7677" max="7677" width="10.1640625" bestFit="1" customWidth="1"/>
    <col min="7678" max="7678" width="9.5" bestFit="1" customWidth="1"/>
    <col min="7682" max="7682" width="10.33203125" customWidth="1"/>
    <col min="7683" max="7683" width="10.1640625" customWidth="1"/>
    <col min="7933" max="7933" width="10.1640625" bestFit="1" customWidth="1"/>
    <col min="7934" max="7934" width="9.5" bestFit="1" customWidth="1"/>
    <col min="7938" max="7938" width="10.33203125" customWidth="1"/>
    <col min="7939" max="7939" width="10.1640625" customWidth="1"/>
    <col min="8189" max="8189" width="10.1640625" bestFit="1" customWidth="1"/>
    <col min="8190" max="8190" width="9.5" bestFit="1" customWidth="1"/>
    <col min="8194" max="8194" width="10.33203125" customWidth="1"/>
    <col min="8195" max="8195" width="10.1640625" customWidth="1"/>
    <col min="8445" max="8445" width="10.1640625" bestFit="1" customWidth="1"/>
    <col min="8446" max="8446" width="9.5" bestFit="1" customWidth="1"/>
    <col min="8450" max="8450" width="10.33203125" customWidth="1"/>
    <col min="8451" max="8451" width="10.1640625" customWidth="1"/>
    <col min="8701" max="8701" width="10.1640625" bestFit="1" customWidth="1"/>
    <col min="8702" max="8702" width="9.5" bestFit="1" customWidth="1"/>
    <col min="8706" max="8706" width="10.33203125" customWidth="1"/>
    <col min="8707" max="8707" width="10.1640625" customWidth="1"/>
    <col min="8957" max="8957" width="10.1640625" bestFit="1" customWidth="1"/>
    <col min="8958" max="8958" width="9.5" bestFit="1" customWidth="1"/>
    <col min="8962" max="8962" width="10.33203125" customWidth="1"/>
    <col min="8963" max="8963" width="10.1640625" customWidth="1"/>
    <col min="9213" max="9213" width="10.1640625" bestFit="1" customWidth="1"/>
    <col min="9214" max="9214" width="9.5" bestFit="1" customWidth="1"/>
    <col min="9218" max="9218" width="10.33203125" customWidth="1"/>
    <col min="9219" max="9219" width="10.1640625" customWidth="1"/>
    <col min="9469" max="9469" width="10.1640625" bestFit="1" customWidth="1"/>
    <col min="9470" max="9470" width="9.5" bestFit="1" customWidth="1"/>
    <col min="9474" max="9474" width="10.33203125" customWidth="1"/>
    <col min="9475" max="9475" width="10.1640625" customWidth="1"/>
    <col min="9725" max="9725" width="10.1640625" bestFit="1" customWidth="1"/>
    <col min="9726" max="9726" width="9.5" bestFit="1" customWidth="1"/>
    <col min="9730" max="9730" width="10.33203125" customWidth="1"/>
    <col min="9731" max="9731" width="10.1640625" customWidth="1"/>
    <col min="9981" max="9981" width="10.1640625" bestFit="1" customWidth="1"/>
    <col min="9982" max="9982" width="9.5" bestFit="1" customWidth="1"/>
    <col min="9986" max="9986" width="10.33203125" customWidth="1"/>
    <col min="9987" max="9987" width="10.1640625" customWidth="1"/>
    <col min="10237" max="10237" width="10.1640625" bestFit="1" customWidth="1"/>
    <col min="10238" max="10238" width="9.5" bestFit="1" customWidth="1"/>
    <col min="10242" max="10242" width="10.33203125" customWidth="1"/>
    <col min="10243" max="10243" width="10.1640625" customWidth="1"/>
    <col min="10493" max="10493" width="10.1640625" bestFit="1" customWidth="1"/>
    <col min="10494" max="10494" width="9.5" bestFit="1" customWidth="1"/>
    <col min="10498" max="10498" width="10.33203125" customWidth="1"/>
    <col min="10499" max="10499" width="10.1640625" customWidth="1"/>
    <col min="10749" max="10749" width="10.1640625" bestFit="1" customWidth="1"/>
    <col min="10750" max="10750" width="9.5" bestFit="1" customWidth="1"/>
    <col min="10754" max="10754" width="10.33203125" customWidth="1"/>
    <col min="10755" max="10755" width="10.1640625" customWidth="1"/>
    <col min="11005" max="11005" width="10.1640625" bestFit="1" customWidth="1"/>
    <col min="11006" max="11006" width="9.5" bestFit="1" customWidth="1"/>
    <col min="11010" max="11010" width="10.33203125" customWidth="1"/>
    <col min="11011" max="11011" width="10.1640625" customWidth="1"/>
    <col min="11261" max="11261" width="10.1640625" bestFit="1" customWidth="1"/>
    <col min="11262" max="11262" width="9.5" bestFit="1" customWidth="1"/>
    <col min="11266" max="11266" width="10.33203125" customWidth="1"/>
    <col min="11267" max="11267" width="10.1640625" customWidth="1"/>
    <col min="11517" max="11517" width="10.1640625" bestFit="1" customWidth="1"/>
    <col min="11518" max="11518" width="9.5" bestFit="1" customWidth="1"/>
    <col min="11522" max="11522" width="10.33203125" customWidth="1"/>
    <col min="11523" max="11523" width="10.1640625" customWidth="1"/>
    <col min="11773" max="11773" width="10.1640625" bestFit="1" customWidth="1"/>
    <col min="11774" max="11774" width="9.5" bestFit="1" customWidth="1"/>
    <col min="11778" max="11778" width="10.33203125" customWidth="1"/>
    <col min="11779" max="11779" width="10.1640625" customWidth="1"/>
    <col min="12029" max="12029" width="10.1640625" bestFit="1" customWidth="1"/>
    <col min="12030" max="12030" width="9.5" bestFit="1" customWidth="1"/>
    <col min="12034" max="12034" width="10.33203125" customWidth="1"/>
    <col min="12035" max="12035" width="10.1640625" customWidth="1"/>
    <col min="12285" max="12285" width="10.1640625" bestFit="1" customWidth="1"/>
    <col min="12286" max="12286" width="9.5" bestFit="1" customWidth="1"/>
    <col min="12290" max="12290" width="10.33203125" customWidth="1"/>
    <col min="12291" max="12291" width="10.1640625" customWidth="1"/>
    <col min="12541" max="12541" width="10.1640625" bestFit="1" customWidth="1"/>
    <col min="12542" max="12542" width="9.5" bestFit="1" customWidth="1"/>
    <col min="12546" max="12546" width="10.33203125" customWidth="1"/>
    <col min="12547" max="12547" width="10.1640625" customWidth="1"/>
    <col min="12797" max="12797" width="10.1640625" bestFit="1" customWidth="1"/>
    <col min="12798" max="12798" width="9.5" bestFit="1" customWidth="1"/>
    <col min="12802" max="12802" width="10.33203125" customWidth="1"/>
    <col min="12803" max="12803" width="10.1640625" customWidth="1"/>
    <col min="13053" max="13053" width="10.1640625" bestFit="1" customWidth="1"/>
    <col min="13054" max="13054" width="9.5" bestFit="1" customWidth="1"/>
    <col min="13058" max="13058" width="10.33203125" customWidth="1"/>
    <col min="13059" max="13059" width="10.1640625" customWidth="1"/>
    <col min="13309" max="13309" width="10.1640625" bestFit="1" customWidth="1"/>
    <col min="13310" max="13310" width="9.5" bestFit="1" customWidth="1"/>
    <col min="13314" max="13314" width="10.33203125" customWidth="1"/>
    <col min="13315" max="13315" width="10.1640625" customWidth="1"/>
    <col min="13565" max="13565" width="10.1640625" bestFit="1" customWidth="1"/>
    <col min="13566" max="13566" width="9.5" bestFit="1" customWidth="1"/>
    <col min="13570" max="13570" width="10.33203125" customWidth="1"/>
    <col min="13571" max="13571" width="10.1640625" customWidth="1"/>
    <col min="13821" max="13821" width="10.1640625" bestFit="1" customWidth="1"/>
    <col min="13822" max="13822" width="9.5" bestFit="1" customWidth="1"/>
    <col min="13826" max="13826" width="10.33203125" customWidth="1"/>
    <col min="13827" max="13827" width="10.1640625" customWidth="1"/>
    <col min="14077" max="14077" width="10.1640625" bestFit="1" customWidth="1"/>
    <col min="14078" max="14078" width="9.5" bestFit="1" customWidth="1"/>
    <col min="14082" max="14082" width="10.33203125" customWidth="1"/>
    <col min="14083" max="14083" width="10.1640625" customWidth="1"/>
    <col min="14333" max="14333" width="10.1640625" bestFit="1" customWidth="1"/>
    <col min="14334" max="14334" width="9.5" bestFit="1" customWidth="1"/>
    <col min="14338" max="14338" width="10.33203125" customWidth="1"/>
    <col min="14339" max="14339" width="10.1640625" customWidth="1"/>
    <col min="14589" max="14589" width="10.1640625" bestFit="1" customWidth="1"/>
    <col min="14590" max="14590" width="9.5" bestFit="1" customWidth="1"/>
    <col min="14594" max="14594" width="10.33203125" customWidth="1"/>
    <col min="14595" max="14595" width="10.1640625" customWidth="1"/>
    <col min="14845" max="14845" width="10.1640625" bestFit="1" customWidth="1"/>
    <col min="14846" max="14846" width="9.5" bestFit="1" customWidth="1"/>
    <col min="14850" max="14850" width="10.33203125" customWidth="1"/>
    <col min="14851" max="14851" width="10.1640625" customWidth="1"/>
    <col min="15101" max="15101" width="10.1640625" bestFit="1" customWidth="1"/>
    <col min="15102" max="15102" width="9.5" bestFit="1" customWidth="1"/>
    <col min="15106" max="15106" width="10.33203125" customWidth="1"/>
    <col min="15107" max="15107" width="10.1640625" customWidth="1"/>
    <col min="15357" max="15357" width="10.1640625" bestFit="1" customWidth="1"/>
    <col min="15358" max="15358" width="9.5" bestFit="1" customWidth="1"/>
    <col min="15362" max="15362" width="10.33203125" customWidth="1"/>
    <col min="15363" max="15363" width="10.1640625" customWidth="1"/>
    <col min="15613" max="15613" width="10.1640625" bestFit="1" customWidth="1"/>
    <col min="15614" max="15614" width="9.5" bestFit="1" customWidth="1"/>
    <col min="15618" max="15618" width="10.33203125" customWidth="1"/>
    <col min="15619" max="15619" width="10.1640625" customWidth="1"/>
    <col min="15869" max="15869" width="10.1640625" bestFit="1" customWidth="1"/>
    <col min="15870" max="15870" width="9.5" bestFit="1" customWidth="1"/>
    <col min="15874" max="15874" width="10.33203125" customWidth="1"/>
    <col min="15875" max="15875" width="10.1640625" customWidth="1"/>
    <col min="16125" max="16125" width="10.1640625" bestFit="1" customWidth="1"/>
    <col min="16126" max="16126" width="9.5" bestFit="1" customWidth="1"/>
    <col min="16130" max="16130" width="10.33203125" customWidth="1"/>
    <col min="16131" max="16131" width="10.1640625" customWidth="1"/>
  </cols>
  <sheetData>
    <row r="1" spans="1:16" ht="16">
      <c r="A1" s="94" t="s">
        <v>160</v>
      </c>
      <c r="B1" s="94"/>
      <c r="C1" s="94"/>
      <c r="D1" s="94"/>
      <c r="E1" s="94"/>
      <c r="F1" s="94"/>
      <c r="G1" s="94"/>
    </row>
    <row r="2" spans="1:16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87" t="s">
        <v>163</v>
      </c>
      <c r="P2" s="87" t="s">
        <v>161</v>
      </c>
    </row>
    <row r="3" spans="1:16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7" t="s">
        <v>168</v>
      </c>
      <c r="J3" s="97"/>
      <c r="K3" s="101">
        <f>CORREL(data1,abc)</f>
        <v>-0.1673233626416778</v>
      </c>
      <c r="O3" s="22">
        <v>3.6474164133738718</v>
      </c>
      <c r="P3" s="22">
        <v>2.9730352615810141</v>
      </c>
    </row>
    <row r="4" spans="1:16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3.6363636363636376</v>
      </c>
      <c r="P4" s="22">
        <v>0</v>
      </c>
    </row>
    <row r="5" spans="1:16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7" t="s">
        <v>171</v>
      </c>
      <c r="J5" s="97"/>
      <c r="K5" s="25">
        <f>SLOPE(data1,abc)</f>
        <v>-0.96838184936839866</v>
      </c>
      <c r="O5" s="22">
        <v>3.9393939393939315</v>
      </c>
      <c r="P5" s="22">
        <v>3.6698223593234713</v>
      </c>
    </row>
    <row r="6" spans="1:16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8" t="s">
        <v>173</v>
      </c>
      <c r="J6" s="99"/>
      <c r="K6" s="25">
        <f>INTERCEPT(data1,abc)</f>
        <v>11.807696961179321</v>
      </c>
      <c r="O6" s="22">
        <v>3.92749244712991</v>
      </c>
      <c r="P6" s="22">
        <v>10.776829815895827</v>
      </c>
    </row>
    <row r="7" spans="1:16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4.229607250755274</v>
      </c>
      <c r="P7" s="22">
        <v>9.8631950573698113</v>
      </c>
    </row>
    <row r="8" spans="1:16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4.2042042042042205</v>
      </c>
      <c r="P8" s="22">
        <v>3.1556728232190023</v>
      </c>
    </row>
    <row r="9" spans="1:16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4.4910179640718528</v>
      </c>
      <c r="P9" s="22">
        <v>5.5745407945322567</v>
      </c>
    </row>
    <row r="10" spans="1:16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4.4776119402984982</v>
      </c>
      <c r="P10" s="22">
        <v>6.1627546272360778</v>
      </c>
    </row>
    <row r="11" spans="1:16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4.4642857142857206</v>
      </c>
      <c r="P11" s="22">
        <v>10.836012861736343</v>
      </c>
    </row>
    <row r="12" spans="1:16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4.7477744807121525</v>
      </c>
      <c r="P12" s="22">
        <v>15.287234042553187</v>
      </c>
    </row>
    <row r="13" spans="1:16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4.4247787610619538</v>
      </c>
      <c r="P13" s="22">
        <v>7.6604125634912368</v>
      </c>
    </row>
    <row r="14" spans="1:16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4.705882352941182</v>
      </c>
      <c r="P14" s="22">
        <v>11.676062445793601</v>
      </c>
    </row>
    <row r="15" spans="1:16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4.692082111436946</v>
      </c>
      <c r="P15" s="22">
        <v>9.8142345568486888</v>
      </c>
    </row>
    <row r="16" spans="1:16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4.6783625730993927</v>
      </c>
      <c r="P16" s="22">
        <v>12.538802660753889</v>
      </c>
    </row>
    <row r="17" spans="1:16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5.2478134110787389</v>
      </c>
      <c r="P17" s="22">
        <v>6.3923660989123832</v>
      </c>
    </row>
    <row r="18" spans="1:16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5.523255813953476</v>
      </c>
      <c r="P18" s="22">
        <v>4.843940008106995</v>
      </c>
    </row>
    <row r="19" spans="1:16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5.507246376811592</v>
      </c>
      <c r="P19" s="22">
        <v>-1.8778871259289009</v>
      </c>
    </row>
    <row r="20" spans="1:16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5.4755043227665556</v>
      </c>
      <c r="P20" s="22">
        <v>-6.0466543891958269</v>
      </c>
    </row>
    <row r="21" spans="1:16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5.4441260744985565</v>
      </c>
      <c r="P21" s="22">
        <v>-3.3886303864050116</v>
      </c>
    </row>
    <row r="22" spans="1:16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5.428571428571427</v>
      </c>
      <c r="P22" s="22">
        <v>-9.3016460504529057</v>
      </c>
    </row>
    <row r="23" spans="1:16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5.6980056980056926</v>
      </c>
      <c r="P23" s="22">
        <v>-6.0825838893723949</v>
      </c>
    </row>
    <row r="24" spans="1:16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5.6657223796034106</v>
      </c>
      <c r="P24" s="22">
        <v>-13.435452616037647</v>
      </c>
    </row>
    <row r="25" spans="1:16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5.9322033898305149</v>
      </c>
      <c r="P25" s="22">
        <v>-11.361448103215865</v>
      </c>
    </row>
    <row r="26" spans="1:16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5.8988764044943798</v>
      </c>
      <c r="P26" s="22">
        <v>-17.464323852053209</v>
      </c>
    </row>
    <row r="27" spans="1:16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6.1624649859943759</v>
      </c>
      <c r="P27" s="22">
        <v>-8.7944563334352299</v>
      </c>
    </row>
    <row r="28" spans="1:16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6.4245810055866048</v>
      </c>
      <c r="P28" s="22">
        <v>-11.703280464978826</v>
      </c>
    </row>
    <row r="29" spans="1:16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6.0941828254847508</v>
      </c>
      <c r="P29" s="22">
        <v>-21.38103963738066</v>
      </c>
    </row>
    <row r="30" spans="1:16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6.0606060606060774</v>
      </c>
      <c r="P30" s="22">
        <v>-26.010052194084665</v>
      </c>
    </row>
    <row r="31" spans="1:16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6.0439560439560447</v>
      </c>
      <c r="P31" s="22">
        <v>-25.575683143997541</v>
      </c>
    </row>
    <row r="32" spans="1:16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6.0109289617486183</v>
      </c>
      <c r="P32" s="22">
        <v>-15.005989328106285</v>
      </c>
    </row>
    <row r="33" spans="1:16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5.7065217391304435</v>
      </c>
      <c r="P33" s="22">
        <v>-14.647680871112978</v>
      </c>
    </row>
    <row r="34" spans="1:16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5.6910569105691033</v>
      </c>
      <c r="P34" s="22">
        <v>-9.4716494845360941</v>
      </c>
    </row>
    <row r="35" spans="1:16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5.6603773584905648</v>
      </c>
      <c r="P35" s="22">
        <v>-14.281301482701814</v>
      </c>
    </row>
    <row r="36" spans="1:16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5.6300268096514783</v>
      </c>
      <c r="P36" s="22">
        <v>-7.0461571261059568</v>
      </c>
    </row>
    <row r="37" spans="1:16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5.6</v>
      </c>
      <c r="P37" s="22">
        <v>9.7762328915917962E-2</v>
      </c>
    </row>
    <row r="38" spans="1:16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5.5702917771883076</v>
      </c>
      <c r="P38" s="22">
        <v>12.773465067043045</v>
      </c>
    </row>
    <row r="39" spans="1:16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5.2770448548812743</v>
      </c>
      <c r="P39" s="22">
        <v>8.1005586592178815</v>
      </c>
    </row>
    <row r="40" spans="1:16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4.7244094488188892</v>
      </c>
      <c r="P40" s="22">
        <v>11.915653241102309</v>
      </c>
    </row>
    <row r="41" spans="1:16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4.4386422976501416</v>
      </c>
      <c r="P41" s="22">
        <v>27.514720314033369</v>
      </c>
    </row>
    <row r="42" spans="1:16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4.1558441558441572</v>
      </c>
      <c r="P42" s="22">
        <v>30.15022860875245</v>
      </c>
    </row>
    <row r="43" spans="1:16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4.4041450777202007</v>
      </c>
      <c r="P43" s="22">
        <v>35.726072607260726</v>
      </c>
    </row>
    <row r="44" spans="1:16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4.3814432989690788</v>
      </c>
      <c r="P44" s="22">
        <v>22.45996156310057</v>
      </c>
    </row>
    <row r="45" spans="1:16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4.3701799485861281</v>
      </c>
      <c r="P45" s="22">
        <v>21.479391560353299</v>
      </c>
    </row>
    <row r="46" spans="1:16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4.3589743589743657</v>
      </c>
      <c r="P46" s="22">
        <v>16.654804270462641</v>
      </c>
    </row>
    <row r="47" spans="1:16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4.0816326530612068</v>
      </c>
      <c r="P47" s="22">
        <v>13.189189189189188</v>
      </c>
    </row>
    <row r="48" spans="1:16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3.8071065989847774</v>
      </c>
      <c r="P48" s="22">
        <v>7.78669724770642</v>
      </c>
    </row>
    <row r="49" spans="1:16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3.5353535353535248</v>
      </c>
      <c r="P49" s="22">
        <v>10.786760716223554</v>
      </c>
    </row>
    <row r="50" spans="1:16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3.2663316582914659</v>
      </c>
      <c r="P50" s="22">
        <v>8.4063412599082241</v>
      </c>
    </row>
    <row r="51" spans="1:16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3.2581453634085378</v>
      </c>
      <c r="P51" s="22">
        <v>10.149870801033579</v>
      </c>
    </row>
    <row r="52" spans="1:16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3.7593984962406068</v>
      </c>
      <c r="P52" s="22">
        <v>6.8687070082743551</v>
      </c>
    </row>
    <row r="53" spans="1:16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3.499999999999992</v>
      </c>
      <c r="P53" s="22">
        <v>3.57864357864357</v>
      </c>
    </row>
    <row r="54" spans="1:16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3.4912718204488824</v>
      </c>
      <c r="P54" s="22">
        <v>9.936766034327027</v>
      </c>
    </row>
    <row r="55" spans="1:16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3.2258064516129226</v>
      </c>
      <c r="P55" s="22">
        <v>8.5511651469098346</v>
      </c>
    </row>
    <row r="56" spans="1:16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2.9629629629629672</v>
      </c>
      <c r="P56" s="22">
        <v>12.356141452186641</v>
      </c>
    </row>
    <row r="57" spans="1:16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2.9556650246305383</v>
      </c>
      <c r="P57" s="22">
        <v>12.17812784004848</v>
      </c>
    </row>
    <row r="58" spans="1:16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2.9484029484029284</v>
      </c>
      <c r="P58" s="22">
        <v>12.416107382550322</v>
      </c>
    </row>
    <row r="59" spans="1:16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3.1862745098039325</v>
      </c>
      <c r="P59" s="22">
        <v>18.412395203226151</v>
      </c>
    </row>
    <row r="60" spans="1:16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3.1784841075794823</v>
      </c>
      <c r="P60" s="22">
        <v>24.130226619853179</v>
      </c>
    </row>
    <row r="61" spans="1:16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3.4146341463414664</v>
      </c>
      <c r="P61" s="22">
        <v>15.633264766382604</v>
      </c>
    </row>
    <row r="62" spans="1:16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3.4063260340632562</v>
      </c>
      <c r="P62" s="22">
        <v>11.631710602270552</v>
      </c>
    </row>
    <row r="63" spans="1:16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3.6407766990291357</v>
      </c>
      <c r="P63" s="22">
        <v>4.7949704419630423</v>
      </c>
    </row>
    <row r="64" spans="1:16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3.8647342995169032</v>
      </c>
      <c r="P64" s="22">
        <v>4.0298507462686484</v>
      </c>
    </row>
    <row r="65" spans="1:16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4.8309178743961345</v>
      </c>
      <c r="P65" s="22">
        <v>-0.65013467075323295</v>
      </c>
    </row>
    <row r="66" spans="1:16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5.3012048192771166</v>
      </c>
      <c r="P66" s="22">
        <v>-4.1815027846252129</v>
      </c>
    </row>
    <row r="67" spans="1:16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5.5288461538461453</v>
      </c>
      <c r="P67" s="22">
        <v>-2.688071681911508</v>
      </c>
    </row>
    <row r="68" spans="1:16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5.9952038369304628</v>
      </c>
      <c r="P68" s="22">
        <v>0.77288388118075257</v>
      </c>
    </row>
    <row r="69" spans="1:16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5.741626794258381</v>
      </c>
      <c r="P69" s="22">
        <v>-6.1571698622738369</v>
      </c>
    </row>
    <row r="70" spans="1:16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7.398568019093088</v>
      </c>
      <c r="P70" s="22">
        <v>-1.9176843057439941</v>
      </c>
    </row>
    <row r="71" spans="1:16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7.3634204275534465</v>
      </c>
      <c r="P71" s="22">
        <v>-2.9485570890840584</v>
      </c>
    </row>
    <row r="72" spans="1:16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8.0568720379146974</v>
      </c>
      <c r="P72" s="22">
        <v>-17.750921402245655</v>
      </c>
    </row>
    <row r="73" spans="1:16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8.25471698113207</v>
      </c>
      <c r="P73" s="22">
        <v>-17.365523083439214</v>
      </c>
    </row>
    <row r="74" spans="1:16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8.9411764705882302</v>
      </c>
      <c r="P74" s="22">
        <v>-16.771524605705423</v>
      </c>
    </row>
    <row r="75" spans="1:16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9.6018735362997543</v>
      </c>
      <c r="P75" s="22">
        <v>-13.843123209169061</v>
      </c>
    </row>
    <row r="76" spans="1:16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9.9999999999999858</v>
      </c>
      <c r="P76" s="22">
        <v>-15.728120516499278</v>
      </c>
    </row>
    <row r="77" spans="1:16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10.138248847926267</v>
      </c>
      <c r="P77" s="22">
        <v>-15.574460129008127</v>
      </c>
    </row>
    <row r="78" spans="1:16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10.068649885583515</v>
      </c>
      <c r="P78" s="22">
        <v>-16.836588851834211</v>
      </c>
    </row>
    <row r="79" spans="1:16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10.70615034168565</v>
      </c>
      <c r="P79" s="22">
        <v>-17.513907538845196</v>
      </c>
    </row>
    <row r="80" spans="1:16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10.859728506787313</v>
      </c>
      <c r="P80" s="22">
        <v>-26.714100905562745</v>
      </c>
    </row>
    <row r="81" spans="1:16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11.538461538461519</v>
      </c>
      <c r="P81" s="22">
        <v>-30.791366906474813</v>
      </c>
    </row>
    <row r="82" spans="1:16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10.888888888888882</v>
      </c>
      <c r="P82" s="22">
        <v>-41.399981554920231</v>
      </c>
    </row>
    <row r="83" spans="1:16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11.946902654867241</v>
      </c>
      <c r="P83" s="22">
        <v>-31.757318311940164</v>
      </c>
    </row>
    <row r="84" spans="1:16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11.842105263157897</v>
      </c>
      <c r="P84" s="22">
        <v>-27.084201750729463</v>
      </c>
    </row>
    <row r="85" spans="1:16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12.200435729847502</v>
      </c>
      <c r="P85" s="22">
        <v>-29.718093285494618</v>
      </c>
    </row>
    <row r="86" spans="1:16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12.095032397408211</v>
      </c>
      <c r="P86" s="22">
        <v>-20.285803044423723</v>
      </c>
    </row>
    <row r="87" spans="1:16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11.752136752136755</v>
      </c>
      <c r="P87" s="22">
        <v>-15.204739139472034</v>
      </c>
    </row>
    <row r="88" spans="1:16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11.205073995771686</v>
      </c>
      <c r="P88" s="22">
        <v>-11.300276654607366</v>
      </c>
    </row>
    <row r="89" spans="1:16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10.460251046025103</v>
      </c>
      <c r="P89" s="22">
        <v>-3.33296423430407</v>
      </c>
    </row>
    <row r="90" spans="1:16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10.187110187110182</v>
      </c>
      <c r="P90" s="22">
        <v>4.4340054995417155</v>
      </c>
    </row>
    <row r="91" spans="1:16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9.259259259259256</v>
      </c>
      <c r="P91" s="22">
        <v>10.6860465116279</v>
      </c>
    </row>
    <row r="92" spans="1:16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9.1836734693877542</v>
      </c>
      <c r="P92" s="22">
        <v>11.902660446349756</v>
      </c>
    </row>
    <row r="93" spans="1:16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9.5334685598377433</v>
      </c>
      <c r="P93" s="22">
        <v>20.415800415800401</v>
      </c>
    </row>
    <row r="94" spans="1:16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8.6172344689378946</v>
      </c>
      <c r="P94" s="22">
        <v>31.995593327038097</v>
      </c>
    </row>
    <row r="95" spans="1:16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7.9051383399209474</v>
      </c>
      <c r="P95" s="22">
        <v>20.487144790257105</v>
      </c>
    </row>
    <row r="96" spans="1:16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7.6470588235294068</v>
      </c>
      <c r="P96" s="22">
        <v>30.398742318136328</v>
      </c>
    </row>
    <row r="97" spans="1:16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7.3786407766990303</v>
      </c>
      <c r="P97" s="22">
        <v>31.549008168027992</v>
      </c>
    </row>
    <row r="98" spans="1:16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7.1290944123314048</v>
      </c>
      <c r="P98" s="22">
        <v>31.021044427123922</v>
      </c>
    </row>
    <row r="99" spans="1:16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6.6921606118546917</v>
      </c>
      <c r="P99" s="22">
        <v>22.208603995587683</v>
      </c>
    </row>
    <row r="100" spans="1:16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6.2737642585551257</v>
      </c>
      <c r="P100" s="22">
        <v>23.2845489443378</v>
      </c>
    </row>
    <row r="101" spans="1:16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6.0606060606060552</v>
      </c>
      <c r="P101" s="22">
        <v>16.426116838487982</v>
      </c>
    </row>
    <row r="102" spans="1:16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5.8490566037735947</v>
      </c>
      <c r="P102" s="22">
        <v>9.9067471201316426</v>
      </c>
    </row>
    <row r="103" spans="1:16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6.2146892655367214</v>
      </c>
      <c r="P103" s="22">
        <v>9.5493224078159411</v>
      </c>
    </row>
    <row r="104" spans="1:16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5.9813084112149584</v>
      </c>
      <c r="P104" s="22">
        <v>16.552112676056339</v>
      </c>
    </row>
    <row r="105" spans="1:16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5.555555555555558</v>
      </c>
      <c r="P105" s="22">
        <v>18.450736648250455</v>
      </c>
    </row>
    <row r="106" spans="1:16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5.719557195571956</v>
      </c>
      <c r="P106" s="22">
        <v>25.479909383569787</v>
      </c>
    </row>
    <row r="107" spans="1:16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5.4945054945054972</v>
      </c>
      <c r="P107" s="22">
        <v>15.566037735849058</v>
      </c>
    </row>
    <row r="108" spans="1:16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5.464480874316946</v>
      </c>
      <c r="P108" s="22">
        <v>11.902674265672953</v>
      </c>
    </row>
    <row r="109" spans="1:16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5.0632911392405111</v>
      </c>
      <c r="P109" s="22">
        <v>19.14846435303248</v>
      </c>
    </row>
    <row r="110" spans="1:16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5.0359712230215736</v>
      </c>
      <c r="P110" s="22">
        <v>1.1600237953599102</v>
      </c>
    </row>
    <row r="111" spans="1:16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5.1971326164874654</v>
      </c>
      <c r="P111" s="22">
        <v>0.11031992779060307</v>
      </c>
    </row>
    <row r="112" spans="1:16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6.0822898032200312</v>
      </c>
      <c r="P112" s="22">
        <v>-4.2327527488566608</v>
      </c>
    </row>
    <row r="113" spans="1:16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6.4285714285714279</v>
      </c>
      <c r="P113" s="22">
        <v>-3.1483667847304275</v>
      </c>
    </row>
    <row r="114" spans="1:16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6.9518716577540163</v>
      </c>
      <c r="P114" s="22">
        <v>-4.0527051307646218</v>
      </c>
    </row>
    <row r="115" spans="1:16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6.7375886524822848</v>
      </c>
      <c r="P115" s="22">
        <v>-3.6440352896049077</v>
      </c>
    </row>
    <row r="116" spans="1:16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6.7019400352733571</v>
      </c>
      <c r="P116" s="22">
        <v>-4.4373549883990782</v>
      </c>
    </row>
    <row r="117" spans="1:16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6.6666666666666652</v>
      </c>
      <c r="P117" s="22">
        <v>-5.966378388883486</v>
      </c>
    </row>
    <row r="118" spans="1:16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6.6317626527050644</v>
      </c>
      <c r="P118" s="22">
        <v>-8.2763207905739211</v>
      </c>
    </row>
    <row r="119" spans="1:16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6.4236111111110938</v>
      </c>
      <c r="P119" s="22">
        <v>-10.262390670553934</v>
      </c>
    </row>
    <row r="120" spans="1:16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6.390328151986191</v>
      </c>
      <c r="P120" s="22">
        <v>-7.1204701273261506</v>
      </c>
    </row>
    <row r="121" spans="1:16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6.7125645438898429</v>
      </c>
      <c r="P121" s="22">
        <v>-11.501954215522058</v>
      </c>
    </row>
    <row r="122" spans="1:16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6.6780821917808098</v>
      </c>
      <c r="P122" s="22">
        <v>-12.525727727139079</v>
      </c>
    </row>
    <row r="123" spans="1:16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6.8143100511073307</v>
      </c>
      <c r="P123" s="22">
        <v>-12.803045481867347</v>
      </c>
    </row>
    <row r="124" spans="1:16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6.2394603709949426</v>
      </c>
      <c r="P124" s="22">
        <v>-9.3578540946962043</v>
      </c>
    </row>
    <row r="125" spans="1:16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6.3758389261744819</v>
      </c>
      <c r="P125" s="22">
        <v>-1.6355140186915862</v>
      </c>
    </row>
    <row r="126" spans="1:16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6.4999999999999947</v>
      </c>
      <c r="P126" s="22">
        <v>1.1652101539741944</v>
      </c>
    </row>
    <row r="127" spans="1:16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7.1428571428571397</v>
      </c>
      <c r="P127" s="22">
        <v>-4.9263535031847105</v>
      </c>
    </row>
    <row r="128" spans="1:16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7.4380165289256173</v>
      </c>
      <c r="P128" s="22">
        <v>1.8512898330804273</v>
      </c>
    </row>
    <row r="129" spans="1:16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7.7302631578947345</v>
      </c>
      <c r="P129" s="22">
        <v>6.737625297096228</v>
      </c>
    </row>
    <row r="130" spans="1:16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7.8559738134206247</v>
      </c>
      <c r="P130" s="22">
        <v>6.2260437169791905</v>
      </c>
    </row>
    <row r="131" spans="1:16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8.4828711256117462</v>
      </c>
      <c r="P131" s="22">
        <v>0.87719298245614308</v>
      </c>
    </row>
    <row r="132" spans="1:16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8.9285714285714199</v>
      </c>
      <c r="P132" s="22">
        <v>-0.13708741959295168</v>
      </c>
    </row>
    <row r="133" spans="1:16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8.8709677419354769</v>
      </c>
      <c r="P133" s="22">
        <v>1.0620399579390094</v>
      </c>
    </row>
    <row r="134" spans="1:16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8.9887640449438422</v>
      </c>
      <c r="P134" s="22">
        <v>11.966386554621856</v>
      </c>
    </row>
    <row r="135" spans="1:16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9.2503987240829311</v>
      </c>
      <c r="P135" s="22">
        <v>10.615808823529417</v>
      </c>
    </row>
    <row r="136" spans="1:16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9.8412698412698507</v>
      </c>
      <c r="P136" s="22">
        <v>13.877368008070846</v>
      </c>
    </row>
    <row r="137" spans="1:16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10.252365930599371</v>
      </c>
      <c r="P137" s="22">
        <v>5.0913972942270069</v>
      </c>
    </row>
    <row r="138" spans="1:16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10.485133020344284</v>
      </c>
      <c r="P138" s="22">
        <v>1.8922254216371837</v>
      </c>
    </row>
    <row r="139" spans="1:16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10.697674418604652</v>
      </c>
      <c r="P139" s="22">
        <v>7.7253218884120178</v>
      </c>
    </row>
    <row r="140" spans="1:16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11.076923076923073</v>
      </c>
      <c r="P140" s="22">
        <v>3.1088597536750084</v>
      </c>
    </row>
    <row r="141" spans="1:16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11.45038167938932</v>
      </c>
      <c r="P141" s="22">
        <v>5.837932036015081</v>
      </c>
    </row>
    <row r="142" spans="1:16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11.836115326251884</v>
      </c>
      <c r="P142" s="22">
        <v>6.6120538326506662</v>
      </c>
    </row>
    <row r="143" spans="1:16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11.879699248120312</v>
      </c>
      <c r="P143" s="22">
        <v>9.3075684380031998</v>
      </c>
    </row>
    <row r="144" spans="1:16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12.071535022354718</v>
      </c>
      <c r="P144" s="22">
        <v>12.101372756071793</v>
      </c>
    </row>
    <row r="145" spans="1:16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12.592592592592599</v>
      </c>
      <c r="P145" s="22">
        <v>12.308812818645309</v>
      </c>
    </row>
    <row r="146" spans="1:16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13.254786450662737</v>
      </c>
      <c r="P146" s="22">
        <v>14.239967977584289</v>
      </c>
    </row>
    <row r="147" spans="1:16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13.868613138686126</v>
      </c>
      <c r="P147" s="22">
        <v>18.051516410469446</v>
      </c>
    </row>
    <row r="148" spans="1:16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14.161849710982644</v>
      </c>
      <c r="P148" s="22">
        <v>0.49217442661679822</v>
      </c>
    </row>
    <row r="149" spans="1:16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14.592274678111572</v>
      </c>
      <c r="P149" s="22">
        <v>4.4516509433962348</v>
      </c>
    </row>
    <row r="150" spans="1:16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14.589235127478762</v>
      </c>
      <c r="P150" s="22">
        <v>12.272910779168345</v>
      </c>
    </row>
    <row r="151" spans="1:16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14.425770308123242</v>
      </c>
      <c r="P151" s="22">
        <v>11.009620056359925</v>
      </c>
    </row>
    <row r="152" spans="1:16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14.265927977839322</v>
      </c>
      <c r="P152" s="22">
        <v>17.204508236200745</v>
      </c>
    </row>
    <row r="153" spans="1:16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13.15068493150684</v>
      </c>
      <c r="P153" s="22">
        <v>11.946578851079392</v>
      </c>
    </row>
    <row r="154" spans="1:16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12.890094979647216</v>
      </c>
      <c r="P154" s="22">
        <v>14.763995609220636</v>
      </c>
    </row>
    <row r="155" spans="1:16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12.768817204301076</v>
      </c>
      <c r="P155" s="22">
        <v>25.191514437242191</v>
      </c>
    </row>
    <row r="156" spans="1:16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12.632978723404253</v>
      </c>
      <c r="P156" s="22">
        <v>32.366239638281847</v>
      </c>
    </row>
    <row r="157" spans="1:16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12.631578947368416</v>
      </c>
      <c r="P157" s="22">
        <v>25.773577913655732</v>
      </c>
    </row>
    <row r="158" spans="1:16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12.353706111833551</v>
      </c>
      <c r="P158" s="22">
        <v>13.481079187105838</v>
      </c>
    </row>
    <row r="159" spans="1:16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11.794871794871797</v>
      </c>
      <c r="P159" s="22">
        <v>15.493577335914143</v>
      </c>
    </row>
    <row r="160" spans="1:16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11.392405063291132</v>
      </c>
      <c r="P160" s="22">
        <v>33.215789989225186</v>
      </c>
    </row>
    <row r="161" spans="1:16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10.611735330836458</v>
      </c>
      <c r="P161" s="22">
        <v>24.950606830369736</v>
      </c>
    </row>
    <row r="162" spans="1:16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10.135970333745359</v>
      </c>
      <c r="P162" s="22">
        <v>19.192736425746148</v>
      </c>
    </row>
    <row r="163" spans="1:16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9.7919216646266793</v>
      </c>
      <c r="P163" s="22">
        <v>14.854691876750703</v>
      </c>
    </row>
    <row r="164" spans="1:16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9.6969696969696919</v>
      </c>
      <c r="P164" s="22">
        <v>7.6025314374948527</v>
      </c>
    </row>
    <row r="165" spans="1:16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10.774818401937058</v>
      </c>
      <c r="P165" s="22">
        <v>0.33502206242850274</v>
      </c>
    </row>
    <row r="166" spans="1:16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10.817307692307686</v>
      </c>
      <c r="P166" s="22">
        <v>-7.3967798501514359</v>
      </c>
    </row>
    <row r="167" spans="1:16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10.96543504171632</v>
      </c>
      <c r="P167" s="22">
        <v>-4.3775005883737279</v>
      </c>
    </row>
    <row r="168" spans="1:16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10.271546635182993</v>
      </c>
      <c r="P168" s="22">
        <v>-10.08397381155709</v>
      </c>
    </row>
    <row r="169" spans="1:16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9.5794392523364635</v>
      </c>
      <c r="P169" s="22">
        <v>-9.7304065998821461</v>
      </c>
    </row>
    <row r="170" spans="1:16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8.9120370370370239</v>
      </c>
      <c r="P170" s="22">
        <v>-7.0629100733307641</v>
      </c>
    </row>
    <row r="171" spans="1:16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8.2568807339449499</v>
      </c>
      <c r="P171" s="22">
        <v>-13.834082425535165</v>
      </c>
    </row>
    <row r="172" spans="1:16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7.6136363636363669</v>
      </c>
      <c r="P172" s="22">
        <v>-17.676470588235293</v>
      </c>
    </row>
    <row r="173" spans="1:16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6.8848758465011484</v>
      </c>
      <c r="P173" s="22">
        <v>-12.325879075370839</v>
      </c>
    </row>
    <row r="174" spans="1:16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6.6217732884399583</v>
      </c>
      <c r="P174" s="22">
        <v>-15.619579153782336</v>
      </c>
    </row>
    <row r="175" spans="1:16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6.911928651059096</v>
      </c>
      <c r="P175" s="22">
        <v>-16.46215989634937</v>
      </c>
    </row>
    <row r="176" spans="1:16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7.182320441988943</v>
      </c>
      <c r="P176" s="22">
        <v>-18.201955392606163</v>
      </c>
    </row>
    <row r="177" spans="1:16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6.5573770491803351</v>
      </c>
      <c r="P177" s="22">
        <v>-2.6712272986399554</v>
      </c>
    </row>
    <row r="178" spans="1:16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5.9652928416485951</v>
      </c>
      <c r="P178" s="22">
        <v>3.6495093819934432</v>
      </c>
    </row>
    <row r="179" spans="1:16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4.9409237379162363</v>
      </c>
      <c r="P179" s="22">
        <v>9.7054721470178009</v>
      </c>
    </row>
    <row r="180" spans="1:16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5.0321199143468887</v>
      </c>
      <c r="P180" s="22">
        <v>9.6398891966759095</v>
      </c>
    </row>
    <row r="181" spans="1:16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4.4776119402985204</v>
      </c>
      <c r="P181" s="22">
        <v>14.761321909424719</v>
      </c>
    </row>
    <row r="182" spans="1:16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3.8257173219978791</v>
      </c>
      <c r="P182" s="22">
        <v>20.681063122923593</v>
      </c>
    </row>
    <row r="183" spans="1:16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3.7076271186440746</v>
      </c>
      <c r="P183" s="22">
        <v>30.899124745822661</v>
      </c>
    </row>
    <row r="184" spans="1:16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3.4846884899683239</v>
      </c>
      <c r="P184" s="22">
        <v>36.620221507681336</v>
      </c>
    </row>
    <row r="185" spans="1:16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3.5902851108764455</v>
      </c>
      <c r="P185" s="22">
        <v>41.214359326691863</v>
      </c>
    </row>
    <row r="186" spans="1:16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4</v>
      </c>
      <c r="P186" s="22">
        <v>45.146585627457995</v>
      </c>
    </row>
    <row r="187" spans="1:16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3.4410844629822801</v>
      </c>
      <c r="P187" s="22">
        <v>52.942249794726749</v>
      </c>
    </row>
    <row r="188" spans="1:16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2.4742268041237248</v>
      </c>
      <c r="P188" s="22">
        <v>51.797553459706776</v>
      </c>
    </row>
    <row r="189" spans="1:16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2.3589743589743639</v>
      </c>
      <c r="P189" s="22">
        <v>37.561710317128274</v>
      </c>
    </row>
    <row r="190" spans="1:16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2.4564994882292579</v>
      </c>
      <c r="P190" s="22">
        <v>37.90898521840225</v>
      </c>
    </row>
    <row r="191" spans="1:16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2.763561924257929</v>
      </c>
      <c r="P191" s="22">
        <v>22.307807358659893</v>
      </c>
    </row>
    <row r="192" spans="1:16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2.7522935779816571</v>
      </c>
      <c r="P192" s="22">
        <v>20.11838590918935</v>
      </c>
    </row>
    <row r="193" spans="1:16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3.1632653061224536</v>
      </c>
      <c r="P193" s="22">
        <v>17.271046643913547</v>
      </c>
    </row>
    <row r="194" spans="1:16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3.7871033776867957</v>
      </c>
      <c r="P194" s="22">
        <v>12.463867859600807</v>
      </c>
    </row>
    <row r="195" spans="1:16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4.290091930541351</v>
      </c>
      <c r="P195" s="22">
        <v>6.0786167769823152</v>
      </c>
    </row>
    <row r="196" spans="1:16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4.6938775510203978</v>
      </c>
      <c r="P196" s="22">
        <v>4.0664225941422494</v>
      </c>
    </row>
    <row r="197" spans="1:16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4.8929663608562768</v>
      </c>
      <c r="P197" s="22">
        <v>-2.66374749133369</v>
      </c>
    </row>
    <row r="198" spans="1:16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4.5546558704453455</v>
      </c>
      <c r="P198" s="22">
        <v>-7.2910893527926461</v>
      </c>
    </row>
    <row r="199" spans="1:16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4.3346774193548265</v>
      </c>
      <c r="P199" s="22">
        <v>-8.6256263421617625</v>
      </c>
    </row>
    <row r="200" spans="1:16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4.3259557344064392</v>
      </c>
      <c r="P200" s="22">
        <v>-7.3203740157480324</v>
      </c>
    </row>
    <row r="201" spans="1:16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4.3086172344689366</v>
      </c>
      <c r="P201" s="22">
        <v>1.3868613138686037</v>
      </c>
    </row>
    <row r="202" spans="1:16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4.2957042957043168</v>
      </c>
      <c r="P202" s="22">
        <v>1.8064671524053999E-2</v>
      </c>
    </row>
    <row r="203" spans="1:16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4.2828685258964105</v>
      </c>
      <c r="P203" s="22">
        <v>1.5530418832161441</v>
      </c>
    </row>
    <row r="204" spans="1:16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4.2658730158730229</v>
      </c>
      <c r="P204" s="22">
        <v>-1.6947115384615352</v>
      </c>
    </row>
    <row r="205" spans="1:16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4.1543026706231556</v>
      </c>
      <c r="P205" s="22">
        <v>1.4005941914751796</v>
      </c>
    </row>
    <row r="206" spans="1:16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4.0433925049309538</v>
      </c>
      <c r="P206" s="22">
        <v>9.9259531240438079</v>
      </c>
    </row>
    <row r="207" spans="1:16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3.52595494613126</v>
      </c>
      <c r="P207" s="22">
        <v>15.357188335667903</v>
      </c>
    </row>
    <row r="208" spans="1:16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3.6062378167641462</v>
      </c>
      <c r="P208" s="22">
        <v>13.49415755748209</v>
      </c>
    </row>
    <row r="209" spans="1:16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3.790087463556846</v>
      </c>
      <c r="P209" s="22">
        <v>12.358637925648242</v>
      </c>
    </row>
    <row r="210" spans="1:16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3.5818005808325282</v>
      </c>
      <c r="P210" s="22">
        <v>25.905014945200922</v>
      </c>
    </row>
    <row r="211" spans="1:16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3.5748792270531515</v>
      </c>
      <c r="P211" s="22">
        <v>25.244810027418719</v>
      </c>
    </row>
    <row r="212" spans="1:16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3.6644165863066513</v>
      </c>
      <c r="P212" s="22">
        <v>26.722421346077251</v>
      </c>
    </row>
    <row r="213" spans="1:16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3.4582132564841661</v>
      </c>
      <c r="P213" s="22">
        <v>13.168946484281241</v>
      </c>
    </row>
    <row r="214" spans="1:16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3.3524904214559337</v>
      </c>
      <c r="P214" s="22">
        <v>9.6207104154124146</v>
      </c>
    </row>
    <row r="215" spans="1:16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3.2473734479465</v>
      </c>
      <c r="P215" s="22">
        <v>14.287434523451136</v>
      </c>
    </row>
    <row r="216" spans="1:16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3.2350142721217834</v>
      </c>
      <c r="P216" s="22">
        <v>23.590903533439288</v>
      </c>
    </row>
    <row r="217" spans="1:16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3.5137701804368593</v>
      </c>
      <c r="P217" s="22">
        <v>26.333413059076772</v>
      </c>
    </row>
    <row r="218" spans="1:16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3.7914691943127909</v>
      </c>
      <c r="P218" s="22">
        <v>17.897901241440749</v>
      </c>
    </row>
    <row r="219" spans="1:16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3.9735099337748325</v>
      </c>
      <c r="P219" s="22">
        <v>25.245612098465607</v>
      </c>
    </row>
    <row r="220" spans="1:16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3.1984948259642598</v>
      </c>
      <c r="P220" s="22">
        <v>32.237351931805613</v>
      </c>
    </row>
    <row r="221" spans="1:16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2.1535580524344455</v>
      </c>
      <c r="P221" s="22">
        <v>30.968136573430449</v>
      </c>
    </row>
    <row r="222" spans="1:16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1.5887850467289688</v>
      </c>
      <c r="P222" s="22">
        <v>30.493273542600896</v>
      </c>
    </row>
    <row r="223" spans="1:16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1.6791044776119479</v>
      </c>
      <c r="P223" s="22">
        <v>30.747980192859004</v>
      </c>
    </row>
    <row r="224" spans="1:16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1.7674418604651132</v>
      </c>
      <c r="P224" s="22">
        <v>23.674837628326006</v>
      </c>
    </row>
    <row r="225" spans="1:16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1.6713091922005541</v>
      </c>
      <c r="P225" s="22">
        <v>34.087896941101633</v>
      </c>
    </row>
    <row r="226" spans="1:16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1.5755329008340979</v>
      </c>
      <c r="P226" s="22">
        <v>27.043057996485054</v>
      </c>
    </row>
    <row r="227" spans="1:16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1.7576318223866849</v>
      </c>
      <c r="P227" s="22">
        <v>28.532293751975544</v>
      </c>
    </row>
    <row r="228" spans="1:16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1.5668202764977046</v>
      </c>
      <c r="P228" s="22">
        <v>23.27249344610971</v>
      </c>
    </row>
    <row r="229" spans="1:16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1.2844036697247763</v>
      </c>
      <c r="P229" s="22">
        <v>14.620408936009088</v>
      </c>
    </row>
    <row r="230" spans="1:16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1.1872146118721449</v>
      </c>
      <c r="P230" s="22">
        <v>29.417319860232304</v>
      </c>
    </row>
    <row r="231" spans="1:16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1.364877161055511</v>
      </c>
      <c r="P231" s="22">
        <v>25.242376167812441</v>
      </c>
    </row>
    <row r="232" spans="1:16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1.9143117593436676</v>
      </c>
      <c r="P232" s="22">
        <v>22.101297614064453</v>
      </c>
    </row>
    <row r="233" spans="1:16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2.8414298808432603</v>
      </c>
      <c r="P233" s="22">
        <v>22.435461956521728</v>
      </c>
    </row>
    <row r="234" spans="1:16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3.6798528058877622</v>
      </c>
      <c r="P234" s="22">
        <v>17.283201940570049</v>
      </c>
    </row>
    <row r="235" spans="1:16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3.669724770642202</v>
      </c>
      <c r="P235" s="22">
        <v>21.192792218147027</v>
      </c>
    </row>
    <row r="236" spans="1:16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3.7477148080438782</v>
      </c>
      <c r="P236" s="22">
        <v>34.956801626291735</v>
      </c>
    </row>
    <row r="237" spans="1:16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3.926940639269394</v>
      </c>
      <c r="P237" s="22">
        <v>30.39180801012138</v>
      </c>
    </row>
    <row r="238" spans="1:16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4.2883211678832245</v>
      </c>
      <c r="P238" s="22">
        <v>39.127615424520144</v>
      </c>
    </row>
    <row r="239" spans="1:16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4.2727272727272725</v>
      </c>
      <c r="P239" s="22">
        <v>3.2010820559062125</v>
      </c>
    </row>
    <row r="240" spans="1:16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4.3557168784029043</v>
      </c>
      <c r="P240" s="22">
        <v>-7.5916860605087848</v>
      </c>
    </row>
    <row r="241" spans="1:16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4.5289855072463858</v>
      </c>
      <c r="P241" s="22">
        <v>2.0275013420324672</v>
      </c>
    </row>
    <row r="242" spans="1:16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4.3321299638989119</v>
      </c>
      <c r="P242" s="22">
        <v>-6.2062171628721519</v>
      </c>
    </row>
    <row r="243" spans="1:16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4.1292639138240439</v>
      </c>
      <c r="P243" s="22">
        <v>-5.7635467980295507</v>
      </c>
    </row>
    <row r="244" spans="1:16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3.9355992844364973</v>
      </c>
      <c r="P244" s="22">
        <v>-11.247857387727123</v>
      </c>
    </row>
    <row r="245" spans="1:16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3.8324420677361859</v>
      </c>
      <c r="P245" s="22">
        <v>-9.373699542238878</v>
      </c>
    </row>
    <row r="246" spans="1:16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3.9929015084294583</v>
      </c>
      <c r="P246" s="22">
        <v>-9.6311616683902095</v>
      </c>
    </row>
    <row r="247" spans="1:16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3.9823008849557473</v>
      </c>
      <c r="P247" s="22">
        <v>-10.032894736842103</v>
      </c>
    </row>
    <row r="248" spans="1:16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3.9647577092511099</v>
      </c>
      <c r="P248" s="22">
        <v>-14.636289462122654</v>
      </c>
    </row>
    <row r="249" spans="1:16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4.1300527240773377</v>
      </c>
      <c r="P249" s="22">
        <v>-20.703456640388119</v>
      </c>
    </row>
    <row r="250" spans="1:16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4.1119860017497789</v>
      </c>
      <c r="P250" s="22">
        <v>-15.51129478295994</v>
      </c>
    </row>
    <row r="251" spans="1:16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4.1848299912816023</v>
      </c>
      <c r="P251" s="22">
        <v>10.794709877278708</v>
      </c>
    </row>
    <row r="252" spans="1:16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4.2608695652174067</v>
      </c>
      <c r="P252" s="22">
        <v>18.844984802431597</v>
      </c>
    </row>
    <row r="253" spans="1:16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4.2461005199306623</v>
      </c>
      <c r="P253" s="22">
        <v>12.400841832604836</v>
      </c>
    </row>
    <row r="254" spans="1:16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4.4117647058823595</v>
      </c>
      <c r="P254" s="22">
        <v>15.71556385420314</v>
      </c>
    </row>
    <row r="255" spans="1:16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4.482758620689653</v>
      </c>
      <c r="P255" s="22">
        <v>7.8560227018146689</v>
      </c>
    </row>
    <row r="256" spans="1:16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4.6471600688468007</v>
      </c>
      <c r="P256" s="22">
        <v>13.897794430066824</v>
      </c>
    </row>
    <row r="257" spans="1:16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4.8927038626609409</v>
      </c>
      <c r="P257" s="22">
        <v>18.486205181188531</v>
      </c>
    </row>
    <row r="258" spans="1:16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5.0341296928327672</v>
      </c>
      <c r="P258" s="22">
        <v>22.2612145254806</v>
      </c>
    </row>
    <row r="259" spans="1:16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5.2765957446808454</v>
      </c>
      <c r="P259" s="22">
        <v>16.263254113345525</v>
      </c>
    </row>
    <row r="260" spans="1:16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5.1694915254237195</v>
      </c>
      <c r="P260" s="22">
        <v>27.225939269171384</v>
      </c>
    </row>
    <row r="261" spans="1:16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5.0632911392405111</v>
      </c>
      <c r="P261" s="22">
        <v>34.387427347812796</v>
      </c>
    </row>
    <row r="262" spans="1:16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4.6218487394958041</v>
      </c>
      <c r="P262" s="22">
        <v>28.406458019197501</v>
      </c>
    </row>
    <row r="263" spans="1:16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4.435146443514637</v>
      </c>
      <c r="P263" s="22">
        <v>22.005950460622991</v>
      </c>
    </row>
    <row r="264" spans="1:16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4.587155963302747</v>
      </c>
      <c r="P264" s="22">
        <v>26.412130069419071</v>
      </c>
    </row>
    <row r="265" spans="1:16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4.6550290939318506</v>
      </c>
      <c r="P265" s="22">
        <v>27.250468097364223</v>
      </c>
    </row>
    <row r="266" spans="1:16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4.6396023198011616</v>
      </c>
      <c r="P266" s="22">
        <v>10.626281641846225</v>
      </c>
    </row>
    <row r="267" spans="1:16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5.1980198019802026</v>
      </c>
      <c r="P267" s="22">
        <v>14.896489648964884</v>
      </c>
    </row>
    <row r="268" spans="1:16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5.2631578947368363</v>
      </c>
      <c r="P268" s="22">
        <v>15.284701732967076</v>
      </c>
    </row>
    <row r="269" spans="1:16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5.237315875613735</v>
      </c>
      <c r="P269" s="22">
        <v>6.8337424105412881</v>
      </c>
    </row>
    <row r="270" spans="1:16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4.7116165718927849</v>
      </c>
      <c r="P270" s="22">
        <v>12.70123549232498</v>
      </c>
    </row>
    <row r="271" spans="1:16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4.3654001616814764</v>
      </c>
      <c r="P271" s="22">
        <v>12.591986917416186</v>
      </c>
    </row>
    <row r="272" spans="1:16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4.6736502820306391</v>
      </c>
      <c r="P272" s="22">
        <v>2.9097318539066164</v>
      </c>
    </row>
    <row r="273" spans="1:16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4.8192771084337283</v>
      </c>
      <c r="P273" s="22">
        <v>-8.2202304737515988</v>
      </c>
    </row>
    <row r="274" spans="1:16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5.7028112449799107</v>
      </c>
      <c r="P274" s="22">
        <v>-12.344264642703696</v>
      </c>
    </row>
    <row r="275" spans="1:16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6.1698717948718063</v>
      </c>
      <c r="P275" s="22">
        <v>-10.682806440239744</v>
      </c>
    </row>
    <row r="276" spans="1:16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6.3795853269537517</v>
      </c>
      <c r="P276" s="22">
        <v>-6.8701407555131544</v>
      </c>
    </row>
    <row r="277" spans="1:16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6.1953931691818731</v>
      </c>
      <c r="P277" s="22">
        <v>-6.5591397849462219</v>
      </c>
    </row>
    <row r="278" spans="1:16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6.2549485352335621</v>
      </c>
      <c r="P278" s="22">
        <v>4.5125805275312958</v>
      </c>
    </row>
    <row r="279" spans="1:16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5.647058823529405</v>
      </c>
      <c r="P279" s="22">
        <v>10.599897556419302</v>
      </c>
    </row>
    <row r="280" spans="1:16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5.3125000000000089</v>
      </c>
      <c r="P280" s="22">
        <v>10.378302053303523</v>
      </c>
    </row>
    <row r="281" spans="1:16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4.8211508553654969</v>
      </c>
      <c r="P281" s="22">
        <v>13.464328899637223</v>
      </c>
    </row>
    <row r="282" spans="1:16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4.8099301784328752</v>
      </c>
      <c r="P282" s="22">
        <v>7.9173933504969041</v>
      </c>
    </row>
    <row r="283" spans="1:16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5.0348567002323819</v>
      </c>
      <c r="P283" s="22">
        <v>3.6701860231272088</v>
      </c>
    </row>
    <row r="284" spans="1:16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4.6959199384141614</v>
      </c>
      <c r="P284" s="22">
        <v>8.8895128457110886</v>
      </c>
    </row>
    <row r="285" spans="1:16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4.3678160919540243</v>
      </c>
      <c r="P285" s="22">
        <v>22.591145833333325</v>
      </c>
    </row>
    <row r="286" spans="1:16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3.7993920972644313</v>
      </c>
      <c r="P286" s="22">
        <v>26.730926319228885</v>
      </c>
    </row>
    <row r="287" spans="1:16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3.3962264150943389</v>
      </c>
      <c r="P287" s="22">
        <v>29.095394736842106</v>
      </c>
    </row>
    <row r="288" spans="1:16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2.8485757121439192</v>
      </c>
      <c r="P288" s="22">
        <v>16.448389299236553</v>
      </c>
    </row>
    <row r="289" spans="1:16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3.0665669409125185</v>
      </c>
      <c r="P289" s="22">
        <v>26.306704621161625</v>
      </c>
    </row>
    <row r="290" spans="1:16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2.9806259314456129</v>
      </c>
      <c r="P290" s="22">
        <v>18.855581077544837</v>
      </c>
    </row>
    <row r="291" spans="1:16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2.6726057906458989</v>
      </c>
      <c r="P291" s="22">
        <v>12.430871495899964</v>
      </c>
    </row>
    <row r="292" spans="1:16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2.8189910979228294</v>
      </c>
      <c r="P292" s="22">
        <v>7.587548638132291</v>
      </c>
    </row>
    <row r="293" spans="1:16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3.1899109792284719</v>
      </c>
      <c r="P293" s="22">
        <v>10.5530985240049</v>
      </c>
    </row>
    <row r="294" spans="1:16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3.1828275351591495</v>
      </c>
      <c r="P294" s="22">
        <v>6.5464433214478257</v>
      </c>
    </row>
    <row r="295" spans="1:16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3.0235988200590036</v>
      </c>
      <c r="P295" s="22">
        <v>9.9633581204871202</v>
      </c>
    </row>
    <row r="296" spans="1:16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3.0147058823529305</v>
      </c>
      <c r="P296" s="22">
        <v>9.3860395554524079</v>
      </c>
    </row>
    <row r="297" spans="1:16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3.1571218795888534</v>
      </c>
      <c r="P297" s="22">
        <v>4.7037402321523425</v>
      </c>
    </row>
    <row r="298" spans="1:16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3.0746705710102518</v>
      </c>
      <c r="P298" s="22">
        <v>7.7192801526323906</v>
      </c>
    </row>
    <row r="299" spans="1:16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2.9927007299270114</v>
      </c>
      <c r="P299" s="22">
        <v>6.6836539686584429</v>
      </c>
    </row>
    <row r="300" spans="1:16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3.2798833819241979</v>
      </c>
      <c r="P300" s="22">
        <v>14.95922392196578</v>
      </c>
    </row>
    <row r="301" spans="1:16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3.1204644412191396</v>
      </c>
      <c r="P301" s="22">
        <v>4.4642643074636279</v>
      </c>
    </row>
    <row r="302" spans="1:16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2.9667149059334541</v>
      </c>
      <c r="P302" s="22">
        <v>7.3389109056215984</v>
      </c>
    </row>
    <row r="303" spans="1:16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3.2537960954446943</v>
      </c>
      <c r="P303" s="22">
        <v>7.4339714078022867</v>
      </c>
    </row>
    <row r="304" spans="1:16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3.2467532467532534</v>
      </c>
      <c r="P304" s="22">
        <v>11.885357576358091</v>
      </c>
    </row>
    <row r="305" spans="1:16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3.0194104960460155</v>
      </c>
      <c r="P305" s="22">
        <v>6.082660561513431</v>
      </c>
    </row>
    <row r="306" spans="1:16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3.1563845050215145</v>
      </c>
      <c r="P306" s="22">
        <v>8.3881064162754306</v>
      </c>
    </row>
    <row r="307" spans="1:16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3.2211882605583497</v>
      </c>
      <c r="P307" s="22">
        <v>10.386142010094579</v>
      </c>
    </row>
    <row r="308" spans="1:16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2.9978586723768963</v>
      </c>
      <c r="P308" s="22">
        <v>5.638716673345745</v>
      </c>
    </row>
    <row r="309" spans="1:16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2.8469750889679624</v>
      </c>
      <c r="P309" s="22">
        <v>11.962901239040647</v>
      </c>
    </row>
    <row r="310" spans="1:16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2.8409090909090828</v>
      </c>
      <c r="P310" s="22">
        <v>9.8444231689803772</v>
      </c>
    </row>
    <row r="311" spans="1:16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2.7639971651311157</v>
      </c>
      <c r="P311" s="22">
        <v>11.739275819241414</v>
      </c>
    </row>
    <row r="312" spans="1:16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2.7522935779816571</v>
      </c>
      <c r="P312" s="22">
        <v>7.0569143387040567</v>
      </c>
    </row>
    <row r="313" spans="1:16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2.7445460942997935</v>
      </c>
      <c r="P313" s="22">
        <v>7.0551513621445405</v>
      </c>
    </row>
    <row r="314" spans="1:16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2.8109627547435068</v>
      </c>
      <c r="P314" s="22">
        <v>9.7611559323579122</v>
      </c>
    </row>
    <row r="315" spans="1:16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2.450980392156854</v>
      </c>
      <c r="P315" s="22">
        <v>5.3588344084081418</v>
      </c>
    </row>
    <row r="316" spans="1:16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2.515723270440251</v>
      </c>
      <c r="P316" s="22">
        <v>-1.3062634224101699</v>
      </c>
    </row>
    <row r="317" spans="1:16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2.6517794836008246</v>
      </c>
      <c r="P317" s="22">
        <v>2.4353120243531201</v>
      </c>
    </row>
    <row r="318" spans="1:16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2.3643949930458819</v>
      </c>
      <c r="P318" s="22">
        <v>1.4016304227104204</v>
      </c>
    </row>
    <row r="319" spans="1:16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2.2884882108183069</v>
      </c>
      <c r="P319" s="22">
        <v>-1.3894746187823159</v>
      </c>
    </row>
    <row r="320" spans="1:16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2.4948024948024949</v>
      </c>
      <c r="P320" s="22">
        <v>2.2605047642425102</v>
      </c>
    </row>
    <row r="321" spans="1:16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2.6989619377162599</v>
      </c>
      <c r="P321" s="22">
        <v>2.5735611355595767</v>
      </c>
    </row>
    <row r="322" spans="1:16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2.9005524861878351</v>
      </c>
      <c r="P322" s="22">
        <v>0.82365502364194487</v>
      </c>
    </row>
    <row r="323" spans="1:16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2.9655172413793229</v>
      </c>
      <c r="P323" s="22">
        <v>0.96616292242910351</v>
      </c>
    </row>
    <row r="324" spans="1:16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2.6098901098901228</v>
      </c>
      <c r="P324" s="22">
        <v>-1.7540440459949402</v>
      </c>
    </row>
    <row r="325" spans="1:16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2.6027397260274032</v>
      </c>
      <c r="P325" s="22">
        <v>-1.5392860971165212</v>
      </c>
    </row>
    <row r="326" spans="1:16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2.5974025974025761</v>
      </c>
      <c r="P326" s="22">
        <v>-2.3234567388550897</v>
      </c>
    </row>
    <row r="327" spans="1:16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2.8708133971291794</v>
      </c>
      <c r="P327" s="22">
        <v>4.3348888984030554</v>
      </c>
    </row>
    <row r="328" spans="1:16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2.8629856850715951</v>
      </c>
      <c r="P328" s="22">
        <v>12.324741458599719</v>
      </c>
    </row>
    <row r="329" spans="1:16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2.7872195785180187</v>
      </c>
      <c r="P329" s="22">
        <v>14.149165021844713</v>
      </c>
    </row>
    <row r="330" spans="1:16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3.1250000000000222</v>
      </c>
      <c r="P330" s="22">
        <v>16.845564074479725</v>
      </c>
    </row>
    <row r="331" spans="1:16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3.1186440677966054</v>
      </c>
      <c r="P331" s="22">
        <v>22.616877124271273</v>
      </c>
    </row>
    <row r="332" spans="1:16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3.0425963488843744</v>
      </c>
      <c r="P332" s="22">
        <v>22.650896870772041</v>
      </c>
    </row>
    <row r="333" spans="1:16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2.8301886792452713</v>
      </c>
      <c r="P333" s="22">
        <v>18.168626048917957</v>
      </c>
    </row>
    <row r="334" spans="1:16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2.6174496644295386</v>
      </c>
      <c r="P334" s="22">
        <v>26.301571178491923</v>
      </c>
    </row>
    <row r="335" spans="1:16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2.5452109845947701</v>
      </c>
      <c r="P335" s="22">
        <v>23.107864930665812</v>
      </c>
    </row>
    <row r="336" spans="1:16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2.7443105756358666</v>
      </c>
      <c r="P336" s="22">
        <v>33.432520002644985</v>
      </c>
    </row>
    <row r="337" spans="1:16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2.6034712950600669</v>
      </c>
      <c r="P337" s="22">
        <v>34.110653863740282</v>
      </c>
    </row>
    <row r="338" spans="1:16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2.5316455696202667</v>
      </c>
      <c r="P338" s="22">
        <v>35.202584924110369</v>
      </c>
    </row>
    <row r="339" spans="1:16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2.7906976744185963</v>
      </c>
      <c r="P339" s="22">
        <v>31.399905619729584</v>
      </c>
    </row>
    <row r="340" spans="1:16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2.7170311464546071</v>
      </c>
      <c r="P340" s="22">
        <v>28.916937948113674</v>
      </c>
    </row>
    <row r="341" spans="1:16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2.8439153439153486</v>
      </c>
      <c r="P341" s="22">
        <v>27.094868955334061</v>
      </c>
    </row>
    <row r="342" spans="1:16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2.832674571805005</v>
      </c>
      <c r="P342" s="22">
        <v>25.44431946006749</v>
      </c>
    </row>
    <row r="343" spans="1:16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2.8270874424720649</v>
      </c>
      <c r="P343" s="22">
        <v>23.107847636530508</v>
      </c>
    </row>
    <row r="344" spans="1:16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2.8215223097112663</v>
      </c>
      <c r="P344" s="22">
        <v>13.857951108422606</v>
      </c>
    </row>
    <row r="345" spans="1:16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2.8833551769331667</v>
      </c>
      <c r="P345" s="22">
        <v>16.037232149213352</v>
      </c>
    </row>
    <row r="346" spans="1:16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2.8122956180510084</v>
      </c>
      <c r="P346" s="22">
        <v>17.610923837716676</v>
      </c>
    </row>
    <row r="347" spans="1:16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3.0045721750489918</v>
      </c>
      <c r="P347" s="22">
        <v>21.284608770421332</v>
      </c>
    </row>
    <row r="348" spans="1:16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3.0618892508143203</v>
      </c>
      <c r="P348" s="22">
        <v>25.050795381337032</v>
      </c>
    </row>
    <row r="349" spans="1:16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3.2530904359141077</v>
      </c>
      <c r="P349" s="22">
        <v>20.26366632571883</v>
      </c>
    </row>
    <row r="350" spans="1:16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3.378817413905133</v>
      </c>
      <c r="P350" s="22">
        <v>23.606175906418024</v>
      </c>
    </row>
    <row r="351" spans="1:16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3.0381383322559907</v>
      </c>
      <c r="P351" s="22">
        <v>23.482660087753548</v>
      </c>
    </row>
    <row r="352" spans="1:16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3.0322580645161246</v>
      </c>
      <c r="P352" s="22">
        <v>17.292021688613481</v>
      </c>
    </row>
    <row r="353" spans="1:16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2.7652733118971096</v>
      </c>
      <c r="P353" s="22">
        <v>22.497210205298334</v>
      </c>
    </row>
    <row r="354" spans="1:16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2.4343369634849621</v>
      </c>
      <c r="P354" s="22">
        <v>26.775466284074611</v>
      </c>
    </row>
    <row r="355" spans="1:16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2.2378516624040889</v>
      </c>
      <c r="P355" s="22">
        <v>31.986341201556744</v>
      </c>
    </row>
    <row r="356" spans="1:16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2.2335673261008271</v>
      </c>
      <c r="P356" s="22">
        <v>49.122587702164225</v>
      </c>
    </row>
    <row r="357" spans="1:16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2.1656050955414008</v>
      </c>
      <c r="P357" s="22">
        <v>37.957637387076495</v>
      </c>
    </row>
    <row r="358" spans="1:16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2.2900763358778775</v>
      </c>
      <c r="P358" s="22">
        <v>37.820261009995178</v>
      </c>
    </row>
    <row r="359" spans="1:16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2.2194039315155401</v>
      </c>
      <c r="P359" s="22">
        <v>29.683667248004308</v>
      </c>
    </row>
    <row r="360" spans="1:16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2.0859671302149163</v>
      </c>
      <c r="P360" s="22">
        <v>26.205384269900399</v>
      </c>
    </row>
    <row r="361" spans="1:16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1.8903591682419618</v>
      </c>
      <c r="P361" s="22">
        <v>31.008181008180991</v>
      </c>
    </row>
    <row r="362" spans="1:16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1.6970458830924073</v>
      </c>
      <c r="P362" s="22">
        <v>24.692174620942311</v>
      </c>
    </row>
    <row r="363" spans="1:16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1.6311166875784044</v>
      </c>
      <c r="P363" s="22">
        <v>32.690119116866015</v>
      </c>
    </row>
    <row r="364" spans="1:16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1.4402003757044479</v>
      </c>
      <c r="P364" s="22">
        <v>45.518543956043956</v>
      </c>
    </row>
    <row r="365" spans="1:16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1.3767209011263937</v>
      </c>
      <c r="P365" s="22">
        <v>38.736366585968504</v>
      </c>
    </row>
    <row r="366" spans="1:16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1.4383989993745905</v>
      </c>
      <c r="P366" s="22">
        <v>28.591974348092599</v>
      </c>
    </row>
    <row r="367" spans="1:16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1.6885553470919357</v>
      </c>
      <c r="P367" s="22">
        <v>28.097250152518249</v>
      </c>
    </row>
    <row r="368" spans="1:16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1.6229712858926382</v>
      </c>
      <c r="P368" s="22">
        <v>17.432490490511476</v>
      </c>
    </row>
    <row r="369" spans="1:16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1.7456359102244301</v>
      </c>
      <c r="P369" s="22">
        <v>6.4271181918240661</v>
      </c>
    </row>
    <row r="370" spans="1:16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1.6169154228855787</v>
      </c>
      <c r="P370" s="22">
        <v>7.36107592264168</v>
      </c>
    </row>
    <row r="371" spans="1:16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1.4267990074441794</v>
      </c>
      <c r="P371" s="22">
        <v>20.123111237453806</v>
      </c>
    </row>
    <row r="372" spans="1:16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1.4860681114551078</v>
      </c>
      <c r="P372" s="22">
        <v>21.795059660875047</v>
      </c>
    </row>
    <row r="373" spans="1:16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1.4842300556586308</v>
      </c>
      <c r="P373" s="22">
        <v>26.668590212586185</v>
      </c>
    </row>
    <row r="374" spans="1:16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1.606922126081578</v>
      </c>
      <c r="P374" s="22">
        <v>30.5382135716326</v>
      </c>
    </row>
    <row r="375" spans="1:16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18.010368422055766</v>
      </c>
    </row>
    <row r="376" spans="1:16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1.6666666666666607</v>
      </c>
      <c r="P376" s="22">
        <v>16.756977535738592</v>
      </c>
    </row>
    <row r="377" spans="1:16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1.7283950617283939</v>
      </c>
      <c r="P377" s="22">
        <v>20.097144142118296</v>
      </c>
    </row>
    <row r="378" spans="1:16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2.2811344019728841</v>
      </c>
      <c r="P378" s="22">
        <v>19.345079848187609</v>
      </c>
    </row>
    <row r="379" spans="1:16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2.091020910209096</v>
      </c>
      <c r="P379" s="22">
        <v>21.067346362802517</v>
      </c>
    </row>
    <row r="380" spans="1:16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1.9656019656019597</v>
      </c>
      <c r="P380" s="22">
        <v>18.564787136266702</v>
      </c>
    </row>
    <row r="381" spans="1:16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2.1446078431372584</v>
      </c>
      <c r="P381" s="22">
        <v>37.933519973257582</v>
      </c>
    </row>
    <row r="382" spans="1:16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2.2643818849449104</v>
      </c>
      <c r="P382" s="22">
        <v>26.125603484724834</v>
      </c>
    </row>
    <row r="383" spans="1:16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2.629969418960254</v>
      </c>
      <c r="P383" s="22">
        <v>24.052718286655672</v>
      </c>
    </row>
    <row r="384" spans="1:16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2.56253813300793</v>
      </c>
      <c r="P384" s="22">
        <v>19.360105875578991</v>
      </c>
    </row>
    <row r="385" spans="1:16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2.6203534430225606</v>
      </c>
      <c r="P385" s="22">
        <v>19.526044759727633</v>
      </c>
    </row>
    <row r="386" spans="1:16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2.6763990267639981</v>
      </c>
      <c r="P386" s="22">
        <v>8.9728361101559795</v>
      </c>
    </row>
    <row r="387" spans="1:16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2.7929568913175551</v>
      </c>
      <c r="P387" s="22">
        <v>10.343769431411665</v>
      </c>
    </row>
    <row r="388" spans="1:16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3.2179720704310855</v>
      </c>
      <c r="P388" s="22">
        <v>16.496808849708877</v>
      </c>
    </row>
    <row r="389" spans="1:16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3.762135922330101</v>
      </c>
      <c r="P389" s="22">
        <v>8.7815875013106837</v>
      </c>
    </row>
    <row r="390" spans="1:16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3.0138637733574392</v>
      </c>
      <c r="P390" s="22">
        <v>9.1224728077182959</v>
      </c>
    </row>
    <row r="391" spans="1:16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3.1325301204819134</v>
      </c>
      <c r="P391" s="22">
        <v>5.9655717522273388</v>
      </c>
    </row>
    <row r="392" spans="1:16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3.7349397590361377</v>
      </c>
      <c r="P392" s="22">
        <v>7.6848395448250839</v>
      </c>
    </row>
    <row r="393" spans="1:16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3.5992801439711952</v>
      </c>
      <c r="P393" s="22">
        <v>14.940056497603017</v>
      </c>
    </row>
    <row r="394" spans="1:16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3.3512866546977715</v>
      </c>
      <c r="P394" s="22">
        <v>11.990239414988579</v>
      </c>
    </row>
    <row r="395" spans="1:16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3.4564958283670899</v>
      </c>
      <c r="P395" s="22">
        <v>4.8769929490142472</v>
      </c>
    </row>
    <row r="396" spans="1:16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3.4503271861986873</v>
      </c>
      <c r="P396" s="22">
        <v>-5.3250390594063006</v>
      </c>
    </row>
    <row r="397" spans="1:16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3.444180522565321</v>
      </c>
      <c r="P397" s="22">
        <v>-10.139186659860478</v>
      </c>
    </row>
    <row r="398" spans="1:16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3.4360189573459543</v>
      </c>
      <c r="P398" s="22">
        <v>-2.0402162844398553</v>
      </c>
    </row>
    <row r="399" spans="1:16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3.7212049616065945</v>
      </c>
      <c r="P399" s="22">
        <v>-9.256304796475467</v>
      </c>
    </row>
    <row r="400" spans="1:16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3.529411764705892</v>
      </c>
      <c r="P400" s="22">
        <v>-22.571367561291357</v>
      </c>
    </row>
    <row r="401" spans="1:16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2.9824561403508643</v>
      </c>
      <c r="P401" s="22">
        <v>-13.974511680425216</v>
      </c>
    </row>
    <row r="402" spans="1:16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3.2182562902282053</v>
      </c>
      <c r="P402" s="22">
        <v>-11.599324229198926</v>
      </c>
    </row>
    <row r="403" spans="1:16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3.5630841121495394</v>
      </c>
      <c r="P403" s="22">
        <v>-15.827031486319253</v>
      </c>
    </row>
    <row r="404" spans="1:16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3.1939605110336888</v>
      </c>
      <c r="P404" s="22">
        <v>-15.347735230600412</v>
      </c>
    </row>
    <row r="405" spans="1:16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-25.308365399820786</v>
      </c>
    </row>
    <row r="406" spans="1:16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2.7214823393167498</v>
      </c>
      <c r="P406" s="22">
        <v>-27.536877571336081</v>
      </c>
    </row>
    <row r="407" spans="1:16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2.5921658986175045</v>
      </c>
      <c r="P407" s="22">
        <v>-25.858402126766478</v>
      </c>
    </row>
    <row r="408" spans="1:16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2.1276595744680771</v>
      </c>
      <c r="P408" s="22">
        <v>-13.346515076618882</v>
      </c>
    </row>
    <row r="409" spans="1:16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1.8943742824339971</v>
      </c>
      <c r="P409" s="22">
        <v>-13.04268791468477</v>
      </c>
    </row>
    <row r="410" spans="1:16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1.6036655211913109</v>
      </c>
      <c r="P410" s="22">
        <v>-17.2626847534059</v>
      </c>
    </row>
    <row r="411" spans="1:16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1.1958997722095743</v>
      </c>
      <c r="P411" s="22">
        <v>-10.74326177073085</v>
      </c>
    </row>
    <row r="412" spans="1:16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1.1363636363636465</v>
      </c>
      <c r="P412" s="22">
        <v>-1.115199986210802</v>
      </c>
    </row>
    <row r="413" spans="1:16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1.3628620102214661</v>
      </c>
      <c r="P413" s="22">
        <v>-13.809165559521707</v>
      </c>
    </row>
    <row r="414" spans="1:16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1.6439909297052191</v>
      </c>
      <c r="P414" s="22">
        <v>-15.024446178592466</v>
      </c>
    </row>
    <row r="415" spans="1:16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1.2408347433727984</v>
      </c>
      <c r="P415" s="22">
        <v>-19.157451118116931</v>
      </c>
    </row>
    <row r="416" spans="1:16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1.0692177827799743</v>
      </c>
      <c r="P416" s="22">
        <v>-24.736012152935448</v>
      </c>
    </row>
    <row r="417" spans="1:16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1.465614430665152</v>
      </c>
      <c r="P417" s="22">
        <v>-19.187882637308341</v>
      </c>
    </row>
    <row r="418" spans="1:16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1.7474633596392231</v>
      </c>
      <c r="P418" s="22">
        <v>-21.678482909677797</v>
      </c>
    </row>
    <row r="419" spans="1:16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1.516002245929271</v>
      </c>
      <c r="P419" s="22">
        <v>-16.420389137368129</v>
      </c>
    </row>
    <row r="420" spans="1:16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2.0270270270270174</v>
      </c>
      <c r="P420" s="22">
        <v>-17.827899425161277</v>
      </c>
    </row>
    <row r="421" spans="1:16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2.2535211267605604</v>
      </c>
      <c r="P421" s="22">
        <v>-23.365967528395228</v>
      </c>
    </row>
    <row r="422" spans="1:16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2.4802705749718212</v>
      </c>
      <c r="P422" s="22">
        <v>-24.287736683772788</v>
      </c>
    </row>
    <row r="423" spans="1:16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2.7574563871693991</v>
      </c>
      <c r="P423" s="22">
        <v>-23.996819459127337</v>
      </c>
    </row>
    <row r="424" spans="1:16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3.1460674157303359</v>
      </c>
      <c r="P424" s="22">
        <v>-26.077445332450178</v>
      </c>
    </row>
    <row r="425" spans="1:16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3.0252100840336249</v>
      </c>
      <c r="P425" s="22">
        <v>-14.857185306243736</v>
      </c>
    </row>
    <row r="426" spans="1:16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2.175125488008911</v>
      </c>
      <c r="P426" s="22">
        <v>-9.7035065689600302</v>
      </c>
    </row>
    <row r="427" spans="1:16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1.8941504178273005</v>
      </c>
      <c r="P427" s="22">
        <v>-1.5477561576852428</v>
      </c>
    </row>
    <row r="428" spans="1:16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1.9487750556792971</v>
      </c>
      <c r="P428" s="22">
        <v>8.6318860928895838</v>
      </c>
    </row>
    <row r="429" spans="1:16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2.0555555555555438</v>
      </c>
      <c r="P429" s="22">
        <v>10.0363509338806</v>
      </c>
    </row>
    <row r="430" spans="1:16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2.2160664819944609</v>
      </c>
      <c r="P430" s="22">
        <v>22.162937886370337</v>
      </c>
    </row>
    <row r="431" spans="1:16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2.3783185840707821</v>
      </c>
      <c r="P431" s="22">
        <v>18.622425939306364</v>
      </c>
    </row>
    <row r="432" spans="1:16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2.0419426048565281</v>
      </c>
      <c r="P432" s="22">
        <v>13.018124339161186</v>
      </c>
    </row>
    <row r="433" spans="1:16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1.9283746556473913</v>
      </c>
      <c r="P433" s="22">
        <v>26.380395990088878</v>
      </c>
    </row>
    <row r="434" spans="1:16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2.0352035203520247</v>
      </c>
      <c r="P434" s="22">
        <v>32.187682599041722</v>
      </c>
    </row>
    <row r="435" spans="1:16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2.0262869660460092</v>
      </c>
      <c r="P435" s="22">
        <v>36.116031623372777</v>
      </c>
    </row>
    <row r="436" spans="1:16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1.6884531590413809</v>
      </c>
      <c r="P436" s="22">
        <v>32.779598670093634</v>
      </c>
    </row>
    <row r="437" spans="1:16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1.7400761283306032</v>
      </c>
      <c r="P437" s="22">
        <v>20.762989137547439</v>
      </c>
    </row>
    <row r="438" spans="1:16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2.2925764192139875</v>
      </c>
      <c r="P438" s="22">
        <v>16.302576822092398</v>
      </c>
    </row>
    <row r="439" spans="1:16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2.8977583378895444</v>
      </c>
      <c r="P439" s="22">
        <v>17.069266290405327</v>
      </c>
    </row>
    <row r="440" spans="1:16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3.1676679410158393</v>
      </c>
      <c r="P440" s="22">
        <v>11.250012622310201</v>
      </c>
    </row>
    <row r="441" spans="1:16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2.9395753946652281</v>
      </c>
      <c r="P441" s="22">
        <v>9.5465322764655127</v>
      </c>
    </row>
    <row r="442" spans="1:16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2.5474254742547275</v>
      </c>
      <c r="P442" s="22">
        <v>11.90899324276835</v>
      </c>
    </row>
    <row r="443" spans="1:16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2.5391680172879516</v>
      </c>
      <c r="P443" s="22">
        <v>7.5653605657127088</v>
      </c>
    </row>
    <row r="444" spans="1:16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3.1909140075716547</v>
      </c>
      <c r="P444" s="22">
        <v>10.926100926100911</v>
      </c>
    </row>
    <row r="445" spans="1:16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3.6216216216216068</v>
      </c>
      <c r="P445" s="22">
        <v>8.9934527663860777</v>
      </c>
    </row>
    <row r="446" spans="1:16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3.3423180592991875</v>
      </c>
      <c r="P446" s="22">
        <v>4.4327354061867164</v>
      </c>
    </row>
    <row r="447" spans="1:16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2.8448738593666034</v>
      </c>
      <c r="P447" s="22">
        <v>5.1234125805718955</v>
      </c>
    </row>
    <row r="448" spans="1:16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3.0530262453133394</v>
      </c>
      <c r="P448" s="22">
        <v>4.828584367036326</v>
      </c>
    </row>
    <row r="449" spans="1:16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3.2068412613575736</v>
      </c>
      <c r="P449" s="22">
        <v>4.4748487311478291</v>
      </c>
    </row>
    <row r="450" spans="1:16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3.3617929562433257</v>
      </c>
      <c r="P450" s="22">
        <v>6.3193775207909475</v>
      </c>
    </row>
    <row r="451" spans="1:16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2.8692879914984148</v>
      </c>
      <c r="P451" s="22">
        <v>4.4256863363837162</v>
      </c>
    </row>
    <row r="452" spans="1:16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2.541026998411855</v>
      </c>
      <c r="P452" s="22">
        <v>12.02301855280834</v>
      </c>
    </row>
    <row r="453" spans="1:16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3.0671602326811209</v>
      </c>
      <c r="P453" s="22">
        <v>10.51311309135694</v>
      </c>
    </row>
    <row r="454" spans="1:16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3.6469344608879517</v>
      </c>
      <c r="P454" s="22">
        <v>10.248703547524629</v>
      </c>
    </row>
    <row r="455" spans="1:16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4.7418335089568053</v>
      </c>
      <c r="P455" s="22">
        <v>6.7961422757034207</v>
      </c>
    </row>
    <row r="456" spans="1:16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4.3501048218029359</v>
      </c>
      <c r="P456" s="22">
        <v>6.445621986335226</v>
      </c>
    </row>
    <row r="457" spans="1:16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3.0010231698461842</v>
      </c>
    </row>
    <row r="458" spans="1:16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3.3385498174230532</v>
      </c>
      <c r="P458" s="22">
        <v>8.3647260998755524</v>
      </c>
    </row>
    <row r="459" spans="1:16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3.9665970772442494</v>
      </c>
      <c r="P459" s="22">
        <v>6.4024592888002774</v>
      </c>
    </row>
    <row r="460" spans="1:16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3.6382536382536301</v>
      </c>
      <c r="P460" s="22">
        <v>9.6799058098069537</v>
      </c>
    </row>
    <row r="461" spans="1:16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3.4179181771103018</v>
      </c>
      <c r="P461" s="22">
        <v>13.291265073259284</v>
      </c>
    </row>
    <row r="462" spans="1:16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3.5622096024780614</v>
      </c>
      <c r="P462" s="22">
        <v>6.5958875367184255</v>
      </c>
    </row>
    <row r="463" spans="1:16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4.0289256198347223</v>
      </c>
      <c r="P463" s="22">
        <v>6.6203318979627834</v>
      </c>
    </row>
    <row r="464" spans="1:16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4.233350542075387</v>
      </c>
      <c r="P464" s="22">
        <v>3.4419614642920759</v>
      </c>
    </row>
    <row r="465" spans="1:16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4.1046690610569536</v>
      </c>
      <c r="P465" s="22">
        <v>6.8415920283857679</v>
      </c>
    </row>
    <row r="466" spans="1:16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3.8755736868944402</v>
      </c>
      <c r="P466" s="22">
        <v>8.710866610786038</v>
      </c>
    </row>
    <row r="467" spans="1:16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2.0623742454728422</v>
      </c>
      <c r="P467" s="22">
        <v>14.16144025318764</v>
      </c>
    </row>
    <row r="468" spans="1:16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1.3561024610748484</v>
      </c>
      <c r="P468" s="22">
        <v>12.097032365464045</v>
      </c>
    </row>
    <row r="469" spans="1:16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1.9687026754164672</v>
      </c>
      <c r="P469" s="22">
        <v>13.619431382130752</v>
      </c>
    </row>
    <row r="470" spans="1:16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2.5239777889954462</v>
      </c>
      <c r="P470" s="22">
        <v>12.355477782638591</v>
      </c>
    </row>
    <row r="471" spans="1:16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2.0943775100401796</v>
      </c>
      <c r="P471" s="22">
        <v>9.8511704902159778</v>
      </c>
    </row>
    <row r="472" spans="1:16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2.4363089267803506</v>
      </c>
      <c r="P472" s="22">
        <v>9.7299342791168151</v>
      </c>
    </row>
    <row r="473" spans="1:16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2.8102153229844884</v>
      </c>
      <c r="P473" s="22">
        <v>13.105347891439866</v>
      </c>
    </row>
    <row r="474" spans="1:16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2.6714855433698892</v>
      </c>
      <c r="P474" s="22">
        <v>20.512719571054028</v>
      </c>
    </row>
    <row r="475" spans="1:16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2.7060575968222311</v>
      </c>
      <c r="P475" s="22">
        <v>18.355377105967552</v>
      </c>
    </row>
    <row r="476" spans="1:16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2.6260525012382407</v>
      </c>
      <c r="P476" s="22">
        <v>13.990412482571713</v>
      </c>
    </row>
    <row r="477" spans="1:16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2.3415475603745683</v>
      </c>
      <c r="P477" s="22">
        <v>13.05164823365188</v>
      </c>
    </row>
    <row r="478" spans="1:16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1.9494354442808115</v>
      </c>
      <c r="P478" s="22">
        <v>14.290526630984024</v>
      </c>
    </row>
    <row r="479" spans="1:16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2.7614588467225198</v>
      </c>
      <c r="P479" s="22">
        <v>12.441760889443664</v>
      </c>
    </row>
    <row r="480" spans="1:16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3.6040634291377494</v>
      </c>
      <c r="P480" s="22">
        <v>5.748127628281563</v>
      </c>
    </row>
    <row r="481" spans="1:16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4.3267326732673306</v>
      </c>
      <c r="P481" s="22">
        <v>3.5295776633998521</v>
      </c>
    </row>
    <row r="482" spans="1:16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4.1033973412112346</v>
      </c>
      <c r="P482" s="22">
        <v>-4.1502113694515508</v>
      </c>
    </row>
    <row r="483" spans="1:16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4.3531066223472248</v>
      </c>
      <c r="P483" s="22">
        <v>-5.4157603673533057</v>
      </c>
    </row>
    <row r="484" spans="1:16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4.1344769849895657</v>
      </c>
      <c r="P484" s="22">
        <v>-6.9084920400320886</v>
      </c>
    </row>
    <row r="485" spans="1:16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4.009020417705722</v>
      </c>
      <c r="P485" s="22">
        <v>-6.5287343915486629</v>
      </c>
    </row>
    <row r="486" spans="1:16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3.9556416568346187</v>
      </c>
      <c r="P486" s="22">
        <v>-8.5089702212175276</v>
      </c>
    </row>
    <row r="487" spans="1:16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4.0788010635726346</v>
      </c>
      <c r="P487" s="22">
        <v>-14.856819769182151</v>
      </c>
    </row>
    <row r="488" spans="1:16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4.8633700446906847</v>
      </c>
      <c r="P488" s="22">
        <v>-12.911006205034104</v>
      </c>
    </row>
    <row r="489" spans="1:16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5.5145412254214987</v>
      </c>
      <c r="P489" s="22">
        <v>-12.968880385891357</v>
      </c>
    </row>
    <row r="490" spans="1:16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5.3488450481771643</v>
      </c>
      <c r="P490" s="22">
        <v>-23.605043392827906</v>
      </c>
    </row>
    <row r="491" spans="1:16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4.9606000872889133</v>
      </c>
      <c r="P491" s="22">
        <v>-37.474989995998406</v>
      </c>
    </row>
    <row r="492" spans="1:16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3.7111439545039149</v>
      </c>
      <c r="P492" s="22">
        <v>-39.489852410980731</v>
      </c>
    </row>
    <row r="493" spans="1:16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1.0358735883078563</v>
      </c>
      <c r="P493" s="22">
        <v>-38.48579367457571</v>
      </c>
    </row>
    <row r="494" spans="1:16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-4.4931278791493501E-2</v>
      </c>
      <c r="P494" s="22">
        <v>-40.090674984585249</v>
      </c>
    </row>
    <row r="495" spans="1:16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-0.12533867357756856</v>
      </c>
      <c r="P495" s="22">
        <v>-44.756243283256801</v>
      </c>
    </row>
    <row r="496" spans="1:16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8.1804205864521862E-2</v>
      </c>
      <c r="P496" s="22">
        <v>-39.678687533076285</v>
      </c>
    </row>
    <row r="497" spans="1:16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-0.42146078307413459</v>
      </c>
      <c r="P497" s="22">
        <v>-37.008061547788309</v>
      </c>
    </row>
    <row r="498" spans="1:16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-0.60530765135026199</v>
      </c>
      <c r="P498" s="22">
        <v>-34.364958082806098</v>
      </c>
    </row>
    <row r="499" spans="1:16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-1.0390780678814715</v>
      </c>
      <c r="P499" s="22">
        <v>-28.178125000000001</v>
      </c>
    </row>
    <row r="500" spans="1:16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-1.2523069417661126</v>
      </c>
      <c r="P500" s="22">
        <v>-22.084931117738961</v>
      </c>
    </row>
    <row r="501" spans="1:16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-1.9753356884008366</v>
      </c>
      <c r="P501" s="22">
        <v>-20.439964765401484</v>
      </c>
    </row>
    <row r="502" spans="1:16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-1.4686053048967196</v>
      </c>
      <c r="P502" s="22">
        <v>-9.36931993552591</v>
      </c>
    </row>
    <row r="503" spans="1:16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-1.341125723111225</v>
      </c>
      <c r="P503" s="22">
        <v>6.961548387096772</v>
      </c>
    </row>
    <row r="504" spans="1:16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-0.21906360684769144</v>
      </c>
      <c r="P504" s="22">
        <v>22.247389092207449</v>
      </c>
    </row>
    <row r="505" spans="1:16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1.8485555811255772</v>
      </c>
      <c r="P505" s="22">
        <v>23.454193191253793</v>
      </c>
    </row>
    <row r="506" spans="1:16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2.7846256488390564</v>
      </c>
      <c r="P506" s="22">
        <v>30.027364750326903</v>
      </c>
    </row>
    <row r="507" spans="1:16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2.6552304926896086</v>
      </c>
      <c r="P507" s="22">
        <v>50.252350052374538</v>
      </c>
    </row>
    <row r="508" spans="1:16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2.2144242919620138</v>
      </c>
      <c r="P508" s="22">
        <v>46.568989935703819</v>
      </c>
    </row>
    <row r="509" spans="1:16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2.3918022225043911</v>
      </c>
      <c r="P509" s="22">
        <v>35.962007768013684</v>
      </c>
    </row>
    <row r="510" spans="1:16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2.2409661200131659</v>
      </c>
      <c r="P510" s="22">
        <v>18.52492547381248</v>
      </c>
    </row>
    <row r="511" spans="1:16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1.9591645153719695</v>
      </c>
      <c r="P511" s="22">
        <v>12.116564417177923</v>
      </c>
    </row>
    <row r="512" spans="1:16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1.1050625005825987</v>
      </c>
      <c r="P512" s="22">
        <v>11.556689755741868</v>
      </c>
    </row>
    <row r="513" spans="1:16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1.3144049093465782</v>
      </c>
      <c r="P513" s="22">
        <v>2.8129960220258265</v>
      </c>
    </row>
    <row r="514" spans="1:16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O514" s="22">
        <v>1.1987048050249083</v>
      </c>
      <c r="P514" s="22">
        <v>4.9636735157225553</v>
      </c>
    </row>
    <row r="515" spans="1:16">
      <c r="A515" s="21"/>
      <c r="B515" s="22"/>
      <c r="C515" s="60"/>
      <c r="I515" s="60"/>
      <c r="J515" s="58"/>
      <c r="K515" s="57"/>
      <c r="L515" s="59"/>
    </row>
    <row r="516" spans="1:16">
      <c r="A516" s="21"/>
      <c r="B516" s="22"/>
      <c r="C516" s="60"/>
      <c r="I516" s="60"/>
      <c r="J516" s="58"/>
      <c r="K516" s="57"/>
      <c r="L516" s="59"/>
    </row>
    <row r="517" spans="1:16">
      <c r="A517" s="21"/>
      <c r="B517" s="22"/>
      <c r="C517" s="60"/>
      <c r="I517" s="60"/>
      <c r="J517" s="58"/>
      <c r="K517" s="57"/>
      <c r="L517" s="59"/>
    </row>
    <row r="518" spans="1:16">
      <c r="A518" s="21"/>
      <c r="B518" s="22"/>
      <c r="C518" s="60"/>
      <c r="I518" s="60"/>
      <c r="J518" s="58"/>
      <c r="K518" s="57"/>
      <c r="L518" s="59"/>
    </row>
    <row r="519" spans="1:16">
      <c r="A519" s="21"/>
      <c r="B519" s="22"/>
      <c r="C519" s="60"/>
      <c r="I519" s="60"/>
      <c r="J519" s="58"/>
      <c r="K519" s="57"/>
      <c r="L519" s="59"/>
    </row>
    <row r="520" spans="1:16">
      <c r="A520" s="21"/>
      <c r="B520" s="22"/>
      <c r="C520" s="60"/>
      <c r="I520" s="60"/>
      <c r="J520" s="58"/>
      <c r="K520" s="57"/>
      <c r="L520" s="59"/>
    </row>
    <row r="521" spans="1:16">
      <c r="A521" s="21"/>
      <c r="B521" s="22"/>
      <c r="C521" s="60"/>
      <c r="I521" s="60"/>
      <c r="J521" s="58"/>
      <c r="K521" s="57"/>
      <c r="L521" s="59"/>
    </row>
    <row r="522" spans="1:16">
      <c r="A522" s="21"/>
      <c r="B522" s="22"/>
      <c r="C522" s="60"/>
      <c r="I522" s="60"/>
      <c r="J522" s="58"/>
      <c r="K522" s="57"/>
      <c r="L522" s="59"/>
    </row>
    <row r="523" spans="1:16">
      <c r="A523" s="21"/>
      <c r="B523" s="22"/>
      <c r="C523" s="60"/>
      <c r="I523" s="60"/>
      <c r="J523" s="58"/>
      <c r="K523" s="57"/>
      <c r="L523" s="59"/>
    </row>
    <row r="524" spans="1:16">
      <c r="A524" s="21"/>
      <c r="B524" s="22"/>
      <c r="C524" s="60"/>
      <c r="I524" s="60"/>
    </row>
    <row r="525" spans="1:16">
      <c r="A525" s="21"/>
      <c r="B525" s="22"/>
      <c r="C525" s="60"/>
      <c r="I525" s="60"/>
    </row>
    <row r="526" spans="1:16">
      <c r="A526" s="21"/>
      <c r="B526" s="22"/>
      <c r="C526" s="60"/>
      <c r="I526" s="60"/>
    </row>
    <row r="527" spans="1:16">
      <c r="A527" s="21"/>
      <c r="B527" s="22"/>
      <c r="C527" s="60"/>
      <c r="I527" s="60"/>
    </row>
    <row r="528" spans="1:16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3" workbookViewId="0">
      <selection activeCell="L15" sqref="L15"/>
    </sheetView>
  </sheetViews>
  <sheetFormatPr baseColWidth="10" defaultColWidth="8.83203125" defaultRowHeight="14" x14ac:dyDescent="0"/>
  <cols>
    <col min="1" max="1" width="9.5" bestFit="1" customWidth="1"/>
    <col min="2" max="2" width="9.33203125" bestFit="1" customWidth="1"/>
    <col min="4" max="4" width="10.1640625" bestFit="1" customWidth="1"/>
    <col min="9" max="9" width="9.83203125" customWidth="1"/>
    <col min="257" max="257" width="9.5" bestFit="1" customWidth="1"/>
    <col min="258" max="258" width="9.33203125" bestFit="1" customWidth="1"/>
    <col min="260" max="260" width="10.1640625" bestFit="1" customWidth="1"/>
    <col min="265" max="265" width="9.83203125" customWidth="1"/>
    <col min="513" max="513" width="9.5" bestFit="1" customWidth="1"/>
    <col min="514" max="514" width="9.33203125" bestFit="1" customWidth="1"/>
    <col min="516" max="516" width="10.1640625" bestFit="1" customWidth="1"/>
    <col min="521" max="521" width="9.83203125" customWidth="1"/>
    <col min="769" max="769" width="9.5" bestFit="1" customWidth="1"/>
    <col min="770" max="770" width="9.33203125" bestFit="1" customWidth="1"/>
    <col min="772" max="772" width="10.1640625" bestFit="1" customWidth="1"/>
    <col min="777" max="777" width="9.83203125" customWidth="1"/>
    <col min="1025" max="1025" width="9.5" bestFit="1" customWidth="1"/>
    <col min="1026" max="1026" width="9.33203125" bestFit="1" customWidth="1"/>
    <col min="1028" max="1028" width="10.1640625" bestFit="1" customWidth="1"/>
    <col min="1033" max="1033" width="9.83203125" customWidth="1"/>
    <col min="1281" max="1281" width="9.5" bestFit="1" customWidth="1"/>
    <col min="1282" max="1282" width="9.33203125" bestFit="1" customWidth="1"/>
    <col min="1284" max="1284" width="10.1640625" bestFit="1" customWidth="1"/>
    <col min="1289" max="1289" width="9.83203125" customWidth="1"/>
    <col min="1537" max="1537" width="9.5" bestFit="1" customWidth="1"/>
    <col min="1538" max="1538" width="9.33203125" bestFit="1" customWidth="1"/>
    <col min="1540" max="1540" width="10.1640625" bestFit="1" customWidth="1"/>
    <col min="1545" max="1545" width="9.83203125" customWidth="1"/>
    <col min="1793" max="1793" width="9.5" bestFit="1" customWidth="1"/>
    <col min="1794" max="1794" width="9.33203125" bestFit="1" customWidth="1"/>
    <col min="1796" max="1796" width="10.1640625" bestFit="1" customWidth="1"/>
    <col min="1801" max="1801" width="9.83203125" customWidth="1"/>
    <col min="2049" max="2049" width="9.5" bestFit="1" customWidth="1"/>
    <col min="2050" max="2050" width="9.33203125" bestFit="1" customWidth="1"/>
    <col min="2052" max="2052" width="10.1640625" bestFit="1" customWidth="1"/>
    <col min="2057" max="2057" width="9.83203125" customWidth="1"/>
    <col min="2305" max="2305" width="9.5" bestFit="1" customWidth="1"/>
    <col min="2306" max="2306" width="9.33203125" bestFit="1" customWidth="1"/>
    <col min="2308" max="2308" width="10.1640625" bestFit="1" customWidth="1"/>
    <col min="2313" max="2313" width="9.83203125" customWidth="1"/>
    <col min="2561" max="2561" width="9.5" bestFit="1" customWidth="1"/>
    <col min="2562" max="2562" width="9.33203125" bestFit="1" customWidth="1"/>
    <col min="2564" max="2564" width="10.1640625" bestFit="1" customWidth="1"/>
    <col min="2569" max="2569" width="9.83203125" customWidth="1"/>
    <col min="2817" max="2817" width="9.5" bestFit="1" customWidth="1"/>
    <col min="2818" max="2818" width="9.33203125" bestFit="1" customWidth="1"/>
    <col min="2820" max="2820" width="10.1640625" bestFit="1" customWidth="1"/>
    <col min="2825" max="2825" width="9.83203125" customWidth="1"/>
    <col min="3073" max="3073" width="9.5" bestFit="1" customWidth="1"/>
    <col min="3074" max="3074" width="9.33203125" bestFit="1" customWidth="1"/>
    <col min="3076" max="3076" width="10.1640625" bestFit="1" customWidth="1"/>
    <col min="3081" max="3081" width="9.83203125" customWidth="1"/>
    <col min="3329" max="3329" width="9.5" bestFit="1" customWidth="1"/>
    <col min="3330" max="3330" width="9.33203125" bestFit="1" customWidth="1"/>
    <col min="3332" max="3332" width="10.1640625" bestFit="1" customWidth="1"/>
    <col min="3337" max="3337" width="9.83203125" customWidth="1"/>
    <col min="3585" max="3585" width="9.5" bestFit="1" customWidth="1"/>
    <col min="3586" max="3586" width="9.33203125" bestFit="1" customWidth="1"/>
    <col min="3588" max="3588" width="10.1640625" bestFit="1" customWidth="1"/>
    <col min="3593" max="3593" width="9.83203125" customWidth="1"/>
    <col min="3841" max="3841" width="9.5" bestFit="1" customWidth="1"/>
    <col min="3842" max="3842" width="9.33203125" bestFit="1" customWidth="1"/>
    <col min="3844" max="3844" width="10.1640625" bestFit="1" customWidth="1"/>
    <col min="3849" max="3849" width="9.83203125" customWidth="1"/>
    <col min="4097" max="4097" width="9.5" bestFit="1" customWidth="1"/>
    <col min="4098" max="4098" width="9.33203125" bestFit="1" customWidth="1"/>
    <col min="4100" max="4100" width="10.1640625" bestFit="1" customWidth="1"/>
    <col min="4105" max="4105" width="9.83203125" customWidth="1"/>
    <col min="4353" max="4353" width="9.5" bestFit="1" customWidth="1"/>
    <col min="4354" max="4354" width="9.33203125" bestFit="1" customWidth="1"/>
    <col min="4356" max="4356" width="10.1640625" bestFit="1" customWidth="1"/>
    <col min="4361" max="4361" width="9.83203125" customWidth="1"/>
    <col min="4609" max="4609" width="9.5" bestFit="1" customWidth="1"/>
    <col min="4610" max="4610" width="9.33203125" bestFit="1" customWidth="1"/>
    <col min="4612" max="4612" width="10.1640625" bestFit="1" customWidth="1"/>
    <col min="4617" max="4617" width="9.83203125" customWidth="1"/>
    <col min="4865" max="4865" width="9.5" bestFit="1" customWidth="1"/>
    <col min="4866" max="4866" width="9.33203125" bestFit="1" customWidth="1"/>
    <col min="4868" max="4868" width="10.1640625" bestFit="1" customWidth="1"/>
    <col min="4873" max="4873" width="9.83203125" customWidth="1"/>
    <col min="5121" max="5121" width="9.5" bestFit="1" customWidth="1"/>
    <col min="5122" max="5122" width="9.33203125" bestFit="1" customWidth="1"/>
    <col min="5124" max="5124" width="10.1640625" bestFit="1" customWidth="1"/>
    <col min="5129" max="5129" width="9.83203125" customWidth="1"/>
    <col min="5377" max="5377" width="9.5" bestFit="1" customWidth="1"/>
    <col min="5378" max="5378" width="9.33203125" bestFit="1" customWidth="1"/>
    <col min="5380" max="5380" width="10.1640625" bestFit="1" customWidth="1"/>
    <col min="5385" max="5385" width="9.83203125" customWidth="1"/>
    <col min="5633" max="5633" width="9.5" bestFit="1" customWidth="1"/>
    <col min="5634" max="5634" width="9.33203125" bestFit="1" customWidth="1"/>
    <col min="5636" max="5636" width="10.1640625" bestFit="1" customWidth="1"/>
    <col min="5641" max="5641" width="9.83203125" customWidth="1"/>
    <col min="5889" max="5889" width="9.5" bestFit="1" customWidth="1"/>
    <col min="5890" max="5890" width="9.33203125" bestFit="1" customWidth="1"/>
    <col min="5892" max="5892" width="10.1640625" bestFit="1" customWidth="1"/>
    <col min="5897" max="5897" width="9.83203125" customWidth="1"/>
    <col min="6145" max="6145" width="9.5" bestFit="1" customWidth="1"/>
    <col min="6146" max="6146" width="9.33203125" bestFit="1" customWidth="1"/>
    <col min="6148" max="6148" width="10.1640625" bestFit="1" customWidth="1"/>
    <col min="6153" max="6153" width="9.83203125" customWidth="1"/>
    <col min="6401" max="6401" width="9.5" bestFit="1" customWidth="1"/>
    <col min="6402" max="6402" width="9.33203125" bestFit="1" customWidth="1"/>
    <col min="6404" max="6404" width="10.1640625" bestFit="1" customWidth="1"/>
    <col min="6409" max="6409" width="9.83203125" customWidth="1"/>
    <col min="6657" max="6657" width="9.5" bestFit="1" customWidth="1"/>
    <col min="6658" max="6658" width="9.33203125" bestFit="1" customWidth="1"/>
    <col min="6660" max="6660" width="10.1640625" bestFit="1" customWidth="1"/>
    <col min="6665" max="6665" width="9.83203125" customWidth="1"/>
    <col min="6913" max="6913" width="9.5" bestFit="1" customWidth="1"/>
    <col min="6914" max="6914" width="9.33203125" bestFit="1" customWidth="1"/>
    <col min="6916" max="6916" width="10.1640625" bestFit="1" customWidth="1"/>
    <col min="6921" max="6921" width="9.83203125" customWidth="1"/>
    <col min="7169" max="7169" width="9.5" bestFit="1" customWidth="1"/>
    <col min="7170" max="7170" width="9.33203125" bestFit="1" customWidth="1"/>
    <col min="7172" max="7172" width="10.1640625" bestFit="1" customWidth="1"/>
    <col min="7177" max="7177" width="9.83203125" customWidth="1"/>
    <col min="7425" max="7425" width="9.5" bestFit="1" customWidth="1"/>
    <col min="7426" max="7426" width="9.33203125" bestFit="1" customWidth="1"/>
    <col min="7428" max="7428" width="10.1640625" bestFit="1" customWidth="1"/>
    <col min="7433" max="7433" width="9.83203125" customWidth="1"/>
    <col min="7681" max="7681" width="9.5" bestFit="1" customWidth="1"/>
    <col min="7682" max="7682" width="9.33203125" bestFit="1" customWidth="1"/>
    <col min="7684" max="7684" width="10.1640625" bestFit="1" customWidth="1"/>
    <col min="7689" max="7689" width="9.83203125" customWidth="1"/>
    <col min="7937" max="7937" width="9.5" bestFit="1" customWidth="1"/>
    <col min="7938" max="7938" width="9.33203125" bestFit="1" customWidth="1"/>
    <col min="7940" max="7940" width="10.1640625" bestFit="1" customWidth="1"/>
    <col min="7945" max="7945" width="9.83203125" customWidth="1"/>
    <col min="8193" max="8193" width="9.5" bestFit="1" customWidth="1"/>
    <col min="8194" max="8194" width="9.33203125" bestFit="1" customWidth="1"/>
    <col min="8196" max="8196" width="10.1640625" bestFit="1" customWidth="1"/>
    <col min="8201" max="8201" width="9.83203125" customWidth="1"/>
    <col min="8449" max="8449" width="9.5" bestFit="1" customWidth="1"/>
    <col min="8450" max="8450" width="9.33203125" bestFit="1" customWidth="1"/>
    <col min="8452" max="8452" width="10.1640625" bestFit="1" customWidth="1"/>
    <col min="8457" max="8457" width="9.83203125" customWidth="1"/>
    <col min="8705" max="8705" width="9.5" bestFit="1" customWidth="1"/>
    <col min="8706" max="8706" width="9.33203125" bestFit="1" customWidth="1"/>
    <col min="8708" max="8708" width="10.1640625" bestFit="1" customWidth="1"/>
    <col min="8713" max="8713" width="9.83203125" customWidth="1"/>
    <col min="8961" max="8961" width="9.5" bestFit="1" customWidth="1"/>
    <col min="8962" max="8962" width="9.33203125" bestFit="1" customWidth="1"/>
    <col min="8964" max="8964" width="10.1640625" bestFit="1" customWidth="1"/>
    <col min="8969" max="8969" width="9.83203125" customWidth="1"/>
    <col min="9217" max="9217" width="9.5" bestFit="1" customWidth="1"/>
    <col min="9218" max="9218" width="9.33203125" bestFit="1" customWidth="1"/>
    <col min="9220" max="9220" width="10.1640625" bestFit="1" customWidth="1"/>
    <col min="9225" max="9225" width="9.83203125" customWidth="1"/>
    <col min="9473" max="9473" width="9.5" bestFit="1" customWidth="1"/>
    <col min="9474" max="9474" width="9.33203125" bestFit="1" customWidth="1"/>
    <col min="9476" max="9476" width="10.1640625" bestFit="1" customWidth="1"/>
    <col min="9481" max="9481" width="9.83203125" customWidth="1"/>
    <col min="9729" max="9729" width="9.5" bestFit="1" customWidth="1"/>
    <col min="9730" max="9730" width="9.33203125" bestFit="1" customWidth="1"/>
    <col min="9732" max="9732" width="10.1640625" bestFit="1" customWidth="1"/>
    <col min="9737" max="9737" width="9.83203125" customWidth="1"/>
    <col min="9985" max="9985" width="9.5" bestFit="1" customWidth="1"/>
    <col min="9986" max="9986" width="9.33203125" bestFit="1" customWidth="1"/>
    <col min="9988" max="9988" width="10.1640625" bestFit="1" customWidth="1"/>
    <col min="9993" max="9993" width="9.83203125" customWidth="1"/>
    <col min="10241" max="10241" width="9.5" bestFit="1" customWidth="1"/>
    <col min="10242" max="10242" width="9.33203125" bestFit="1" customWidth="1"/>
    <col min="10244" max="10244" width="10.1640625" bestFit="1" customWidth="1"/>
    <col min="10249" max="10249" width="9.83203125" customWidth="1"/>
    <col min="10497" max="10497" width="9.5" bestFit="1" customWidth="1"/>
    <col min="10498" max="10498" width="9.33203125" bestFit="1" customWidth="1"/>
    <col min="10500" max="10500" width="10.1640625" bestFit="1" customWidth="1"/>
    <col min="10505" max="10505" width="9.83203125" customWidth="1"/>
    <col min="10753" max="10753" width="9.5" bestFit="1" customWidth="1"/>
    <col min="10754" max="10754" width="9.33203125" bestFit="1" customWidth="1"/>
    <col min="10756" max="10756" width="10.1640625" bestFit="1" customWidth="1"/>
    <col min="10761" max="10761" width="9.83203125" customWidth="1"/>
    <col min="11009" max="11009" width="9.5" bestFit="1" customWidth="1"/>
    <col min="11010" max="11010" width="9.33203125" bestFit="1" customWidth="1"/>
    <col min="11012" max="11012" width="10.1640625" bestFit="1" customWidth="1"/>
    <col min="11017" max="11017" width="9.83203125" customWidth="1"/>
    <col min="11265" max="11265" width="9.5" bestFit="1" customWidth="1"/>
    <col min="11266" max="11266" width="9.33203125" bestFit="1" customWidth="1"/>
    <col min="11268" max="11268" width="10.1640625" bestFit="1" customWidth="1"/>
    <col min="11273" max="11273" width="9.83203125" customWidth="1"/>
    <col min="11521" max="11521" width="9.5" bestFit="1" customWidth="1"/>
    <col min="11522" max="11522" width="9.33203125" bestFit="1" customWidth="1"/>
    <col min="11524" max="11524" width="10.1640625" bestFit="1" customWidth="1"/>
    <col min="11529" max="11529" width="9.83203125" customWidth="1"/>
    <col min="11777" max="11777" width="9.5" bestFit="1" customWidth="1"/>
    <col min="11778" max="11778" width="9.33203125" bestFit="1" customWidth="1"/>
    <col min="11780" max="11780" width="10.1640625" bestFit="1" customWidth="1"/>
    <col min="11785" max="11785" width="9.83203125" customWidth="1"/>
    <col min="12033" max="12033" width="9.5" bestFit="1" customWidth="1"/>
    <col min="12034" max="12034" width="9.33203125" bestFit="1" customWidth="1"/>
    <col min="12036" max="12036" width="10.1640625" bestFit="1" customWidth="1"/>
    <col min="12041" max="12041" width="9.83203125" customWidth="1"/>
    <col min="12289" max="12289" width="9.5" bestFit="1" customWidth="1"/>
    <col min="12290" max="12290" width="9.33203125" bestFit="1" customWidth="1"/>
    <col min="12292" max="12292" width="10.1640625" bestFit="1" customWidth="1"/>
    <col min="12297" max="12297" width="9.83203125" customWidth="1"/>
    <col min="12545" max="12545" width="9.5" bestFit="1" customWidth="1"/>
    <col min="12546" max="12546" width="9.33203125" bestFit="1" customWidth="1"/>
    <col min="12548" max="12548" width="10.1640625" bestFit="1" customWidth="1"/>
    <col min="12553" max="12553" width="9.83203125" customWidth="1"/>
    <col min="12801" max="12801" width="9.5" bestFit="1" customWidth="1"/>
    <col min="12802" max="12802" width="9.33203125" bestFit="1" customWidth="1"/>
    <col min="12804" max="12804" width="10.1640625" bestFit="1" customWidth="1"/>
    <col min="12809" max="12809" width="9.83203125" customWidth="1"/>
    <col min="13057" max="13057" width="9.5" bestFit="1" customWidth="1"/>
    <col min="13058" max="13058" width="9.33203125" bestFit="1" customWidth="1"/>
    <col min="13060" max="13060" width="10.1640625" bestFit="1" customWidth="1"/>
    <col min="13065" max="13065" width="9.83203125" customWidth="1"/>
    <col min="13313" max="13313" width="9.5" bestFit="1" customWidth="1"/>
    <col min="13314" max="13314" width="9.33203125" bestFit="1" customWidth="1"/>
    <col min="13316" max="13316" width="10.1640625" bestFit="1" customWidth="1"/>
    <col min="13321" max="13321" width="9.83203125" customWidth="1"/>
    <col min="13569" max="13569" width="9.5" bestFit="1" customWidth="1"/>
    <col min="13570" max="13570" width="9.33203125" bestFit="1" customWidth="1"/>
    <col min="13572" max="13572" width="10.1640625" bestFit="1" customWidth="1"/>
    <col min="13577" max="13577" width="9.83203125" customWidth="1"/>
    <col min="13825" max="13825" width="9.5" bestFit="1" customWidth="1"/>
    <col min="13826" max="13826" width="9.33203125" bestFit="1" customWidth="1"/>
    <col min="13828" max="13828" width="10.1640625" bestFit="1" customWidth="1"/>
    <col min="13833" max="13833" width="9.83203125" customWidth="1"/>
    <col min="14081" max="14081" width="9.5" bestFit="1" customWidth="1"/>
    <col min="14082" max="14082" width="9.33203125" bestFit="1" customWidth="1"/>
    <col min="14084" max="14084" width="10.1640625" bestFit="1" customWidth="1"/>
    <col min="14089" max="14089" width="9.83203125" customWidth="1"/>
    <col min="14337" max="14337" width="9.5" bestFit="1" customWidth="1"/>
    <col min="14338" max="14338" width="9.33203125" bestFit="1" customWidth="1"/>
    <col min="14340" max="14340" width="10.1640625" bestFit="1" customWidth="1"/>
    <col min="14345" max="14345" width="9.83203125" customWidth="1"/>
    <col min="14593" max="14593" width="9.5" bestFit="1" customWidth="1"/>
    <col min="14594" max="14594" width="9.33203125" bestFit="1" customWidth="1"/>
    <col min="14596" max="14596" width="10.1640625" bestFit="1" customWidth="1"/>
    <col min="14601" max="14601" width="9.83203125" customWidth="1"/>
    <col min="14849" max="14849" width="9.5" bestFit="1" customWidth="1"/>
    <col min="14850" max="14850" width="9.33203125" bestFit="1" customWidth="1"/>
    <col min="14852" max="14852" width="10.1640625" bestFit="1" customWidth="1"/>
    <col min="14857" max="14857" width="9.83203125" customWidth="1"/>
    <col min="15105" max="15105" width="9.5" bestFit="1" customWidth="1"/>
    <col min="15106" max="15106" width="9.33203125" bestFit="1" customWidth="1"/>
    <col min="15108" max="15108" width="10.1640625" bestFit="1" customWidth="1"/>
    <col min="15113" max="15113" width="9.83203125" customWidth="1"/>
    <col min="15361" max="15361" width="9.5" bestFit="1" customWidth="1"/>
    <col min="15362" max="15362" width="9.33203125" bestFit="1" customWidth="1"/>
    <col min="15364" max="15364" width="10.1640625" bestFit="1" customWidth="1"/>
    <col min="15369" max="15369" width="9.83203125" customWidth="1"/>
    <col min="15617" max="15617" width="9.5" bestFit="1" customWidth="1"/>
    <col min="15618" max="15618" width="9.33203125" bestFit="1" customWidth="1"/>
    <col min="15620" max="15620" width="10.1640625" bestFit="1" customWidth="1"/>
    <col min="15625" max="15625" width="9.83203125" customWidth="1"/>
    <col min="15873" max="15873" width="9.5" bestFit="1" customWidth="1"/>
    <col min="15874" max="15874" width="9.33203125" bestFit="1" customWidth="1"/>
    <col min="15876" max="15876" width="10.1640625" bestFit="1" customWidth="1"/>
    <col min="15881" max="15881" width="9.83203125" customWidth="1"/>
    <col min="16129" max="16129" width="9.5" bestFit="1" customWidth="1"/>
    <col min="16130" max="16130" width="9.33203125" bestFit="1" customWidth="1"/>
    <col min="16132" max="16132" width="10.1640625" bestFit="1" customWidth="1"/>
    <col min="16137" max="16137" width="9.83203125" customWidth="1"/>
  </cols>
  <sheetData>
    <row r="1" spans="1:15" ht="16">
      <c r="A1" s="94" t="s">
        <v>688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49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75">
        <f>SUMIF(C4:C55,H4,B4:B55)</f>
        <v>245</v>
      </c>
      <c r="K4" s="75">
        <v>1</v>
      </c>
      <c r="L4" s="75">
        <f>SUMIF(D4:D55,K4,B4:B55)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75">
        <f t="shared" ref="I5:I11" si="2">SUMIF(C5:C56,H5,B5:B56)</f>
        <v>280</v>
      </c>
      <c r="K5" s="75">
        <v>2</v>
      </c>
      <c r="L5" s="75">
        <f t="shared" ref="L5:L10" si="3">SUMIF(D5:D56,K5,B5:B56)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503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320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347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2015-09-23T16:37:19Z</dcterms:modified>
</cp:coreProperties>
</file>