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adetech\"/>
    </mc:Choice>
  </mc:AlternateContent>
  <xr:revisionPtr revIDLastSave="0" documentId="13_ncr:1_{13E47787-CC66-46E7-A075-F1E9D90D4768}" xr6:coauthVersionLast="47" xr6:coauthVersionMax="47" xr10:uidLastSave="{00000000-0000-0000-0000-000000000000}"/>
  <bookViews>
    <workbookView xWindow="-108" yWindow="-108" windowWidth="23256" windowHeight="12456" xr2:uid="{CEE21576-F054-4ED9-BA33-1BF310CA5EB4}"/>
  </bookViews>
  <sheets>
    <sheet name="Main Data Input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1" i="1" l="1"/>
  <c r="CI3" i="2"/>
  <c r="CG3" i="2"/>
  <c r="BY10" i="2"/>
  <c r="N20" i="1" l="1"/>
  <c r="N21" i="1"/>
  <c r="N19" i="1"/>
  <c r="P15" i="1"/>
  <c r="N15" i="1"/>
  <c r="H21" i="1"/>
  <c r="H19" i="1"/>
  <c r="P13" i="1"/>
  <c r="P11" i="1"/>
  <c r="P9" i="1"/>
  <c r="P7" i="1"/>
  <c r="N13" i="1"/>
  <c r="N11" i="1"/>
  <c r="N9" i="1"/>
  <c r="N7" i="1"/>
  <c r="H11" i="1"/>
  <c r="H9" i="1"/>
  <c r="H7" i="1"/>
  <c r="CE3" i="2" l="1"/>
  <c r="CC3" i="2"/>
  <c r="CA3" i="2" l="1"/>
  <c r="BY3" i="2"/>
  <c r="BW3" i="2"/>
  <c r="BU3" i="2"/>
  <c r="BS3" i="2"/>
  <c r="BQ3" i="2"/>
  <c r="BO3" i="2"/>
  <c r="BM3" i="2"/>
  <c r="BI3" i="2"/>
  <c r="BG3" i="2"/>
  <c r="BE3" i="2"/>
  <c r="BC3" i="2"/>
  <c r="BA3" i="2"/>
  <c r="AY3" i="2"/>
  <c r="AW3" i="2"/>
  <c r="AU3" i="2"/>
  <c r="AS3" i="2"/>
  <c r="AQ3" i="2"/>
  <c r="AO3" i="2"/>
  <c r="AM3" i="2"/>
  <c r="AK3" i="2"/>
  <c r="AI3" i="2"/>
  <c r="AG3" i="2"/>
  <c r="AE3" i="2"/>
  <c r="AC3" i="2"/>
  <c r="AA3" i="2"/>
  <c r="Y3" i="2"/>
  <c r="W3" i="2"/>
  <c r="U3" i="2"/>
  <c r="E70" i="1"/>
  <c r="S3" i="2"/>
  <c r="Q3" i="2"/>
  <c r="E66" i="1"/>
  <c r="O3" i="2"/>
  <c r="F3" i="2"/>
  <c r="B3" i="2"/>
  <c r="M3" i="2"/>
  <c r="D53" i="1"/>
  <c r="C53" i="1"/>
  <c r="K3" i="2"/>
  <c r="D35" i="1"/>
  <c r="H3" i="2"/>
  <c r="D19" i="1"/>
  <c r="D3" i="2"/>
  <c r="A15" i="2"/>
  <c r="A16" i="2"/>
  <c r="A17" i="2"/>
  <c r="A18" i="2"/>
  <c r="A19" i="2"/>
  <c r="A20" i="2"/>
  <c r="A21" i="2"/>
  <c r="A22" i="2"/>
  <c r="A23" i="2"/>
  <c r="A24" i="2"/>
  <c r="A25" i="2"/>
  <c r="A9" i="2"/>
  <c r="A10" i="2"/>
  <c r="A11" i="2"/>
  <c r="A12" i="2"/>
  <c r="A13" i="2"/>
  <c r="A14" i="2"/>
  <c r="A6" i="2"/>
  <c r="A7" i="2"/>
  <c r="A8" i="2"/>
  <c r="A5" i="2"/>
  <c r="D5" i="1"/>
  <c r="P19" i="1" l="1"/>
  <c r="T15" i="1"/>
  <c r="J19" i="1" l="1"/>
  <c r="J21" i="1"/>
  <c r="D31" i="1"/>
  <c r="D45" i="1"/>
  <c r="D47" i="1"/>
  <c r="E47" i="1" l="1"/>
  <c r="E45" i="1"/>
  <c r="P21" i="1" l="1"/>
  <c r="J7" i="1"/>
  <c r="J11" i="1" l="1"/>
  <c r="J9" i="1" l="1"/>
  <c r="L21" i="1" l="1"/>
  <c r="L7" i="1" l="1"/>
  <c r="R15" i="1"/>
  <c r="R7" i="1" l="1"/>
  <c r="R11" i="1"/>
  <c r="R13" i="1" l="1"/>
  <c r="L9" i="1"/>
  <c r="L19" i="1" l="1"/>
  <c r="L11" i="1"/>
  <c r="R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Zuhaib</author>
  </authors>
  <commentList>
    <comment ref="AA2" authorId="0" shapeId="0" xr:uid="{83229563-341F-4AFD-8A19-E1A6AB1688FE}">
      <text>
        <r>
          <rPr>
            <b/>
            <sz val="9"/>
            <color indexed="81"/>
            <rFont val="Tahoma"/>
            <family val="2"/>
          </rPr>
          <t>Zuhaib: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<sst xmlns="http://schemas.openxmlformats.org/spreadsheetml/2006/main" count="594" uniqueCount="308">
  <si>
    <t>First Name</t>
  </si>
  <si>
    <t>Last Name</t>
  </si>
  <si>
    <t>Address (City, State, Zip Code)</t>
  </si>
  <si>
    <t>Gender</t>
  </si>
  <si>
    <t>Date</t>
  </si>
  <si>
    <t>Contact</t>
  </si>
  <si>
    <t xml:space="preserve">Social Security </t>
  </si>
  <si>
    <t>Email</t>
  </si>
  <si>
    <t>Weight (LBS)</t>
  </si>
  <si>
    <t>Weight (BMI)</t>
  </si>
  <si>
    <t>Insurance Company Name</t>
  </si>
  <si>
    <t>Payment Type</t>
  </si>
  <si>
    <t>Payment Start Date</t>
  </si>
  <si>
    <t>Payment End Date</t>
  </si>
  <si>
    <t>Payment Amount</t>
  </si>
  <si>
    <t>Payment Mode</t>
  </si>
  <si>
    <t>Annual Increase</t>
  </si>
  <si>
    <t>Zuhaib</t>
  </si>
  <si>
    <t>Qadir</t>
  </si>
  <si>
    <t>Life Contingent Payment (LCP)</t>
  </si>
  <si>
    <t>Guranteed Payment (GP)</t>
  </si>
  <si>
    <t>Prefer not to Answer</t>
  </si>
  <si>
    <t>E-11-1-C Ali View Garden Phase 1, Cantt Lahore</t>
  </si>
  <si>
    <t>Male</t>
  </si>
  <si>
    <t>Female</t>
  </si>
  <si>
    <t>Qadir_Zohaib@yahoo.com</t>
  </si>
  <si>
    <t>4'0"</t>
  </si>
  <si>
    <t>4'1"</t>
  </si>
  <si>
    <t>4'2"</t>
  </si>
  <si>
    <t>4'3"</t>
  </si>
  <si>
    <t>4'4"</t>
  </si>
  <si>
    <t>4'5"</t>
  </si>
  <si>
    <t>4'6"</t>
  </si>
  <si>
    <t>4'7"</t>
  </si>
  <si>
    <t>4'8"</t>
  </si>
  <si>
    <t>4'9"</t>
  </si>
  <si>
    <t>4'10"</t>
  </si>
  <si>
    <t>4'11"</t>
  </si>
  <si>
    <t>5'0"</t>
  </si>
  <si>
    <t>5'1"</t>
  </si>
  <si>
    <t>5'2"</t>
  </si>
  <si>
    <t>5'3"</t>
  </si>
  <si>
    <t>5'4"</t>
  </si>
  <si>
    <t>5'5"</t>
  </si>
  <si>
    <t>5'6"</t>
  </si>
  <si>
    <t>5'7"</t>
  </si>
  <si>
    <t>5'8"</t>
  </si>
  <si>
    <t>5'9"</t>
  </si>
  <si>
    <t>5'10"</t>
  </si>
  <si>
    <t>5'11"</t>
  </si>
  <si>
    <t>6'0"</t>
  </si>
  <si>
    <t>6'1"</t>
  </si>
  <si>
    <t>6'2"</t>
  </si>
  <si>
    <t>6'3"</t>
  </si>
  <si>
    <t>6'4"</t>
  </si>
  <si>
    <t>6'5"</t>
  </si>
  <si>
    <t>6'6"</t>
  </si>
  <si>
    <t>6'7"</t>
  </si>
  <si>
    <t>6'8"</t>
  </si>
  <si>
    <t>6'9"</t>
  </si>
  <si>
    <t>6'10"</t>
  </si>
  <si>
    <t>6'11"</t>
  </si>
  <si>
    <t>7'0"</t>
  </si>
  <si>
    <t>7'1"</t>
  </si>
  <si>
    <t>7'2"</t>
  </si>
  <si>
    <t>7'3"</t>
  </si>
  <si>
    <t>7'4"</t>
  </si>
  <si>
    <t>7'5"</t>
  </si>
  <si>
    <t>7'6"</t>
  </si>
  <si>
    <t>7'7"</t>
  </si>
  <si>
    <t xml:space="preserve">Height </t>
  </si>
  <si>
    <t>AEGON (see Transamerica)</t>
  </si>
  <si>
    <t>Rating A</t>
  </si>
  <si>
    <t>AIG American General (Amarillo Branch)</t>
  </si>
  <si>
    <t>AIG American General (Wilmington Branch)</t>
  </si>
  <si>
    <t>AIG American General - Self Owned Annuities</t>
  </si>
  <si>
    <t>American Family Life Insurance Company</t>
  </si>
  <si>
    <t>American International Life Assurance Company of New York (See AIG American General - Amarillo Branch)</t>
  </si>
  <si>
    <t xml:space="preserve">Allianz Life Insurance Company of North America </t>
  </si>
  <si>
    <t xml:space="preserve">Amica Life Insurance Company </t>
  </si>
  <si>
    <t xml:space="preserve">Allstate Life Insurance Company </t>
  </si>
  <si>
    <t xml:space="preserve">Americo </t>
  </si>
  <si>
    <t>Athene Annuity Life Assurance of New York/Took over Presidential</t>
  </si>
  <si>
    <t xml:space="preserve">Auto-Owners </t>
  </si>
  <si>
    <t>Aurora</t>
  </si>
  <si>
    <t>Aviva Life and Annuity Company (and of New York)/ Athene</t>
  </si>
  <si>
    <t>AXA Equitable</t>
  </si>
  <si>
    <t xml:space="preserve">Berkshire Hathaway Life Insurance (or First Berkshire Hathaway Life Insurance Company) </t>
  </si>
  <si>
    <t>Canada Life</t>
  </si>
  <si>
    <t>Capitol Life Insurance Company</t>
  </si>
  <si>
    <t xml:space="preserve">Cigna/ Life Insurance Comp. of North America/ Connecticut General Life </t>
  </si>
  <si>
    <t>Cincinnati Life Insurance Company</t>
  </si>
  <si>
    <t>C.N.A/Continental Assurance Co/Some CNA/Continental polices are issued by Wilton(they will give you a different policy # if it is Wilton: See Wiltons contact info)</t>
  </si>
  <si>
    <t xml:space="preserve">Commonwealth Life Insurance Company (see Aegon) </t>
  </si>
  <si>
    <t>Rating B</t>
  </si>
  <si>
    <t xml:space="preserve">Colonial </t>
  </si>
  <si>
    <t>Conseco: Washington National</t>
  </si>
  <si>
    <t>Employers Life Ins. Comp. of Wausau (See Nationwide)</t>
  </si>
  <si>
    <t>Erie Family Life Insurance Company</t>
  </si>
  <si>
    <t>Equitable Life Assurance Society of The United States see AXA Equitable</t>
  </si>
  <si>
    <t>Farm Bureau Life Insurance Company: Attn. Payment Option Department</t>
  </si>
  <si>
    <t>Farmers New World Life Insurance Company</t>
  </si>
  <si>
    <t>Fairmont Specialty Insurance Company AKA Swiss-AM Reassurance Company AKA Insurance Services</t>
  </si>
  <si>
    <t xml:space="preserve">Fidelity Life And Guaranty Life Insurance Company aka  F&amp;G </t>
  </si>
  <si>
    <t>Fidelity Life</t>
  </si>
  <si>
    <t>Fireman Fund Insurance Company</t>
  </si>
  <si>
    <t>GABC (Guaranty Ass. Benefits Comp.) Or ELNY (executive life of new york) Or First Executive Corp</t>
  </si>
  <si>
    <t>Genworth Financial/Jamestown Life Insurance/GE Capital Life Assurance Co/First Colony Life Ins Co/Union Fidelity Life</t>
  </si>
  <si>
    <t>Great Southern Life (See Americo)</t>
  </si>
  <si>
    <t>Great West Financial</t>
  </si>
  <si>
    <t>Talcott Resolution a/k/aThe Hartford (aka Centennial Life Insurance Company/ Confederation Life)</t>
  </si>
  <si>
    <t>Voya Financial; AKA Aetna Life Ins/Security Life and No longer ING</t>
  </si>
  <si>
    <t>Integrity AKA: Western &amp; Southern Life</t>
  </si>
  <si>
    <t>John Hancock (Also: Manufactures Life aka ManuLife)</t>
  </si>
  <si>
    <t xml:space="preserve">Life Insurance Company of North America (See: Cigna) </t>
  </si>
  <si>
    <t>Lincoln Financial</t>
  </si>
  <si>
    <t xml:space="preserve">Liberty Mutual Life Assurance Company of Boston / Protective </t>
  </si>
  <si>
    <t>Liberty Mutual (See: LMACoB)</t>
  </si>
  <si>
    <t>MassMutual Life Insurance Company Attn: ASC Hub</t>
  </si>
  <si>
    <t>Rating C</t>
  </si>
  <si>
    <t>MetLife Insurance Company /Brighthouse Insurance Company AKA(Charter Security Life &amp; Travelers)</t>
  </si>
  <si>
    <t>Midland National Life Insurance Company</t>
  </si>
  <si>
    <t>Monarch</t>
  </si>
  <si>
    <t>Monumental (See: Transamerica)</t>
  </si>
  <si>
    <t>Mutual of Omaha</t>
  </si>
  <si>
    <t>National Life Insurance Company</t>
  </si>
  <si>
    <t xml:space="preserve">Nationwide Life Insurance Company (Employers Life Ins. Comp. of Wausau merged into Nationwide) </t>
  </si>
  <si>
    <t>Rating D</t>
  </si>
  <si>
    <t>New York Life Insurance Company / Annuity Service Self Owned</t>
  </si>
  <si>
    <t>New York Life Insurance Company</t>
  </si>
  <si>
    <t>OM Financial (See: Fidelity)</t>
  </si>
  <si>
    <t xml:space="preserve">Pacific Life </t>
  </si>
  <si>
    <t>Presidential (SEE: Athene Annuity Life Assurance of New York)</t>
  </si>
  <si>
    <t>Prudential Life Insurance Company</t>
  </si>
  <si>
    <t>Safeco Life is Symetra Life aka Symetra</t>
  </si>
  <si>
    <t>Security Benefit Life Insurance Company</t>
  </si>
  <si>
    <t>Sentry Life / Annuities</t>
  </si>
  <si>
    <t>State Farm</t>
  </si>
  <si>
    <t>Symetra ***Requests may need passcodes***</t>
  </si>
  <si>
    <t xml:space="preserve">Tennessee Farmers Insurance Companies Aka Farm Bureau Insurance </t>
  </si>
  <si>
    <t xml:space="preserve">Transamerica/ AEGON/ Commonwealth Life Insurance </t>
  </si>
  <si>
    <t xml:space="preserve">United States Life Insurance Company in the City of New York (See: AIG) </t>
  </si>
  <si>
    <t xml:space="preserve">USAA Life Insurance Company </t>
  </si>
  <si>
    <t xml:space="preserve">Wilton </t>
  </si>
  <si>
    <t xml:space="preserve">Wilcac Life Insurance Company </t>
  </si>
  <si>
    <t>Other</t>
  </si>
  <si>
    <t>Rating</t>
  </si>
  <si>
    <r>
      <t>Insurance Company Rating: (</t>
    </r>
    <r>
      <rPr>
        <i/>
        <sz val="10"/>
        <color theme="1"/>
        <rFont val="Times New Roman"/>
        <family val="1"/>
      </rPr>
      <t>Auto Generated</t>
    </r>
    <r>
      <rPr>
        <sz val="10"/>
        <color theme="1"/>
        <rFont val="Times New Roman"/>
        <family val="1"/>
      </rPr>
      <t>)</t>
    </r>
  </si>
  <si>
    <r>
      <t>Date of Birth:</t>
    </r>
    <r>
      <rPr>
        <b/>
        <i/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(Format: MM/DD/YYYY)</t>
    </r>
  </si>
  <si>
    <r>
      <t xml:space="preserve">Age: </t>
    </r>
    <r>
      <rPr>
        <i/>
        <sz val="10"/>
        <color theme="1"/>
        <rFont val="Times New Roman"/>
        <family val="1"/>
      </rPr>
      <t>(Auto Generated)</t>
    </r>
  </si>
  <si>
    <t>At %:</t>
  </si>
  <si>
    <t>Click here</t>
  </si>
  <si>
    <t>Weekly</t>
  </si>
  <si>
    <t>Monthly</t>
  </si>
  <si>
    <t>Quarterly</t>
  </si>
  <si>
    <t>Semiannually</t>
  </si>
  <si>
    <t>Annually</t>
  </si>
  <si>
    <t>Personal Info</t>
  </si>
  <si>
    <t>Payment Info</t>
  </si>
  <si>
    <t xml:space="preserve">Medical Profile </t>
  </si>
  <si>
    <t>Do you seek medical check-up annually?</t>
  </si>
  <si>
    <t>Any major medical history?</t>
  </si>
  <si>
    <t>Any history of HIV or AIDS?</t>
  </si>
  <si>
    <t>Any history of high blood pressure or hypertension issue?</t>
  </si>
  <si>
    <t>Any history of High Cholesterol?</t>
  </si>
  <si>
    <t>Any history of Asthma?</t>
  </si>
  <si>
    <t>Any Liver issue(s) currently of in past?</t>
  </si>
  <si>
    <t>Any Kidney Issue(s) currently or in the past?</t>
  </si>
  <si>
    <t>Are you suffering from sleep apnea?</t>
  </si>
  <si>
    <t>Have you ever been diagnosed with Cancer?</t>
  </si>
  <si>
    <t>Have you ever been diagnosed with depression or bipolar disorder?</t>
  </si>
  <si>
    <t>Any history of Neurological Disorder?</t>
  </si>
  <si>
    <t>Any history of Psychiatric Disorder?</t>
  </si>
  <si>
    <t>Any history of Anxiety?</t>
  </si>
  <si>
    <t xml:space="preserve">Have you ever had or currently have a Heart Issues? </t>
  </si>
  <si>
    <t>If Yes, in how many years?</t>
  </si>
  <si>
    <t>Any history of Diabetes Type 1 or Type 2</t>
  </si>
  <si>
    <t>If Yes, classify?</t>
  </si>
  <si>
    <t>Yes</t>
  </si>
  <si>
    <t>No</t>
  </si>
  <si>
    <t>Normal</t>
  </si>
  <si>
    <t>Medicated</t>
  </si>
  <si>
    <t>High</t>
  </si>
  <si>
    <t>Not Sure</t>
  </si>
  <si>
    <t>Diabetes Type 1</t>
  </si>
  <si>
    <t>Diabetes Type 2</t>
  </si>
  <si>
    <t xml:space="preserve">Have you ever gone through angioplasty or angiography? </t>
  </si>
  <si>
    <t>Lifestyle / Physical Profile</t>
  </si>
  <si>
    <t>Basic Health Questionnaire (BHQ)</t>
  </si>
  <si>
    <t>Are you physically active?</t>
  </si>
  <si>
    <t xml:space="preserve">What is the pattern of your exercise or physical activities? </t>
  </si>
  <si>
    <t>Do you maintain healthy portion of fruits and green vegetables?</t>
  </si>
  <si>
    <t xml:space="preserve">What portions of Fruits or vegetables do you intake? </t>
  </si>
  <si>
    <t>Any physical disabilities?</t>
  </si>
  <si>
    <t>Do you Smoke including Marijuana or any other tobacco related or bi-products such as nicotine patches or gums?</t>
  </si>
  <si>
    <t>Do you consume Alcohol?</t>
  </si>
  <si>
    <t xml:space="preserve">Any history of drug abuse now or in the past? </t>
  </si>
  <si>
    <t>No Exercise</t>
  </si>
  <si>
    <t>Once a week</t>
  </si>
  <si>
    <t>2 times a week</t>
  </si>
  <si>
    <t>5 (or more) times a week</t>
  </si>
  <si>
    <t>No Veges/Fruits</t>
  </si>
  <si>
    <t>Vege/Fruits (3 Servings a Week)</t>
  </si>
  <si>
    <t>Vege/Fruits (5 Servings a Week)</t>
  </si>
  <si>
    <t>Vege/Fruits (7 or More Servings a Week)</t>
  </si>
  <si>
    <t>I Donot Drink</t>
  </si>
  <si>
    <t>1-3 Drinks Daily</t>
  </si>
  <si>
    <t>3-6 Drinks Daily</t>
  </si>
  <si>
    <t>7-15 Drinks Daily</t>
  </si>
  <si>
    <t>1-3 Drinks Weekly</t>
  </si>
  <si>
    <t xml:space="preserve">Legal Risk History Profile </t>
  </si>
  <si>
    <t>Number of driving Infractions in the last three (03) years?</t>
  </si>
  <si>
    <t xml:space="preserve">Have you ever had or currently have any Criminal charges? </t>
  </si>
  <si>
    <t>Have you ever been convicted of a DUI/DWI?</t>
  </si>
  <si>
    <t>If Yes, how many in the last 2 Years?</t>
  </si>
  <si>
    <t xml:space="preserve">Finacial Risk History Profile </t>
  </si>
  <si>
    <t>Have you ever been declared Bankrupt?</t>
  </si>
  <si>
    <t>How good is your credit rating?</t>
  </si>
  <si>
    <t>0 Driving Infraction</t>
  </si>
  <si>
    <t>1 infractions in a year</t>
  </si>
  <si>
    <t>2 infractions in a year</t>
  </si>
  <si>
    <t>3 infractions in a year</t>
  </si>
  <si>
    <t>4 infractions in a year</t>
  </si>
  <si>
    <t>5 infractions in a year</t>
  </si>
  <si>
    <t>10 +</t>
  </si>
  <si>
    <t>Poor (300-549)</t>
  </si>
  <si>
    <t>Subprime (550-629)</t>
  </si>
  <si>
    <t>Fair (630-679)</t>
  </si>
  <si>
    <t>Good (680-719)</t>
  </si>
  <si>
    <t>Great (720-850)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</si>
  <si>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</si>
  <si>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</si>
  <si>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</si>
  <si>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</si>
  <si>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</si>
  <si>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</si>
  <si>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</si>
  <si>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</si>
  <si>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</si>
  <si>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</si>
  <si>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</si>
  <si>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</si>
  <si>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</si>
  <si>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</si>
  <si>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</si>
  <si>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</si>
  <si>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</si>
  <si>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</si>
  <si>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</si>
  <si>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</si>
  <si>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</si>
  <si>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</si>
  <si>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</si>
  <si>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</si>
  <si>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</si>
  <si>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</si>
  <si>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</si>
  <si>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</si>
  <si>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</si>
  <si>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</si>
  <si>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</si>
  <si>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P32</t>
  </si>
  <si>
    <t>P33</t>
  </si>
  <si>
    <t>P34</t>
  </si>
  <si>
    <t>P35</t>
  </si>
  <si>
    <t>P36</t>
  </si>
  <si>
    <t>P37</t>
  </si>
  <si>
    <t>P38</t>
  </si>
  <si>
    <t>P39</t>
  </si>
  <si>
    <t>L40</t>
  </si>
  <si>
    <t>L41</t>
  </si>
  <si>
    <t>L42</t>
  </si>
  <si>
    <t>L43</t>
  </si>
  <si>
    <t>F44</t>
  </si>
  <si>
    <t>F45</t>
  </si>
  <si>
    <t>F46</t>
  </si>
  <si>
    <t>W0</t>
  </si>
  <si>
    <t>Click Here</t>
  </si>
  <si>
    <t>Clicker Here to edit Values</t>
  </si>
  <si>
    <t>Insurance Rating</t>
  </si>
  <si>
    <t>I47</t>
  </si>
  <si>
    <t>I48</t>
  </si>
  <si>
    <t>Do you have Current Life Insurance Coverage?</t>
  </si>
  <si>
    <t>Have you ever been declined for life coverage?</t>
  </si>
  <si>
    <t xml:space="preserve">Yes </t>
  </si>
  <si>
    <t>Life Expectancy</t>
  </si>
  <si>
    <t>GP</t>
  </si>
  <si>
    <t>Unhedged</t>
  </si>
  <si>
    <t>Quote</t>
  </si>
  <si>
    <t>For details calculation</t>
  </si>
  <si>
    <t xml:space="preserve">Click here </t>
  </si>
  <si>
    <t>to view LCP Offers</t>
  </si>
  <si>
    <t>tp view GP offers</t>
  </si>
  <si>
    <t>to view life expectancy</t>
  </si>
  <si>
    <t>to view commission &amp; revenue structure</t>
  </si>
  <si>
    <t>m</t>
  </si>
  <si>
    <r>
      <t>Recommended End Date (</t>
    </r>
    <r>
      <rPr>
        <i/>
        <sz val="10"/>
        <color theme="1"/>
        <rFont val="Times New Roman"/>
        <family val="1"/>
      </rPr>
      <t>Auto Generated: unhedge</t>
    </r>
    <r>
      <rPr>
        <sz val="10"/>
        <color theme="1"/>
        <rFont val="Times New Roman"/>
        <family val="1"/>
      </rPr>
      <t>)</t>
    </r>
  </si>
  <si>
    <r>
      <t>Recommended End Date (</t>
    </r>
    <r>
      <rPr>
        <i/>
        <sz val="10"/>
        <color theme="1"/>
        <rFont val="Times New Roman"/>
        <family val="1"/>
      </rPr>
      <t>Auto Generated: Hedge</t>
    </r>
    <r>
      <rPr>
        <sz val="10"/>
        <color theme="1"/>
        <rFont val="Times New Roman"/>
        <family val="1"/>
      </rPr>
      <t>)</t>
    </r>
  </si>
  <si>
    <t>Hedged</t>
  </si>
  <si>
    <t>Open</t>
  </si>
  <si>
    <t>Discharge</t>
  </si>
  <si>
    <t>If Yes, it is</t>
  </si>
  <si>
    <t>More Details</t>
  </si>
  <si>
    <t>Do you owe child support?</t>
  </si>
  <si>
    <t>If yes, how much?</t>
  </si>
  <si>
    <t>Are you married?</t>
  </si>
  <si>
    <t>Divorced</t>
  </si>
  <si>
    <t>Separated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</si>
</sst>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&lt;=9999999]###\-####;\(###\)\ ###\-####"/>
    <numFmt numFmtId="165" formatCode="000\-00\-0000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8"/>
      <color theme="1"/>
      <name val="Calibri Light"/>
      <family val="2"/>
      <scheme val="major"/>
    </font>
    <font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u/>
      <sz val="8"/>
      <color theme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8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3" fillId="2" borderId="0" xfId="0" applyFont="1" applyFill="1"/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6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9" fontId="2" fillId="2" borderId="11" xfId="0" applyNumberFormat="1" applyFont="1" applyFill="1" applyBorder="1" applyAlignment="1">
      <alignment horizontal="center" vertical="center"/>
    </xf>
    <xf numFmtId="9" fontId="2" fillId="2" borderId="12" xfId="0" applyNumberFormat="1" applyFont="1" applyFill="1" applyBorder="1" applyAlignment="1">
      <alignment horizontal="center" vertical="center"/>
    </xf>
    <xf numFmtId="0" fontId="5" fillId="2" borderId="0" xfId="2" applyFill="1" applyBorder="1" applyAlignment="1">
      <alignment horizontal="center" vertical="center"/>
    </xf>
    <xf numFmtId="0" fontId="2" fillId="2" borderId="0" xfId="0" applyFont="1" applyFill="1"/>
    <xf numFmtId="0" fontId="2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14" fontId="0" fillId="3" borderId="11" xfId="0" applyNumberForma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3" fillId="2" borderId="0" xfId="0" applyFont="1" applyFill="1" applyProtection="1"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right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3" fillId="10" borderId="1" xfId="0" applyFont="1" applyFill="1" applyBorder="1"/>
    <xf numFmtId="0" fontId="2" fillId="2" borderId="10" xfId="0" applyFont="1" applyFill="1" applyBorder="1" applyAlignment="1">
      <alignment horizontal="center" vertical="center"/>
    </xf>
    <xf numFmtId="0" fontId="12" fillId="5" borderId="2" xfId="0" applyFont="1" applyFill="1" applyBorder="1" applyAlignment="1" applyProtection="1">
      <alignment horizontal="center" vertical="center"/>
      <protection hidden="1"/>
    </xf>
    <xf numFmtId="0" fontId="12" fillId="5" borderId="3" xfId="0" applyFont="1" applyFill="1" applyBorder="1" applyAlignment="1" applyProtection="1">
      <alignment horizontal="center" vertical="center"/>
      <protection hidden="1"/>
    </xf>
    <xf numFmtId="0" fontId="12" fillId="5" borderId="4" xfId="0" applyFont="1" applyFill="1" applyBorder="1" applyAlignment="1" applyProtection="1">
      <alignment horizontal="center" vertical="center"/>
      <protection hidden="1"/>
    </xf>
    <xf numFmtId="0" fontId="12" fillId="5" borderId="5" xfId="0" applyFont="1" applyFill="1" applyBorder="1" applyAlignment="1" applyProtection="1">
      <alignment horizontal="center" vertical="center"/>
      <protection hidden="1"/>
    </xf>
    <xf numFmtId="0" fontId="12" fillId="5" borderId="0" xfId="0" applyFont="1" applyFill="1" applyBorder="1" applyAlignment="1" applyProtection="1">
      <alignment horizontal="center" vertical="center"/>
      <protection hidden="1"/>
    </xf>
    <xf numFmtId="0" fontId="12" fillId="5" borderId="6" xfId="0" applyFont="1" applyFill="1" applyBorder="1" applyAlignment="1" applyProtection="1">
      <alignment horizontal="center" vertical="center"/>
      <protection hidden="1"/>
    </xf>
    <xf numFmtId="0" fontId="11" fillId="5" borderId="0" xfId="0" applyFont="1" applyFill="1" applyAlignment="1" applyProtection="1">
      <alignment horizontal="center" vertical="center"/>
      <protection hidden="1"/>
    </xf>
    <xf numFmtId="0" fontId="2" fillId="2" borderId="5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right" vertical="center"/>
      <protection hidden="1"/>
    </xf>
    <xf numFmtId="0" fontId="3" fillId="2" borderId="6" xfId="0" applyFont="1" applyFill="1" applyBorder="1" applyProtection="1">
      <protection hidden="1"/>
    </xf>
    <xf numFmtId="14" fontId="4" fillId="7" borderId="1" xfId="0" applyNumberFormat="1" applyFont="1" applyFill="1" applyBorder="1" applyAlignment="1" applyProtection="1">
      <alignment horizontal="center" vertical="center"/>
      <protection hidden="1"/>
    </xf>
    <xf numFmtId="0" fontId="11" fillId="8" borderId="0" xfId="0" applyFont="1" applyFill="1" applyAlignment="1" applyProtection="1">
      <alignment horizontal="center" vertical="center"/>
      <protection hidden="1"/>
    </xf>
    <xf numFmtId="49" fontId="3" fillId="4" borderId="1" xfId="0" applyNumberFormat="1" applyFont="1" applyFill="1" applyBorder="1" applyAlignment="1" applyProtection="1">
      <alignment horizontal="center" vertical="center"/>
      <protection hidden="1"/>
    </xf>
    <xf numFmtId="10" fontId="3" fillId="10" borderId="1" xfId="0" applyNumberFormat="1" applyFont="1" applyFill="1" applyBorder="1" applyAlignment="1" applyProtection="1">
      <alignment horizontal="center" vertical="center"/>
      <protection hidden="1"/>
    </xf>
    <xf numFmtId="44" fontId="3" fillId="10" borderId="1" xfId="0" applyNumberFormat="1" applyFont="1" applyFill="1" applyBorder="1" applyAlignment="1" applyProtection="1">
      <alignment horizontal="center" vertical="center"/>
      <protection hidden="1"/>
    </xf>
    <xf numFmtId="10" fontId="3" fillId="10" borderId="1" xfId="1" applyNumberFormat="1" applyFont="1" applyFill="1" applyBorder="1" applyAlignment="1" applyProtection="1">
      <alignment horizontal="center" vertical="center"/>
      <protection hidden="1"/>
    </xf>
    <xf numFmtId="44" fontId="3" fillId="10" borderId="1" xfId="3" applyFont="1" applyFill="1" applyBorder="1" applyAlignment="1" applyProtection="1">
      <alignment horizontal="center" vertical="center"/>
      <protection hidden="1"/>
    </xf>
    <xf numFmtId="14" fontId="3" fillId="4" borderId="1" xfId="0" applyNumberFormat="1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Alignment="1" applyProtection="1">
      <alignment horizontal="center" vertical="center"/>
      <protection hidden="1"/>
    </xf>
    <xf numFmtId="0" fontId="3" fillId="10" borderId="1" xfId="0" applyFont="1" applyFill="1" applyBorder="1" applyAlignment="1" applyProtection="1">
      <alignment horizontal="righ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164" fontId="3" fillId="4" borderId="1" xfId="0" applyNumberFormat="1" applyFont="1" applyFill="1" applyBorder="1" applyAlignment="1" applyProtection="1">
      <alignment horizontal="center" vertical="center"/>
      <protection hidden="1"/>
    </xf>
    <xf numFmtId="165" fontId="3" fillId="4" borderId="1" xfId="0" applyNumberFormat="1" applyFont="1" applyFill="1" applyBorder="1" applyAlignment="1" applyProtection="1">
      <alignment horizontal="center" vertical="center"/>
      <protection hidden="1"/>
    </xf>
    <xf numFmtId="49" fontId="8" fillId="4" borderId="1" xfId="2" applyNumberFormat="1" applyFont="1" applyFill="1" applyBorder="1" applyAlignment="1" applyProtection="1">
      <alignment horizontal="center" vertical="center"/>
      <protection hidden="1"/>
    </xf>
    <xf numFmtId="0" fontId="13" fillId="2" borderId="5" xfId="2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5" fillId="2" borderId="0" xfId="2" applyFill="1" applyAlignment="1" applyProtection="1">
      <alignment horizontal="right"/>
      <protection hidden="1"/>
    </xf>
    <xf numFmtId="0" fontId="13" fillId="2" borderId="5" xfId="2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0" fontId="3" fillId="2" borderId="8" xfId="0" applyFont="1" applyFill="1" applyBorder="1" applyAlignment="1" applyProtection="1">
      <alignment horizontal="right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0" fontId="3" fillId="2" borderId="9" xfId="0" applyFont="1" applyFill="1" applyBorder="1" applyProtection="1">
      <protection hidden="1"/>
    </xf>
    <xf numFmtId="0" fontId="2" fillId="2" borderId="0" xfId="0" applyFont="1" applyFill="1" applyProtection="1"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0" xfId="0" applyFont="1" applyFill="1" applyBorder="1" applyAlignment="1" applyProtection="1">
      <alignment horizontal="center" vertical="center"/>
      <protection hidden="1"/>
    </xf>
    <xf numFmtId="0" fontId="12" fillId="6" borderId="6" xfId="0" applyFont="1" applyFill="1" applyBorder="1" applyAlignment="1" applyProtection="1">
      <alignment horizontal="center" vertical="center"/>
      <protection hidden="1"/>
    </xf>
    <xf numFmtId="166" fontId="3" fillId="4" borderId="1" xfId="0" applyNumberFormat="1" applyFont="1" applyFill="1" applyBorder="1" applyAlignment="1" applyProtection="1">
      <alignment horizontal="center" vertical="center"/>
      <protection hidden="1"/>
    </xf>
    <xf numFmtId="9" fontId="3" fillId="4" borderId="1" xfId="1" applyFont="1" applyFill="1" applyBorder="1" applyAlignment="1" applyProtection="1">
      <alignment horizontal="center" vertical="center"/>
      <protection hidden="1"/>
    </xf>
    <xf numFmtId="0" fontId="5" fillId="2" borderId="0" xfId="2" applyFill="1" applyBorder="1" applyAlignment="1" applyProtection="1">
      <alignment horizontal="center" vertical="center"/>
      <protection hidden="1"/>
    </xf>
    <xf numFmtId="9" fontId="3" fillId="2" borderId="6" xfId="0" applyNumberFormat="1" applyFont="1" applyFill="1" applyBorder="1" applyProtection="1">
      <protection hidden="1"/>
    </xf>
    <xf numFmtId="0" fontId="3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right"/>
      <protection locked="0"/>
    </xf>
    <xf numFmtId="0" fontId="12" fillId="5" borderId="2" xfId="0" applyFont="1" applyFill="1" applyBorder="1" applyAlignment="1" applyProtection="1">
      <alignment horizontal="center" vertical="center"/>
      <protection locked="0"/>
    </xf>
    <xf numFmtId="0" fontId="12" fillId="5" borderId="3" xfId="0" applyFont="1" applyFill="1" applyBorder="1" applyAlignment="1" applyProtection="1">
      <alignment horizontal="center" vertical="center"/>
      <protection locked="0"/>
    </xf>
    <xf numFmtId="0" fontId="12" fillId="5" borderId="4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Protection="1">
      <protection locked="0"/>
    </xf>
    <xf numFmtId="0" fontId="11" fillId="8" borderId="0" xfId="0" applyFont="1" applyFill="1" applyBorder="1" applyAlignment="1" applyProtection="1">
      <alignment horizontal="center" vertical="center"/>
      <protection locked="0"/>
    </xf>
    <xf numFmtId="0" fontId="16" fillId="2" borderId="5" xfId="2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16" fillId="2" borderId="5" xfId="2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16" fillId="2" borderId="5" xfId="2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Protection="1">
      <protection locked="0"/>
    </xf>
    <xf numFmtId="0" fontId="3" fillId="2" borderId="8" xfId="0" applyFont="1" applyFill="1" applyBorder="1" applyAlignment="1" applyProtection="1">
      <alignment horizontal="right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right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11" fillId="9" borderId="0" xfId="0" applyFont="1" applyFill="1" applyBorder="1" applyAlignment="1" applyProtection="1">
      <alignment horizontal="center" vertical="center"/>
      <protection locked="0"/>
    </xf>
    <xf numFmtId="0" fontId="17" fillId="2" borderId="5" xfId="2" applyFont="1" applyFill="1" applyBorder="1" applyProtection="1"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Protection="1">
      <protection locked="0"/>
    </xf>
    <xf numFmtId="44" fontId="3" fillId="11" borderId="1" xfId="3" applyFont="1" applyFill="1" applyBorder="1" applyAlignment="1" applyProtection="1">
      <alignment horizontal="center" vertical="center"/>
      <protection locked="0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6">
    <dxf>
      <font>
        <color theme="0"/>
      </font>
      <fill>
        <patternFill>
          <bgColor rgb="FFFF00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adir_Zohaib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4848-4D05-4F5C-9766-904949A3E037}">
  <dimension ref="A1:T182"/>
  <sheetViews>
    <sheetView tabSelected="1" zoomScale="89" zoomScaleNormal="160" workbookViewId="0">
      <selection activeCell="D33" sqref="D33"/>
    </sheetView>
  </sheetViews>
  <sheetFormatPr defaultRowHeight="13.2" x14ac:dyDescent="0.25"/>
  <cols>
    <col min="1" max="1" width="8.88671875" style="1"/>
    <col min="2" max="2" width="8.88671875" style="25"/>
    <col min="3" max="3" width="52.5546875" style="27" bestFit="1" customWidth="1"/>
    <col min="4" max="4" width="39.109375" style="28" bestFit="1" customWidth="1"/>
    <col min="5" max="5" width="17.77734375" style="28" customWidth="1"/>
    <col min="6" max="6" width="4.5546875" style="1" bestFit="1" customWidth="1"/>
    <col min="7" max="7" width="8.88671875" style="1"/>
    <col min="8" max="8" width="15.6640625" style="38" customWidth="1"/>
    <col min="9" max="9" width="1.88671875" style="1" customWidth="1"/>
    <col min="10" max="10" width="8.88671875" style="1"/>
    <col min="11" max="11" width="1.88671875" style="1" customWidth="1"/>
    <col min="12" max="12" width="19.33203125" style="1" bestFit="1" customWidth="1"/>
    <col min="13" max="13" width="8.88671875" style="1"/>
    <col min="14" max="14" width="15.6640625" style="38" bestFit="1" customWidth="1"/>
    <col min="15" max="15" width="1.88671875" style="1" customWidth="1"/>
    <col min="16" max="16" width="8.88671875" style="28"/>
    <col min="17" max="17" width="1.88671875" style="28" customWidth="1"/>
    <col min="18" max="18" width="13.77734375" style="28" bestFit="1" customWidth="1"/>
    <col min="19" max="19" width="1" style="1" customWidth="1"/>
    <col min="20" max="20" width="11.44140625" style="1" bestFit="1" customWidth="1"/>
    <col min="21" max="16384" width="8.88671875" style="1"/>
  </cols>
  <sheetData>
    <row r="1" spans="2:20" ht="13.8" thickBot="1" x14ac:dyDescent="0.3"/>
    <row r="2" spans="2:20" ht="17.399999999999999" customHeight="1" x14ac:dyDescent="0.25">
      <c r="B2" s="45" t="s">
        <v>157</v>
      </c>
      <c r="C2" s="46"/>
      <c r="D2" s="46"/>
      <c r="E2" s="46"/>
      <c r="F2" s="47"/>
      <c r="G2" s="39"/>
      <c r="H2" s="41"/>
      <c r="I2" s="39"/>
      <c r="J2" s="39"/>
      <c r="K2" s="39"/>
      <c r="L2" s="39"/>
      <c r="M2" s="39"/>
      <c r="N2" s="41"/>
      <c r="O2" s="39"/>
      <c r="P2" s="40"/>
      <c r="Q2" s="40"/>
      <c r="R2" s="40"/>
    </row>
    <row r="3" spans="2:20" x14ac:dyDescent="0.25">
      <c r="B3" s="48"/>
      <c r="C3" s="49"/>
      <c r="D3" s="49"/>
      <c r="E3" s="49"/>
      <c r="F3" s="50"/>
      <c r="G3" s="39"/>
      <c r="H3" s="51" t="s">
        <v>288</v>
      </c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20" ht="7.8" customHeight="1" thickBot="1" x14ac:dyDescent="0.3">
      <c r="B4" s="52"/>
      <c r="C4" s="53"/>
      <c r="D4" s="42"/>
      <c r="E4" s="42"/>
      <c r="F4" s="54"/>
      <c r="G4" s="39"/>
      <c r="H4" s="41"/>
      <c r="I4" s="39"/>
      <c r="J4" s="39"/>
      <c r="K4" s="39"/>
      <c r="L4" s="39"/>
      <c r="M4" s="39"/>
      <c r="N4" s="41"/>
      <c r="O4" s="39"/>
      <c r="P4" s="40"/>
      <c r="Q4" s="40"/>
      <c r="R4" s="40"/>
    </row>
    <row r="5" spans="2:20" ht="13.8" thickBot="1" x14ac:dyDescent="0.3">
      <c r="B5" s="52"/>
      <c r="C5" s="53" t="s">
        <v>4</v>
      </c>
      <c r="D5" s="55">
        <f ca="1">IFERROR(TODAY(),"")</f>
        <v>44760</v>
      </c>
      <c r="E5" s="42"/>
      <c r="F5" s="54"/>
      <c r="G5" s="39"/>
      <c r="H5" s="56" t="s">
        <v>287</v>
      </c>
      <c r="I5" s="56"/>
      <c r="J5" s="56"/>
      <c r="K5" s="56"/>
      <c r="L5" s="56"/>
      <c r="M5" s="39"/>
      <c r="N5" s="56" t="s">
        <v>298</v>
      </c>
      <c r="O5" s="56"/>
      <c r="P5" s="56"/>
      <c r="Q5" s="56"/>
      <c r="R5" s="56"/>
    </row>
    <row r="6" spans="2:20" ht="5.4" customHeight="1" thickBot="1" x14ac:dyDescent="0.3">
      <c r="B6" s="52"/>
      <c r="C6" s="53"/>
      <c r="D6" s="42"/>
      <c r="E6" s="42"/>
      <c r="F6" s="54"/>
      <c r="G6" s="39"/>
      <c r="H6" s="41"/>
      <c r="I6" s="39"/>
      <c r="J6" s="39"/>
      <c r="K6" s="39"/>
      <c r="L6" s="39"/>
      <c r="M6" s="39"/>
      <c r="N6" s="41"/>
      <c r="O6" s="39"/>
      <c r="P6" s="40"/>
      <c r="Q6" s="40"/>
      <c r="R6" s="40"/>
    </row>
    <row r="7" spans="2:20" ht="13.8" thickBot="1" x14ac:dyDescent="0.3">
      <c r="B7" s="52"/>
      <c r="C7" s="53" t="s">
        <v>0</v>
      </c>
      <c r="D7" s="57" t="s">
        <v>17</v>
      </c>
      <c r="E7" s="42"/>
      <c r="F7" s="54"/>
      <c r="G7" s="39"/>
      <c r="H7" s="41" t="e">
        <f>#REF!</f>
        <v>#REF!</v>
      </c>
      <c r="I7" s="39"/>
      <c r="J7" s="58" t="e">
        <f>#REF!</f>
        <v>#REF!</v>
      </c>
      <c r="K7" s="39"/>
      <c r="L7" s="59" t="e">
        <f>#REF!</f>
        <v>#REF!</v>
      </c>
      <c r="M7" s="39"/>
      <c r="N7" s="41" t="e">
        <f>#REF!</f>
        <v>#REF!</v>
      </c>
      <c r="O7" s="39"/>
      <c r="P7" s="58" t="e">
        <f>#REF!</f>
        <v>#REF!</v>
      </c>
      <c r="Q7" s="40"/>
      <c r="R7" s="59" t="e">
        <f>#REF!</f>
        <v>#REF!</v>
      </c>
    </row>
    <row r="8" spans="2:20" ht="5.4" customHeight="1" thickBot="1" x14ac:dyDescent="0.3">
      <c r="B8" s="52"/>
      <c r="C8" s="53"/>
      <c r="D8" s="42"/>
      <c r="E8" s="42"/>
      <c r="F8" s="54"/>
      <c r="G8" s="39"/>
      <c r="H8" s="41"/>
      <c r="I8" s="39"/>
      <c r="J8" s="39"/>
      <c r="K8" s="39"/>
      <c r="L8" s="39"/>
      <c r="M8" s="39"/>
      <c r="N8" s="41"/>
      <c r="O8" s="39"/>
      <c r="P8" s="40"/>
      <c r="Q8" s="40"/>
      <c r="R8" s="40"/>
    </row>
    <row r="9" spans="2:20" ht="13.8" thickBot="1" x14ac:dyDescent="0.3">
      <c r="B9" s="52"/>
      <c r="C9" s="53" t="s">
        <v>1</v>
      </c>
      <c r="D9" s="57" t="s">
        <v>18</v>
      </c>
      <c r="E9" s="42"/>
      <c r="F9" s="54"/>
      <c r="G9" s="39"/>
      <c r="H9" s="41" t="e">
        <f>#REF!</f>
        <v>#REF!</v>
      </c>
      <c r="I9" s="39"/>
      <c r="J9" s="58" t="e">
        <f>#REF!</f>
        <v>#REF!</v>
      </c>
      <c r="K9" s="39"/>
      <c r="L9" s="59" t="e">
        <f>#REF!</f>
        <v>#REF!</v>
      </c>
      <c r="M9" s="39"/>
      <c r="N9" s="41" t="e">
        <f>#REF!</f>
        <v>#REF!</v>
      </c>
      <c r="O9" s="39"/>
      <c r="P9" s="58" t="e">
        <f>#REF!</f>
        <v>#REF!</v>
      </c>
      <c r="Q9" s="40"/>
      <c r="R9" s="59" t="e">
        <f>#REF!</f>
        <v>#REF!</v>
      </c>
    </row>
    <row r="10" spans="2:20" ht="5.4" customHeight="1" thickBot="1" x14ac:dyDescent="0.3">
      <c r="B10" s="52"/>
      <c r="C10" s="53"/>
      <c r="D10" s="42"/>
      <c r="E10" s="42"/>
      <c r="F10" s="54"/>
      <c r="G10" s="39"/>
      <c r="H10" s="41"/>
      <c r="I10" s="39"/>
      <c r="J10" s="39"/>
      <c r="K10" s="39"/>
      <c r="L10" s="39"/>
      <c r="M10" s="39"/>
      <c r="N10" s="41"/>
      <c r="O10" s="39"/>
      <c r="P10" s="40"/>
      <c r="Q10" s="40"/>
      <c r="R10" s="40"/>
    </row>
    <row r="11" spans="2:20" ht="13.8" thickBot="1" x14ac:dyDescent="0.3">
      <c r="B11" s="52"/>
      <c r="C11" s="53" t="s">
        <v>11</v>
      </c>
      <c r="D11" s="57" t="s">
        <v>19</v>
      </c>
      <c r="E11" s="42"/>
      <c r="F11" s="54"/>
      <c r="G11" s="39"/>
      <c r="H11" s="41" t="e">
        <f>#REF!</f>
        <v>#REF!</v>
      </c>
      <c r="I11" s="39"/>
      <c r="J11" s="58" t="e">
        <f>#REF!</f>
        <v>#REF!</v>
      </c>
      <c r="K11" s="39"/>
      <c r="L11" s="59" t="e">
        <f>#REF!</f>
        <v>#REF!</v>
      </c>
      <c r="M11" s="39"/>
      <c r="N11" s="41" t="e">
        <f>#REF!</f>
        <v>#REF!</v>
      </c>
      <c r="O11" s="39"/>
      <c r="P11" s="58" t="e">
        <f>#REF!</f>
        <v>#REF!</v>
      </c>
      <c r="Q11" s="40"/>
      <c r="R11" s="59" t="e">
        <f>#REF!</f>
        <v>#REF!</v>
      </c>
    </row>
    <row r="12" spans="2:20" ht="5.4" customHeight="1" thickBot="1" x14ac:dyDescent="0.3">
      <c r="B12" s="52"/>
      <c r="C12" s="53"/>
      <c r="D12" s="42"/>
      <c r="E12" s="42"/>
      <c r="F12" s="54"/>
      <c r="G12" s="39"/>
      <c r="H12" s="41"/>
      <c r="I12" s="39"/>
      <c r="J12" s="39"/>
      <c r="K12" s="39"/>
      <c r="L12" s="39"/>
      <c r="M12" s="39"/>
      <c r="N12" s="41"/>
      <c r="O12" s="39"/>
      <c r="P12" s="40"/>
      <c r="Q12" s="40"/>
      <c r="R12" s="40"/>
    </row>
    <row r="13" spans="2:20" ht="13.8" thickBot="1" x14ac:dyDescent="0.3">
      <c r="B13" s="52"/>
      <c r="C13" s="53" t="s">
        <v>2</v>
      </c>
      <c r="D13" s="57" t="s">
        <v>22</v>
      </c>
      <c r="E13" s="42"/>
      <c r="F13" s="54"/>
      <c r="G13" s="39"/>
      <c r="H13" s="41"/>
      <c r="I13" s="39"/>
      <c r="J13" s="39"/>
      <c r="K13" s="39"/>
      <c r="L13" s="39"/>
      <c r="M13" s="39"/>
      <c r="N13" s="41" t="e">
        <f>#REF!</f>
        <v>#REF!</v>
      </c>
      <c r="O13" s="39"/>
      <c r="P13" s="58" t="e">
        <f>#REF!</f>
        <v>#REF!</v>
      </c>
      <c r="Q13" s="40"/>
      <c r="R13" s="59" t="e">
        <f>#REF!</f>
        <v>#REF!</v>
      </c>
    </row>
    <row r="14" spans="2:20" ht="5.4" customHeight="1" thickBot="1" x14ac:dyDescent="0.3">
      <c r="B14" s="52"/>
      <c r="C14" s="53"/>
      <c r="D14" s="42"/>
      <c r="E14" s="42"/>
      <c r="F14" s="54"/>
      <c r="G14" s="39"/>
      <c r="H14" s="41"/>
      <c r="I14" s="39"/>
      <c r="J14" s="39"/>
      <c r="K14" s="39"/>
      <c r="L14" s="39"/>
      <c r="M14" s="39"/>
      <c r="N14" s="41"/>
      <c r="O14" s="39"/>
      <c r="P14" s="40"/>
      <c r="Q14" s="40"/>
      <c r="R14" s="40"/>
    </row>
    <row r="15" spans="2:20" ht="13.8" thickBot="1" x14ac:dyDescent="0.3">
      <c r="B15" s="52"/>
      <c r="C15" s="53" t="s">
        <v>3</v>
      </c>
      <c r="D15" s="57" t="s">
        <v>24</v>
      </c>
      <c r="E15" s="42"/>
      <c r="F15" s="54"/>
      <c r="G15" s="39"/>
      <c r="H15" s="41"/>
      <c r="I15" s="39"/>
      <c r="J15" s="39"/>
      <c r="K15" s="39"/>
      <c r="L15" s="39"/>
      <c r="M15" s="39"/>
      <c r="N15" s="41" t="str">
        <f>IFERROR(#REF!,"")</f>
        <v/>
      </c>
      <c r="O15" s="39"/>
      <c r="P15" s="60" t="str">
        <f>IFERROR(#REF!,"")</f>
        <v/>
      </c>
      <c r="Q15" s="40"/>
      <c r="R15" s="61" t="str">
        <f>IFERROR(#REF!,"")</f>
        <v/>
      </c>
      <c r="T15" s="43" t="str">
        <f>IFERROR(#REF!,"")</f>
        <v/>
      </c>
    </row>
    <row r="16" spans="2:20" ht="5.4" customHeight="1" thickBot="1" x14ac:dyDescent="0.3">
      <c r="B16" s="52"/>
      <c r="C16" s="53"/>
      <c r="D16" s="42"/>
      <c r="E16" s="42"/>
      <c r="F16" s="54"/>
      <c r="G16" s="39"/>
      <c r="H16" s="41"/>
      <c r="I16" s="39"/>
      <c r="J16" s="39"/>
      <c r="K16" s="39"/>
      <c r="L16" s="39"/>
      <c r="M16" s="39"/>
      <c r="N16" s="41"/>
      <c r="O16" s="39"/>
      <c r="P16" s="40"/>
      <c r="Q16" s="40"/>
      <c r="R16" s="40"/>
    </row>
    <row r="17" spans="2:18" ht="14.4" thickBot="1" x14ac:dyDescent="0.3">
      <c r="B17" s="52"/>
      <c r="C17" s="53" t="s">
        <v>148</v>
      </c>
      <c r="D17" s="62">
        <v>24086</v>
      </c>
      <c r="E17" s="42"/>
      <c r="F17" s="54"/>
      <c r="G17" s="39"/>
      <c r="H17" s="56" t="s">
        <v>286</v>
      </c>
      <c r="I17" s="56"/>
      <c r="J17" s="56"/>
      <c r="K17" s="56"/>
      <c r="L17" s="56"/>
      <c r="M17" s="39"/>
      <c r="N17" s="56" t="s">
        <v>285</v>
      </c>
      <c r="O17" s="56"/>
      <c r="P17" s="56"/>
      <c r="Q17" s="56"/>
      <c r="R17" s="56"/>
    </row>
    <row r="18" spans="2:18" ht="5.4" customHeight="1" thickBot="1" x14ac:dyDescent="0.3">
      <c r="B18" s="52"/>
      <c r="C18" s="53"/>
      <c r="D18" s="42"/>
      <c r="E18" s="42"/>
      <c r="F18" s="54"/>
      <c r="G18" s="39"/>
      <c r="H18" s="41"/>
      <c r="I18" s="39"/>
      <c r="J18" s="39"/>
      <c r="K18" s="39"/>
      <c r="L18" s="39"/>
      <c r="M18" s="39"/>
      <c r="N18" s="41"/>
      <c r="O18" s="39"/>
      <c r="P18" s="40"/>
      <c r="Q18" s="40"/>
      <c r="R18" s="40"/>
    </row>
    <row r="19" spans="2:18" ht="13.8" thickBot="1" x14ac:dyDescent="0.3">
      <c r="B19" s="52"/>
      <c r="C19" s="53" t="s">
        <v>149</v>
      </c>
      <c r="D19" s="63">
        <f ca="1">IF(D17="",0,ROUNDDOWN((TODAY()-D17)/365,0))</f>
        <v>56</v>
      </c>
      <c r="E19" s="42"/>
      <c r="F19" s="54"/>
      <c r="G19" s="39"/>
      <c r="H19" s="41" t="e">
        <f>#REF!</f>
        <v>#REF!</v>
      </c>
      <c r="I19" s="39"/>
      <c r="J19" s="58" t="e">
        <f>#REF!</f>
        <v>#REF!</v>
      </c>
      <c r="K19" s="39"/>
      <c r="L19" s="59" t="e">
        <f>#REF!</f>
        <v>#REF!</v>
      </c>
      <c r="M19" s="39"/>
      <c r="N19" s="41" t="str">
        <f>IFERROR(#REF!,"")</f>
        <v/>
      </c>
      <c r="O19" s="39"/>
      <c r="P19" s="64" t="str">
        <f>IFERROR(#REF!,"")</f>
        <v/>
      </c>
      <c r="Q19" s="40" t="s">
        <v>295</v>
      </c>
      <c r="R19" s="40"/>
    </row>
    <row r="20" spans="2:18" ht="5.4" customHeight="1" thickBot="1" x14ac:dyDescent="0.3">
      <c r="B20" s="52"/>
      <c r="C20" s="53"/>
      <c r="D20" s="42"/>
      <c r="E20" s="42"/>
      <c r="F20" s="54"/>
      <c r="G20" s="39"/>
      <c r="H20" s="41"/>
      <c r="I20" s="39"/>
      <c r="J20" s="39"/>
      <c r="K20" s="39"/>
      <c r="L20" s="39"/>
      <c r="M20" s="39"/>
      <c r="N20" s="41" t="str">
        <f>IFERROR(#REF!,"")</f>
        <v/>
      </c>
      <c r="O20" s="39"/>
      <c r="P20" s="65"/>
      <c r="Q20" s="40"/>
      <c r="R20" s="40"/>
    </row>
    <row r="21" spans="2:18" ht="13.8" thickBot="1" x14ac:dyDescent="0.3">
      <c r="B21" s="52"/>
      <c r="C21" s="53" t="s">
        <v>5</v>
      </c>
      <c r="D21" s="66">
        <v>3314145443</v>
      </c>
      <c r="E21" s="42"/>
      <c r="F21" s="54"/>
      <c r="G21" s="39"/>
      <c r="H21" s="41" t="e">
        <f>#REF!</f>
        <v>#REF!</v>
      </c>
      <c r="I21" s="39"/>
      <c r="J21" s="58" t="e">
        <f>#REF!</f>
        <v>#REF!</v>
      </c>
      <c r="K21" s="39"/>
      <c r="L21" s="59" t="e">
        <f>#REF!</f>
        <v>#REF!</v>
      </c>
      <c r="M21" s="39"/>
      <c r="N21" s="41" t="str">
        <f>IFERROR(#REF!,"")</f>
        <v/>
      </c>
      <c r="O21" s="39"/>
      <c r="P21" s="64" t="str">
        <f>IFERROR(#REF!,"")</f>
        <v/>
      </c>
      <c r="Q21" s="40" t="s">
        <v>295</v>
      </c>
      <c r="R21" s="40"/>
    </row>
    <row r="22" spans="2:18" ht="5.4" customHeight="1" thickBot="1" x14ac:dyDescent="0.3">
      <c r="B22" s="52"/>
      <c r="C22" s="53"/>
      <c r="D22" s="42"/>
      <c r="E22" s="42"/>
      <c r="F22" s="54"/>
      <c r="G22" s="39"/>
      <c r="H22" s="41"/>
      <c r="I22" s="39"/>
      <c r="J22" s="39"/>
      <c r="K22" s="39"/>
      <c r="L22" s="39"/>
      <c r="M22" s="39"/>
      <c r="N22" s="41"/>
      <c r="O22" s="39"/>
      <c r="P22" s="40"/>
      <c r="Q22" s="40"/>
      <c r="R22" s="40"/>
    </row>
    <row r="23" spans="2:18" ht="13.8" thickBot="1" x14ac:dyDescent="0.3">
      <c r="B23" s="52"/>
      <c r="C23" s="53" t="s">
        <v>6</v>
      </c>
      <c r="D23" s="67">
        <v>545454658</v>
      </c>
      <c r="E23" s="42"/>
      <c r="F23" s="54"/>
      <c r="G23" s="39"/>
      <c r="H23" s="41"/>
      <c r="I23" s="39"/>
      <c r="J23" s="39"/>
      <c r="K23" s="39"/>
      <c r="L23" s="39"/>
      <c r="M23" s="39"/>
      <c r="N23" s="41"/>
      <c r="O23" s="39"/>
      <c r="P23" s="40"/>
      <c r="Q23" s="40"/>
      <c r="R23" s="40"/>
    </row>
    <row r="24" spans="2:18" ht="5.4" customHeight="1" thickBot="1" x14ac:dyDescent="0.3">
      <c r="B24" s="52"/>
      <c r="C24" s="53"/>
      <c r="D24" s="42"/>
      <c r="E24" s="42"/>
      <c r="F24" s="54"/>
      <c r="G24" s="39"/>
      <c r="H24" s="41"/>
      <c r="I24" s="39"/>
      <c r="J24" s="39"/>
      <c r="K24" s="39"/>
      <c r="L24" s="39"/>
      <c r="M24" s="39"/>
      <c r="N24" s="41"/>
      <c r="O24" s="39"/>
      <c r="P24" s="40"/>
      <c r="Q24" s="40"/>
      <c r="R24" s="40"/>
    </row>
    <row r="25" spans="2:18" ht="13.8" thickBot="1" x14ac:dyDescent="0.3">
      <c r="B25" s="52"/>
      <c r="C25" s="53" t="s">
        <v>7</v>
      </c>
      <c r="D25" s="68" t="s">
        <v>25</v>
      </c>
      <c r="E25" s="42"/>
      <c r="F25" s="54"/>
      <c r="G25" s="39"/>
      <c r="H25" s="41" t="s">
        <v>289</v>
      </c>
      <c r="I25" s="39"/>
      <c r="J25" s="39"/>
      <c r="K25" s="39"/>
      <c r="L25" s="39"/>
      <c r="M25" s="39"/>
      <c r="N25" s="41"/>
      <c r="O25" s="39"/>
      <c r="P25" s="40"/>
      <c r="Q25" s="40"/>
      <c r="R25" s="40"/>
    </row>
    <row r="26" spans="2:18" ht="5.4" customHeight="1" thickBot="1" x14ac:dyDescent="0.3">
      <c r="B26" s="52"/>
      <c r="C26" s="53"/>
      <c r="D26" s="42"/>
      <c r="E26" s="42"/>
      <c r="F26" s="54"/>
      <c r="G26" s="39"/>
      <c r="H26" s="41"/>
      <c r="I26" s="39"/>
      <c r="J26" s="39"/>
      <c r="K26" s="39"/>
      <c r="L26" s="39"/>
      <c r="M26" s="39"/>
      <c r="N26" s="41"/>
      <c r="O26" s="39"/>
      <c r="P26" s="40"/>
      <c r="Q26" s="40"/>
      <c r="R26" s="40"/>
    </row>
    <row r="27" spans="2:18" ht="15" thickBot="1" x14ac:dyDescent="0.35">
      <c r="B27" s="69" t="s">
        <v>277</v>
      </c>
      <c r="C27" s="53" t="s">
        <v>70</v>
      </c>
      <c r="D27" s="70" t="s">
        <v>50</v>
      </c>
      <c r="E27" s="42"/>
      <c r="F27" s="54"/>
      <c r="G27" s="39"/>
      <c r="H27" s="71" t="s">
        <v>290</v>
      </c>
      <c r="I27" s="39"/>
      <c r="J27" s="39" t="s">
        <v>291</v>
      </c>
      <c r="K27" s="39"/>
      <c r="L27" s="39"/>
      <c r="M27" s="39"/>
      <c r="N27" s="41"/>
      <c r="O27" s="39"/>
      <c r="P27" s="40"/>
      <c r="Q27" s="40"/>
      <c r="R27" s="40"/>
    </row>
    <row r="28" spans="2:18" ht="5.4" customHeight="1" thickBot="1" x14ac:dyDescent="0.3">
      <c r="B28" s="52"/>
      <c r="C28" s="53"/>
      <c r="D28" s="42"/>
      <c r="E28" s="42"/>
      <c r="F28" s="54"/>
      <c r="G28" s="39"/>
      <c r="H28" s="41"/>
      <c r="I28" s="39"/>
      <c r="J28" s="39"/>
      <c r="K28" s="39"/>
      <c r="L28" s="39"/>
      <c r="M28" s="39"/>
      <c r="N28" s="41"/>
      <c r="O28" s="39"/>
      <c r="P28" s="40"/>
      <c r="Q28" s="40"/>
      <c r="R28" s="40"/>
    </row>
    <row r="29" spans="2:18" ht="15" thickBot="1" x14ac:dyDescent="0.35">
      <c r="B29" s="52"/>
      <c r="C29" s="53" t="s">
        <v>8</v>
      </c>
      <c r="D29" s="70">
        <v>100</v>
      </c>
      <c r="E29" s="42"/>
      <c r="F29" s="54"/>
      <c r="G29" s="39"/>
      <c r="H29" s="71" t="s">
        <v>290</v>
      </c>
      <c r="I29" s="39"/>
      <c r="J29" s="39" t="s">
        <v>292</v>
      </c>
      <c r="K29" s="39"/>
      <c r="L29" s="39"/>
      <c r="M29" s="39"/>
      <c r="N29" s="41"/>
      <c r="O29" s="39"/>
      <c r="P29" s="40"/>
      <c r="Q29" s="40"/>
      <c r="R29" s="40"/>
    </row>
    <row r="30" spans="2:18" ht="5.4" customHeight="1" thickBot="1" x14ac:dyDescent="0.3">
      <c r="B30" s="52"/>
      <c r="C30" s="53"/>
      <c r="D30" s="42"/>
      <c r="E30" s="42"/>
      <c r="F30" s="54"/>
      <c r="G30" s="39"/>
      <c r="H30" s="41"/>
      <c r="I30" s="39"/>
      <c r="J30" s="39"/>
      <c r="K30" s="39"/>
      <c r="L30" s="39"/>
      <c r="M30" s="39"/>
      <c r="N30" s="41"/>
      <c r="O30" s="39"/>
      <c r="P30" s="40"/>
      <c r="Q30" s="40"/>
      <c r="R30" s="40"/>
    </row>
    <row r="31" spans="2:18" ht="15" thickBot="1" x14ac:dyDescent="0.35">
      <c r="B31" s="72" t="s">
        <v>276</v>
      </c>
      <c r="C31" s="53" t="s">
        <v>9</v>
      </c>
      <c r="D31" s="63" t="str">
        <f>IFERROR(#REF!,"")</f>
        <v/>
      </c>
      <c r="E31" s="42"/>
      <c r="F31" s="54"/>
      <c r="G31" s="39"/>
      <c r="H31" s="71" t="s">
        <v>290</v>
      </c>
      <c r="I31" s="39"/>
      <c r="J31" s="39" t="s">
        <v>293</v>
      </c>
      <c r="K31" s="39"/>
      <c r="L31" s="39"/>
      <c r="M31" s="39"/>
      <c r="N31" s="41"/>
      <c r="O31" s="39"/>
      <c r="P31" s="40"/>
      <c r="Q31" s="40"/>
      <c r="R31" s="40"/>
    </row>
    <row r="32" spans="2:18" ht="5.4" customHeight="1" thickBot="1" x14ac:dyDescent="0.3">
      <c r="B32" s="52"/>
      <c r="C32" s="53"/>
      <c r="D32" s="42"/>
      <c r="E32" s="42"/>
      <c r="F32" s="54"/>
      <c r="G32" s="39"/>
      <c r="H32" s="41"/>
      <c r="I32" s="39"/>
      <c r="J32" s="39"/>
      <c r="K32" s="39"/>
      <c r="L32" s="39"/>
      <c r="M32" s="39"/>
      <c r="N32" s="41"/>
      <c r="O32" s="39"/>
      <c r="P32" s="40"/>
      <c r="Q32" s="40"/>
      <c r="R32" s="40"/>
    </row>
    <row r="33" spans="2:18" ht="15" thickBot="1" x14ac:dyDescent="0.35">
      <c r="B33" s="69" t="s">
        <v>277</v>
      </c>
      <c r="C33" s="53" t="s">
        <v>10</v>
      </c>
      <c r="D33" s="70" t="s">
        <v>73</v>
      </c>
      <c r="E33" s="42"/>
      <c r="F33" s="54"/>
      <c r="G33" s="39"/>
      <c r="H33" s="71" t="s">
        <v>290</v>
      </c>
      <c r="I33" s="39"/>
      <c r="J33" s="39" t="s">
        <v>294</v>
      </c>
      <c r="K33" s="39"/>
      <c r="L33" s="39"/>
      <c r="M33" s="39"/>
      <c r="N33" s="41"/>
      <c r="O33" s="39"/>
      <c r="P33" s="40"/>
      <c r="Q33" s="40"/>
      <c r="R33" s="40"/>
    </row>
    <row r="34" spans="2:18" ht="5.4" customHeight="1" thickBot="1" x14ac:dyDescent="0.3">
      <c r="B34" s="52"/>
      <c r="C34" s="53"/>
      <c r="D34" s="42"/>
      <c r="E34" s="42"/>
      <c r="F34" s="54"/>
      <c r="G34" s="39"/>
      <c r="H34" s="41"/>
      <c r="I34" s="39"/>
      <c r="J34" s="39"/>
      <c r="K34" s="39"/>
      <c r="L34" s="39"/>
      <c r="M34" s="39"/>
      <c r="N34" s="41"/>
      <c r="O34" s="39"/>
      <c r="P34" s="40"/>
      <c r="Q34" s="40"/>
      <c r="R34" s="40"/>
    </row>
    <row r="35" spans="2:18" ht="13.8" thickBot="1" x14ac:dyDescent="0.3">
      <c r="B35" s="69" t="s">
        <v>277</v>
      </c>
      <c r="C35" s="53" t="s">
        <v>147</v>
      </c>
      <c r="D35" s="63" t="str">
        <f>IFERROR(VLOOKUP(D33,Lists!H5:I75,2,TRUE),"")</f>
        <v>Rating A</v>
      </c>
      <c r="E35" s="42"/>
      <c r="F35" s="54"/>
      <c r="G35" s="39"/>
      <c r="H35" s="41"/>
      <c r="I35" s="39"/>
      <c r="J35" s="39"/>
      <c r="K35" s="39"/>
      <c r="L35" s="39"/>
      <c r="M35" s="39"/>
      <c r="N35" s="41"/>
      <c r="O35" s="39"/>
      <c r="P35" s="40"/>
      <c r="Q35" s="40"/>
      <c r="R35" s="40"/>
    </row>
    <row r="36" spans="2:18" ht="13.8" thickBot="1" x14ac:dyDescent="0.3">
      <c r="B36" s="73"/>
      <c r="C36" s="74"/>
      <c r="D36" s="75"/>
      <c r="E36" s="75"/>
      <c r="F36" s="76"/>
      <c r="G36" s="39"/>
      <c r="H36" s="41"/>
      <c r="I36" s="39"/>
      <c r="J36" s="39"/>
      <c r="K36" s="39"/>
      <c r="L36" s="39"/>
      <c r="M36" s="39"/>
      <c r="N36" s="41"/>
      <c r="O36" s="39"/>
      <c r="P36" s="40"/>
      <c r="Q36" s="40"/>
      <c r="R36" s="40"/>
    </row>
    <row r="37" spans="2:18" ht="13.8" thickBot="1" x14ac:dyDescent="0.3">
      <c r="B37" s="77"/>
      <c r="C37" s="65"/>
      <c r="D37" s="40"/>
      <c r="E37" s="40"/>
      <c r="F37" s="39"/>
      <c r="G37" s="39"/>
      <c r="H37" s="41"/>
      <c r="I37" s="39"/>
      <c r="J37" s="39"/>
      <c r="K37" s="39"/>
      <c r="L37" s="39"/>
      <c r="M37" s="39"/>
      <c r="N37" s="41"/>
      <c r="O37" s="39"/>
      <c r="P37" s="40"/>
      <c r="Q37" s="40"/>
      <c r="R37" s="40"/>
    </row>
    <row r="38" spans="2:18" ht="17.399999999999999" customHeight="1" x14ac:dyDescent="0.25">
      <c r="B38" s="78" t="s">
        <v>158</v>
      </c>
      <c r="C38" s="79"/>
      <c r="D38" s="79"/>
      <c r="E38" s="79"/>
      <c r="F38" s="80"/>
      <c r="G38" s="39"/>
      <c r="H38" s="41"/>
      <c r="I38" s="39"/>
      <c r="J38" s="39"/>
      <c r="K38" s="39"/>
      <c r="L38" s="39"/>
      <c r="M38" s="39"/>
      <c r="N38" s="41"/>
      <c r="O38" s="39"/>
      <c r="P38" s="40"/>
      <c r="Q38" s="40"/>
      <c r="R38" s="40"/>
    </row>
    <row r="39" spans="2:18" x14ac:dyDescent="0.25">
      <c r="B39" s="81"/>
      <c r="C39" s="82"/>
      <c r="D39" s="82"/>
      <c r="E39" s="82"/>
      <c r="F39" s="83"/>
      <c r="G39" s="39"/>
      <c r="H39" s="41"/>
      <c r="I39" s="39"/>
      <c r="J39" s="39"/>
      <c r="K39" s="39"/>
      <c r="L39" s="39"/>
      <c r="M39" s="39"/>
      <c r="N39" s="41"/>
      <c r="O39" s="39"/>
      <c r="P39" s="40"/>
      <c r="Q39" s="40"/>
      <c r="R39" s="40"/>
    </row>
    <row r="40" spans="2:18" ht="13.8" thickBot="1" x14ac:dyDescent="0.3">
      <c r="B40" s="52"/>
      <c r="C40" s="53"/>
      <c r="D40" s="42"/>
      <c r="E40" s="42"/>
      <c r="F40" s="54"/>
      <c r="G40" s="39"/>
      <c r="H40" s="41"/>
      <c r="I40" s="39"/>
      <c r="J40" s="39"/>
      <c r="K40" s="39"/>
      <c r="L40" s="39"/>
      <c r="M40" s="39"/>
      <c r="N40" s="41"/>
      <c r="O40" s="39"/>
      <c r="P40" s="40"/>
      <c r="Q40" s="40"/>
      <c r="R40" s="40"/>
    </row>
    <row r="41" spans="2:18" ht="13.8" thickBot="1" x14ac:dyDescent="0.3">
      <c r="B41" s="52"/>
      <c r="C41" s="53" t="s">
        <v>12</v>
      </c>
      <c r="D41" s="62">
        <v>50771</v>
      </c>
      <c r="E41" s="42"/>
      <c r="F41" s="54"/>
      <c r="G41" s="39"/>
      <c r="H41" s="41"/>
      <c r="I41" s="39"/>
      <c r="J41" s="39"/>
      <c r="K41" s="39"/>
      <c r="L41" s="39"/>
      <c r="M41" s="39"/>
      <c r="N41" s="41"/>
      <c r="O41" s="39"/>
      <c r="P41" s="40"/>
      <c r="Q41" s="40"/>
      <c r="R41" s="40"/>
    </row>
    <row r="42" spans="2:18" ht="5.4" customHeight="1" thickBot="1" x14ac:dyDescent="0.3">
      <c r="B42" s="52"/>
      <c r="C42" s="53"/>
      <c r="D42" s="42"/>
      <c r="E42" s="42"/>
      <c r="F42" s="54"/>
      <c r="G42" s="39"/>
      <c r="H42" s="41"/>
      <c r="I42" s="39"/>
      <c r="J42" s="39"/>
      <c r="K42" s="39"/>
      <c r="L42" s="39"/>
      <c r="M42" s="39"/>
      <c r="N42" s="41"/>
      <c r="O42" s="39"/>
      <c r="P42" s="40"/>
      <c r="Q42" s="40"/>
      <c r="R42" s="40"/>
    </row>
    <row r="43" spans="2:18" ht="13.8" thickBot="1" x14ac:dyDescent="0.3">
      <c r="B43" s="52"/>
      <c r="C43" s="53" t="s">
        <v>13</v>
      </c>
      <c r="D43" s="62">
        <v>55610</v>
      </c>
      <c r="E43" s="42"/>
      <c r="F43" s="54"/>
      <c r="G43" s="39"/>
      <c r="H43" s="41"/>
      <c r="I43" s="39"/>
      <c r="J43" s="39"/>
      <c r="K43" s="39"/>
      <c r="L43" s="39"/>
      <c r="M43" s="39"/>
      <c r="N43" s="41"/>
      <c r="O43" s="39"/>
      <c r="P43" s="40"/>
      <c r="Q43" s="40"/>
      <c r="R43" s="40"/>
    </row>
    <row r="44" spans="2:18" ht="5.4" customHeight="1" thickBot="1" x14ac:dyDescent="0.3">
      <c r="B44" s="52"/>
      <c r="C44" s="53"/>
      <c r="D44" s="42"/>
      <c r="E44" s="42"/>
      <c r="F44" s="54"/>
      <c r="G44" s="39"/>
      <c r="H44" s="41"/>
      <c r="I44" s="39"/>
      <c r="J44" s="39"/>
      <c r="K44" s="39"/>
      <c r="L44" s="39"/>
      <c r="M44" s="39"/>
      <c r="N44" s="41"/>
      <c r="O44" s="39"/>
      <c r="P44" s="40"/>
      <c r="Q44" s="40"/>
      <c r="R44" s="40"/>
    </row>
    <row r="45" spans="2:18" ht="13.8" thickBot="1" x14ac:dyDescent="0.3">
      <c r="B45" s="52"/>
      <c r="C45" s="53" t="s">
        <v>297</v>
      </c>
      <c r="D45" s="55" t="str">
        <f>IFERROR(#REF!,"")</f>
        <v/>
      </c>
      <c r="E45" s="42" t="str">
        <f>IFERROR(_xlfn.IFS(D43&gt;=D45,"Ineligible",D43&lt;=D45,"Eligible"),"")</f>
        <v>Eligible</v>
      </c>
      <c r="F45" s="54"/>
      <c r="G45" s="39"/>
      <c r="H45" s="41"/>
      <c r="I45" s="39"/>
      <c r="J45" s="39"/>
      <c r="K45" s="39"/>
      <c r="L45" s="39"/>
      <c r="M45" s="39"/>
      <c r="N45" s="41"/>
      <c r="O45" s="39"/>
      <c r="P45" s="40"/>
      <c r="Q45" s="40"/>
      <c r="R45" s="40"/>
    </row>
    <row r="46" spans="2:18" ht="5.4" customHeight="1" thickBot="1" x14ac:dyDescent="0.3">
      <c r="B46" s="52"/>
      <c r="C46" s="53"/>
      <c r="D46" s="42"/>
      <c r="E46" s="42"/>
      <c r="F46" s="54"/>
      <c r="G46" s="39"/>
      <c r="H46" s="41"/>
      <c r="I46" s="39"/>
      <c r="J46" s="39"/>
      <c r="K46" s="39"/>
      <c r="L46" s="39"/>
      <c r="M46" s="39"/>
      <c r="N46" s="41"/>
      <c r="O46" s="39"/>
      <c r="P46" s="40"/>
      <c r="Q46" s="40"/>
      <c r="R46" s="40"/>
    </row>
    <row r="47" spans="2:18" ht="13.8" thickBot="1" x14ac:dyDescent="0.3">
      <c r="B47" s="52"/>
      <c r="C47" s="53" t="s">
        <v>296</v>
      </c>
      <c r="D47" s="55" t="str">
        <f>IFERROR(#REF!,"")</f>
        <v/>
      </c>
      <c r="E47" s="42" t="str">
        <f>IFERROR(_xlfn.IFS(D43&gt;=D47,"Ineligible",D43&lt;=D47,"Eligible"),"")</f>
        <v>Eligible</v>
      </c>
      <c r="F47" s="54"/>
      <c r="G47" s="39"/>
      <c r="H47" s="41"/>
      <c r="I47" s="39"/>
      <c r="J47" s="39"/>
      <c r="K47" s="39"/>
      <c r="L47" s="39"/>
      <c r="M47" s="39"/>
      <c r="N47" s="41"/>
      <c r="O47" s="39"/>
      <c r="P47" s="40"/>
      <c r="Q47" s="40"/>
      <c r="R47" s="40"/>
    </row>
    <row r="48" spans="2:18" ht="5.4" customHeight="1" thickBot="1" x14ac:dyDescent="0.3">
      <c r="B48" s="52"/>
      <c r="C48" s="53"/>
      <c r="D48" s="42"/>
      <c r="E48" s="42"/>
      <c r="F48" s="54"/>
      <c r="G48" s="39"/>
      <c r="H48" s="41"/>
      <c r="I48" s="39"/>
      <c r="J48" s="39"/>
      <c r="K48" s="39"/>
      <c r="L48" s="39"/>
      <c r="M48" s="39"/>
      <c r="N48" s="41"/>
      <c r="O48" s="39"/>
      <c r="P48" s="40"/>
      <c r="Q48" s="40"/>
      <c r="R48" s="40"/>
    </row>
    <row r="49" spans="1:18" ht="13.8" thickBot="1" x14ac:dyDescent="0.3">
      <c r="B49" s="52"/>
      <c r="C49" s="53" t="s">
        <v>14</v>
      </c>
      <c r="D49" s="84">
        <v>4893.0600000000004</v>
      </c>
      <c r="E49" s="42"/>
      <c r="F49" s="54"/>
      <c r="G49" s="39"/>
      <c r="H49" s="41"/>
      <c r="I49" s="39"/>
      <c r="J49" s="39"/>
      <c r="K49" s="39"/>
      <c r="L49" s="39"/>
      <c r="M49" s="39"/>
      <c r="N49" s="41"/>
      <c r="O49" s="39"/>
      <c r="P49" s="40"/>
      <c r="Q49" s="40"/>
      <c r="R49" s="40"/>
    </row>
    <row r="50" spans="1:18" ht="5.4" customHeight="1" thickBot="1" x14ac:dyDescent="0.3">
      <c r="B50" s="52"/>
      <c r="C50" s="53"/>
      <c r="D50" s="42"/>
      <c r="E50" s="42"/>
      <c r="F50" s="54"/>
      <c r="G50" s="39"/>
      <c r="H50" s="41"/>
      <c r="I50" s="39"/>
      <c r="J50" s="39"/>
      <c r="K50" s="39"/>
      <c r="L50" s="39"/>
      <c r="M50" s="39"/>
      <c r="N50" s="41"/>
      <c r="O50" s="39"/>
      <c r="P50" s="40"/>
      <c r="Q50" s="40"/>
      <c r="R50" s="40"/>
    </row>
    <row r="51" spans="1:18" ht="15" thickBot="1" x14ac:dyDescent="0.3">
      <c r="B51" s="52"/>
      <c r="C51" s="53" t="s">
        <v>150</v>
      </c>
      <c r="D51" s="85">
        <v>1</v>
      </c>
      <c r="E51" s="86" t="s">
        <v>151</v>
      </c>
      <c r="F51" s="87"/>
      <c r="G51" s="39"/>
      <c r="H51" s="41"/>
      <c r="I51" s="39"/>
      <c r="J51" s="39"/>
      <c r="K51" s="39"/>
      <c r="L51" s="39"/>
      <c r="M51" s="39"/>
      <c r="N51" s="41"/>
      <c r="O51" s="39"/>
      <c r="P51" s="40"/>
      <c r="Q51" s="40"/>
      <c r="R51" s="40"/>
    </row>
    <row r="52" spans="1:18" ht="5.4" customHeight="1" thickBot="1" x14ac:dyDescent="0.3">
      <c r="B52" s="52"/>
      <c r="C52" s="53"/>
      <c r="D52" s="42"/>
      <c r="E52" s="42"/>
      <c r="F52" s="54"/>
      <c r="G52" s="39"/>
      <c r="H52" s="41"/>
      <c r="I52" s="39"/>
      <c r="J52" s="39"/>
      <c r="K52" s="39"/>
      <c r="L52" s="39"/>
      <c r="M52" s="39"/>
      <c r="N52" s="41"/>
      <c r="O52" s="39"/>
      <c r="P52" s="40"/>
      <c r="Q52" s="40"/>
      <c r="R52" s="40"/>
    </row>
    <row r="53" spans="1:18" ht="13.8" thickBot="1" x14ac:dyDescent="0.3">
      <c r="B53" s="52"/>
      <c r="C53" s="53" t="str">
        <f>C49&amp;" at "&amp;D51*100&amp;"%"</f>
        <v>Payment Amount at 100%</v>
      </c>
      <c r="D53" s="84">
        <f>IFERROR(D49*D51,"")</f>
        <v>4893.0600000000004</v>
      </c>
      <c r="E53" s="42"/>
      <c r="F53" s="54"/>
      <c r="G53" s="39"/>
      <c r="H53" s="41"/>
      <c r="I53" s="39"/>
      <c r="J53" s="39"/>
      <c r="K53" s="39"/>
      <c r="L53" s="39"/>
      <c r="M53" s="39"/>
      <c r="N53" s="41"/>
      <c r="O53" s="39"/>
      <c r="P53" s="40"/>
      <c r="Q53" s="40"/>
      <c r="R53" s="40"/>
    </row>
    <row r="54" spans="1:18" ht="5.4" customHeight="1" thickBot="1" x14ac:dyDescent="0.3">
      <c r="B54" s="52"/>
      <c r="C54" s="53"/>
      <c r="D54" s="42"/>
      <c r="E54" s="42"/>
      <c r="F54" s="54"/>
      <c r="G54" s="39"/>
      <c r="H54" s="41"/>
      <c r="I54" s="39"/>
      <c r="J54" s="39"/>
      <c r="K54" s="39"/>
      <c r="L54" s="39"/>
      <c r="M54" s="39"/>
      <c r="N54" s="41"/>
      <c r="O54" s="39"/>
      <c r="P54" s="40"/>
      <c r="Q54" s="40"/>
      <c r="R54" s="40"/>
    </row>
    <row r="55" spans="1:18" ht="13.8" thickBot="1" x14ac:dyDescent="0.3">
      <c r="B55" s="52"/>
      <c r="C55" s="53" t="s">
        <v>15</v>
      </c>
      <c r="D55" s="70" t="s">
        <v>153</v>
      </c>
      <c r="E55" s="42"/>
      <c r="F55" s="54"/>
      <c r="G55" s="39"/>
      <c r="H55" s="41"/>
      <c r="I55" s="39"/>
      <c r="J55" s="39"/>
      <c r="K55" s="39"/>
      <c r="L55" s="39"/>
      <c r="M55" s="39"/>
      <c r="N55" s="41"/>
      <c r="O55" s="39"/>
      <c r="P55" s="40"/>
      <c r="Q55" s="40"/>
      <c r="R55" s="40"/>
    </row>
    <row r="56" spans="1:18" ht="5.4" customHeight="1" thickBot="1" x14ac:dyDescent="0.3">
      <c r="B56" s="52"/>
      <c r="C56" s="53"/>
      <c r="D56" s="42"/>
      <c r="E56" s="42"/>
      <c r="F56" s="54"/>
      <c r="G56" s="39"/>
      <c r="H56" s="41"/>
      <c r="I56" s="39"/>
      <c r="J56" s="39"/>
      <c r="K56" s="39"/>
      <c r="L56" s="39"/>
      <c r="M56" s="39"/>
      <c r="N56" s="41"/>
      <c r="O56" s="39"/>
      <c r="P56" s="40"/>
      <c r="Q56" s="40"/>
      <c r="R56" s="40"/>
    </row>
    <row r="57" spans="1:18" ht="13.8" thickBot="1" x14ac:dyDescent="0.3">
      <c r="B57" s="52"/>
      <c r="C57" s="53" t="s">
        <v>16</v>
      </c>
      <c r="D57" s="85">
        <v>0</v>
      </c>
      <c r="E57" s="42"/>
      <c r="F57" s="54"/>
      <c r="G57" s="39"/>
      <c r="H57" s="41"/>
      <c r="I57" s="39"/>
      <c r="J57" s="39"/>
      <c r="K57" s="39"/>
      <c r="L57" s="39"/>
      <c r="M57" s="39"/>
      <c r="N57" s="41"/>
      <c r="O57" s="39"/>
      <c r="P57" s="40"/>
      <c r="Q57" s="40"/>
      <c r="R57" s="40"/>
    </row>
    <row r="58" spans="1:18" ht="13.8" thickBot="1" x14ac:dyDescent="0.3">
      <c r="B58" s="73"/>
      <c r="C58" s="74"/>
      <c r="D58" s="75"/>
      <c r="E58" s="75"/>
      <c r="F58" s="76"/>
      <c r="G58" s="39"/>
      <c r="H58" s="41"/>
      <c r="I58" s="39"/>
      <c r="J58" s="39"/>
      <c r="K58" s="39"/>
      <c r="L58" s="39"/>
      <c r="M58" s="39"/>
      <c r="N58" s="41"/>
      <c r="O58" s="39"/>
      <c r="P58" s="40"/>
      <c r="Q58" s="40"/>
      <c r="R58" s="40"/>
    </row>
    <row r="60" spans="1:18" ht="13.8" thickBot="1" x14ac:dyDescent="0.3">
      <c r="A60" s="88"/>
      <c r="B60" s="89"/>
      <c r="C60" s="90"/>
      <c r="D60" s="91"/>
      <c r="E60" s="91"/>
      <c r="F60" s="88"/>
      <c r="G60" s="88"/>
      <c r="H60" s="92"/>
      <c r="I60" s="88"/>
      <c r="J60" s="88"/>
      <c r="K60" s="88"/>
      <c r="L60" s="88"/>
      <c r="M60" s="88"/>
    </row>
    <row r="61" spans="1:18" ht="17.399999999999999" customHeight="1" x14ac:dyDescent="0.25">
      <c r="A61" s="88"/>
      <c r="B61" s="93" t="s">
        <v>188</v>
      </c>
      <c r="C61" s="94"/>
      <c r="D61" s="94"/>
      <c r="E61" s="94"/>
      <c r="F61" s="95"/>
      <c r="G61" s="88"/>
      <c r="H61" s="92"/>
      <c r="I61" s="88"/>
      <c r="J61" s="88"/>
      <c r="K61" s="88"/>
      <c r="L61" s="88"/>
      <c r="M61" s="88"/>
    </row>
    <row r="62" spans="1:18" x14ac:dyDescent="0.25">
      <c r="A62" s="88"/>
      <c r="B62" s="96"/>
      <c r="C62" s="97"/>
      <c r="D62" s="97"/>
      <c r="E62" s="97"/>
      <c r="F62" s="98"/>
      <c r="G62" s="88"/>
      <c r="H62" s="92"/>
      <c r="I62" s="88"/>
      <c r="J62" s="88"/>
      <c r="K62" s="88"/>
      <c r="L62" s="88"/>
      <c r="M62" s="88"/>
    </row>
    <row r="63" spans="1:18" x14ac:dyDescent="0.25">
      <c r="A63" s="88"/>
      <c r="B63" s="99"/>
      <c r="C63" s="100"/>
      <c r="D63" s="101"/>
      <c r="E63" s="101"/>
      <c r="F63" s="102"/>
      <c r="G63" s="88"/>
      <c r="H63" s="92"/>
      <c r="I63" s="88"/>
      <c r="J63" s="88"/>
      <c r="K63" s="88"/>
      <c r="L63" s="88"/>
      <c r="M63" s="88"/>
    </row>
    <row r="64" spans="1:18" x14ac:dyDescent="0.25">
      <c r="A64" s="88"/>
      <c r="B64" s="99"/>
      <c r="C64" s="103" t="s">
        <v>159</v>
      </c>
      <c r="D64" s="103"/>
      <c r="E64" s="103"/>
      <c r="F64" s="102"/>
      <c r="G64" s="88"/>
      <c r="H64" s="92"/>
      <c r="I64" s="88"/>
      <c r="J64" s="88"/>
      <c r="K64" s="88"/>
      <c r="L64" s="88"/>
      <c r="M64" s="88"/>
    </row>
    <row r="65" spans="1:13" ht="13.8" thickBot="1" x14ac:dyDescent="0.3">
      <c r="A65" s="88"/>
      <c r="B65" s="99"/>
      <c r="C65" s="100"/>
      <c r="D65" s="101"/>
      <c r="E65" s="101"/>
      <c r="F65" s="102"/>
      <c r="G65" s="88"/>
      <c r="H65" s="92"/>
      <c r="I65" s="88"/>
      <c r="J65" s="88"/>
      <c r="K65" s="88"/>
      <c r="L65" s="88"/>
      <c r="M65" s="88"/>
    </row>
    <row r="66" spans="1:13" ht="13.8" thickBot="1" x14ac:dyDescent="0.3">
      <c r="A66" s="88"/>
      <c r="B66" s="104" t="s">
        <v>230</v>
      </c>
      <c r="C66" s="100" t="s">
        <v>162</v>
      </c>
      <c r="D66" s="105" t="s">
        <v>179</v>
      </c>
      <c r="E66" s="101" t="str">
        <f>IFERROR(IF(D66="Yes","Ineligible",""),"")</f>
        <v/>
      </c>
      <c r="F66" s="102"/>
      <c r="G66" s="88"/>
      <c r="H66" s="92"/>
      <c r="I66" s="88"/>
      <c r="J66" s="88"/>
      <c r="K66" s="88"/>
      <c r="L66" s="88"/>
      <c r="M66" s="88"/>
    </row>
    <row r="67" spans="1:13" ht="4.8" customHeight="1" thickBot="1" x14ac:dyDescent="0.3">
      <c r="A67" s="88"/>
      <c r="B67" s="106"/>
      <c r="C67" s="100"/>
      <c r="D67" s="101"/>
      <c r="E67" s="101"/>
      <c r="F67" s="102"/>
      <c r="G67" s="88"/>
      <c r="H67" s="92"/>
      <c r="I67" s="88"/>
      <c r="J67" s="88"/>
      <c r="K67" s="88"/>
      <c r="L67" s="88"/>
      <c r="M67" s="88"/>
    </row>
    <row r="68" spans="1:13" ht="13.8" thickBot="1" x14ac:dyDescent="0.3">
      <c r="A68" s="88"/>
      <c r="B68" s="104" t="s">
        <v>231</v>
      </c>
      <c r="C68" s="100" t="s">
        <v>169</v>
      </c>
      <c r="D68" s="105" t="s">
        <v>178</v>
      </c>
      <c r="E68" s="101"/>
      <c r="F68" s="102"/>
      <c r="G68" s="88"/>
      <c r="H68" s="92"/>
      <c r="I68" s="88"/>
      <c r="J68" s="88"/>
      <c r="K68" s="88"/>
      <c r="L68" s="88"/>
      <c r="M68" s="88"/>
    </row>
    <row r="69" spans="1:13" ht="4.8" customHeight="1" thickBot="1" x14ac:dyDescent="0.3">
      <c r="A69" s="88"/>
      <c r="B69" s="106"/>
      <c r="C69" s="100"/>
      <c r="D69" s="101"/>
      <c r="E69" s="101"/>
      <c r="F69" s="102"/>
      <c r="G69" s="88"/>
      <c r="H69" s="92"/>
      <c r="I69" s="88"/>
      <c r="J69" s="88"/>
      <c r="K69" s="88"/>
      <c r="L69" s="88"/>
      <c r="M69" s="88"/>
    </row>
    <row r="70" spans="1:13" ht="13.8" thickBot="1" x14ac:dyDescent="0.3">
      <c r="A70" s="88"/>
      <c r="B70" s="104" t="s">
        <v>232</v>
      </c>
      <c r="C70" s="100" t="s">
        <v>175</v>
      </c>
      <c r="D70" s="105">
        <v>5</v>
      </c>
      <c r="E70" s="101" t="str">
        <f>IFERROR(_xlfn.IFS(D70=1,"Ineligible",D70=2,"Ineligible"),"")</f>
        <v/>
      </c>
      <c r="F70" s="102"/>
      <c r="G70" s="88"/>
      <c r="H70" s="92"/>
      <c r="I70" s="88"/>
      <c r="J70" s="88"/>
      <c r="K70" s="88"/>
      <c r="L70" s="88"/>
      <c r="M70" s="88"/>
    </row>
    <row r="71" spans="1:13" ht="4.8" customHeight="1" thickBot="1" x14ac:dyDescent="0.3">
      <c r="A71" s="88"/>
      <c r="B71" s="106"/>
      <c r="C71" s="100"/>
      <c r="D71" s="101"/>
      <c r="E71" s="101"/>
      <c r="F71" s="102"/>
      <c r="G71" s="88"/>
      <c r="H71" s="92"/>
      <c r="I71" s="88"/>
      <c r="J71" s="88"/>
      <c r="K71" s="88"/>
      <c r="L71" s="88"/>
      <c r="M71" s="88"/>
    </row>
    <row r="72" spans="1:13" ht="13.8" thickBot="1" x14ac:dyDescent="0.3">
      <c r="A72" s="88"/>
      <c r="B72" s="104" t="s">
        <v>233</v>
      </c>
      <c r="C72" s="100" t="s">
        <v>160</v>
      </c>
      <c r="D72" s="105" t="s">
        <v>178</v>
      </c>
      <c r="E72" s="101"/>
      <c r="F72" s="102"/>
      <c r="G72" s="88"/>
      <c r="H72" s="92"/>
      <c r="I72" s="88"/>
      <c r="J72" s="88"/>
      <c r="K72" s="88"/>
      <c r="L72" s="88"/>
      <c r="M72" s="88"/>
    </row>
    <row r="73" spans="1:13" ht="4.8" customHeight="1" thickBot="1" x14ac:dyDescent="0.3">
      <c r="A73" s="88"/>
      <c r="B73" s="106"/>
      <c r="C73" s="100"/>
      <c r="D73" s="101"/>
      <c r="E73" s="101"/>
      <c r="F73" s="102"/>
      <c r="G73" s="88"/>
      <c r="H73" s="92"/>
      <c r="I73" s="88"/>
      <c r="J73" s="88"/>
      <c r="K73" s="88"/>
      <c r="L73" s="88"/>
      <c r="M73" s="88"/>
    </row>
    <row r="74" spans="1:13" ht="13.8" thickBot="1" x14ac:dyDescent="0.3">
      <c r="A74" s="88"/>
      <c r="B74" s="104" t="s">
        <v>234</v>
      </c>
      <c r="C74" s="100" t="s">
        <v>161</v>
      </c>
      <c r="D74" s="105" t="s">
        <v>179</v>
      </c>
      <c r="E74" s="101"/>
      <c r="F74" s="102"/>
      <c r="G74" s="88"/>
      <c r="H74" s="92"/>
      <c r="I74" s="88"/>
      <c r="J74" s="88"/>
      <c r="K74" s="88"/>
      <c r="L74" s="88"/>
      <c r="M74" s="88"/>
    </row>
    <row r="75" spans="1:13" ht="4.8" customHeight="1" thickBot="1" x14ac:dyDescent="0.3">
      <c r="A75" s="88"/>
      <c r="B75" s="106"/>
      <c r="C75" s="100"/>
      <c r="D75" s="101"/>
      <c r="E75" s="101"/>
      <c r="F75" s="102"/>
      <c r="G75" s="88"/>
      <c r="H75" s="92"/>
      <c r="I75" s="88"/>
      <c r="J75" s="88"/>
      <c r="K75" s="88"/>
      <c r="L75" s="88"/>
      <c r="M75" s="88"/>
    </row>
    <row r="76" spans="1:13" ht="13.8" thickBot="1" x14ac:dyDescent="0.3">
      <c r="A76" s="88"/>
      <c r="B76" s="104" t="s">
        <v>235</v>
      </c>
      <c r="C76" s="100" t="s">
        <v>163</v>
      </c>
      <c r="D76" s="105" t="s">
        <v>182</v>
      </c>
      <c r="E76" s="101"/>
      <c r="F76" s="102"/>
      <c r="G76" s="88"/>
      <c r="H76" s="92"/>
      <c r="I76" s="88"/>
      <c r="J76" s="88"/>
      <c r="K76" s="88"/>
      <c r="L76" s="88"/>
      <c r="M76" s="88"/>
    </row>
    <row r="77" spans="1:13" ht="4.8" customHeight="1" thickBot="1" x14ac:dyDescent="0.3">
      <c r="A77" s="88"/>
      <c r="B77" s="106"/>
      <c r="C77" s="100"/>
      <c r="D77" s="101"/>
      <c r="E77" s="101"/>
      <c r="F77" s="102"/>
      <c r="G77" s="88"/>
      <c r="H77" s="92"/>
      <c r="I77" s="88"/>
      <c r="J77" s="88"/>
      <c r="K77" s="88"/>
      <c r="L77" s="88"/>
      <c r="M77" s="88"/>
    </row>
    <row r="78" spans="1:13" ht="13.8" thickBot="1" x14ac:dyDescent="0.3">
      <c r="A78" s="88"/>
      <c r="B78" s="104" t="s">
        <v>236</v>
      </c>
      <c r="C78" s="100" t="s">
        <v>175</v>
      </c>
      <c r="D78" s="105">
        <v>2</v>
      </c>
      <c r="E78" s="101"/>
      <c r="F78" s="102"/>
      <c r="G78" s="88"/>
      <c r="H78" s="92"/>
      <c r="I78" s="88"/>
      <c r="J78" s="88"/>
      <c r="K78" s="88"/>
      <c r="L78" s="88"/>
      <c r="M78" s="88"/>
    </row>
    <row r="79" spans="1:13" ht="4.8" customHeight="1" thickBot="1" x14ac:dyDescent="0.3">
      <c r="A79" s="88"/>
      <c r="B79" s="106"/>
      <c r="C79" s="100"/>
      <c r="D79" s="101"/>
      <c r="E79" s="101"/>
      <c r="F79" s="102"/>
      <c r="G79" s="88"/>
      <c r="H79" s="92"/>
      <c r="I79" s="88"/>
      <c r="J79" s="88"/>
      <c r="K79" s="88"/>
      <c r="L79" s="88"/>
      <c r="M79" s="88"/>
    </row>
    <row r="80" spans="1:13" ht="13.8" thickBot="1" x14ac:dyDescent="0.3">
      <c r="A80" s="88"/>
      <c r="B80" s="104" t="s">
        <v>237</v>
      </c>
      <c r="C80" s="100" t="s">
        <v>164</v>
      </c>
      <c r="D80" s="105" t="s">
        <v>181</v>
      </c>
      <c r="E80" s="101"/>
      <c r="F80" s="102"/>
      <c r="G80" s="88"/>
      <c r="H80" s="92"/>
      <c r="I80" s="88"/>
      <c r="J80" s="88"/>
      <c r="K80" s="88"/>
      <c r="L80" s="88"/>
      <c r="M80" s="88"/>
    </row>
    <row r="81" spans="1:13" ht="4.8" customHeight="1" thickBot="1" x14ac:dyDescent="0.3">
      <c r="A81" s="88"/>
      <c r="B81" s="106"/>
      <c r="C81" s="100"/>
      <c r="D81" s="101"/>
      <c r="E81" s="101"/>
      <c r="F81" s="102"/>
      <c r="G81" s="88"/>
      <c r="H81" s="92"/>
      <c r="I81" s="88"/>
      <c r="J81" s="88"/>
      <c r="K81" s="88"/>
      <c r="L81" s="88"/>
      <c r="M81" s="88"/>
    </row>
    <row r="82" spans="1:13" ht="13.8" thickBot="1" x14ac:dyDescent="0.3">
      <c r="A82" s="88"/>
      <c r="B82" s="104" t="s">
        <v>238</v>
      </c>
      <c r="C82" s="100" t="s">
        <v>175</v>
      </c>
      <c r="D82" s="105">
        <v>2</v>
      </c>
      <c r="E82" s="101"/>
      <c r="F82" s="102"/>
      <c r="G82" s="88"/>
      <c r="H82" s="92"/>
      <c r="I82" s="88"/>
      <c r="J82" s="88"/>
      <c r="K82" s="88"/>
      <c r="L82" s="88"/>
      <c r="M82" s="88"/>
    </row>
    <row r="83" spans="1:13" ht="4.8" customHeight="1" thickBot="1" x14ac:dyDescent="0.3">
      <c r="A83" s="88"/>
      <c r="B83" s="106"/>
      <c r="C83" s="100"/>
      <c r="D83" s="101"/>
      <c r="E83" s="101"/>
      <c r="F83" s="102"/>
      <c r="G83" s="88"/>
      <c r="H83" s="92"/>
      <c r="I83" s="88"/>
      <c r="J83" s="88"/>
      <c r="K83" s="88"/>
      <c r="L83" s="88"/>
      <c r="M83" s="88"/>
    </row>
    <row r="84" spans="1:13" ht="13.8" thickBot="1" x14ac:dyDescent="0.3">
      <c r="A84" s="88"/>
      <c r="B84" s="104" t="s">
        <v>239</v>
      </c>
      <c r="C84" s="100" t="s">
        <v>165</v>
      </c>
      <c r="D84" s="105" t="s">
        <v>178</v>
      </c>
      <c r="E84" s="101"/>
      <c r="F84" s="102"/>
      <c r="G84" s="88"/>
      <c r="H84" s="92"/>
      <c r="I84" s="88"/>
      <c r="J84" s="88"/>
      <c r="K84" s="88"/>
      <c r="L84" s="88"/>
      <c r="M84" s="88"/>
    </row>
    <row r="85" spans="1:13" ht="4.8" customHeight="1" thickBot="1" x14ac:dyDescent="0.3">
      <c r="A85" s="88"/>
      <c r="B85" s="106"/>
      <c r="C85" s="100"/>
      <c r="D85" s="101"/>
      <c r="E85" s="101"/>
      <c r="F85" s="102"/>
      <c r="G85" s="88"/>
      <c r="H85" s="92"/>
      <c r="I85" s="88"/>
      <c r="J85" s="88"/>
      <c r="K85" s="88"/>
      <c r="L85" s="88"/>
      <c r="M85" s="88"/>
    </row>
    <row r="86" spans="1:13" ht="13.8" thickBot="1" x14ac:dyDescent="0.3">
      <c r="A86" s="88"/>
      <c r="B86" s="104" t="s">
        <v>240</v>
      </c>
      <c r="C86" s="100" t="s">
        <v>175</v>
      </c>
      <c r="D86" s="105">
        <v>7</v>
      </c>
      <c r="E86" s="101"/>
      <c r="F86" s="102"/>
      <c r="G86" s="88"/>
      <c r="H86" s="92"/>
      <c r="I86" s="88"/>
      <c r="J86" s="88"/>
      <c r="K86" s="88"/>
      <c r="L86" s="88"/>
      <c r="M86" s="88"/>
    </row>
    <row r="87" spans="1:13" ht="4.8" customHeight="1" thickBot="1" x14ac:dyDescent="0.3">
      <c r="A87" s="88"/>
      <c r="B87" s="106"/>
      <c r="C87" s="100"/>
      <c r="D87" s="101"/>
      <c r="E87" s="101"/>
      <c r="F87" s="102"/>
      <c r="G87" s="88"/>
      <c r="H87" s="92"/>
      <c r="I87" s="88"/>
      <c r="J87" s="88"/>
      <c r="K87" s="88"/>
      <c r="L87" s="88"/>
      <c r="M87" s="88"/>
    </row>
    <row r="88" spans="1:13" ht="13.8" thickBot="1" x14ac:dyDescent="0.3">
      <c r="A88" s="88"/>
      <c r="B88" s="104" t="s">
        <v>241</v>
      </c>
      <c r="C88" s="100" t="s">
        <v>176</v>
      </c>
      <c r="D88" s="105" t="s">
        <v>178</v>
      </c>
      <c r="E88" s="101"/>
      <c r="F88" s="102"/>
      <c r="G88" s="88"/>
      <c r="H88" s="92"/>
      <c r="I88" s="88"/>
      <c r="J88" s="88"/>
      <c r="K88" s="88"/>
      <c r="L88" s="88"/>
      <c r="M88" s="88"/>
    </row>
    <row r="89" spans="1:13" ht="4.8" customHeight="1" thickBot="1" x14ac:dyDescent="0.3">
      <c r="A89" s="88"/>
      <c r="B89" s="106"/>
      <c r="C89" s="100"/>
      <c r="D89" s="101"/>
      <c r="E89" s="101"/>
      <c r="F89" s="102"/>
      <c r="G89" s="88"/>
      <c r="H89" s="92"/>
      <c r="I89" s="88"/>
      <c r="J89" s="88"/>
      <c r="K89" s="88"/>
      <c r="L89" s="88"/>
      <c r="M89" s="88"/>
    </row>
    <row r="90" spans="1:13" ht="13.8" thickBot="1" x14ac:dyDescent="0.3">
      <c r="A90" s="88"/>
      <c r="B90" s="104" t="s">
        <v>242</v>
      </c>
      <c r="C90" s="100" t="s">
        <v>177</v>
      </c>
      <c r="D90" s="105" t="s">
        <v>184</v>
      </c>
      <c r="E90" s="101"/>
      <c r="F90" s="102"/>
      <c r="G90" s="88"/>
      <c r="H90" s="92"/>
      <c r="I90" s="88"/>
      <c r="J90" s="88"/>
      <c r="K90" s="88"/>
      <c r="L90" s="88"/>
      <c r="M90" s="88"/>
    </row>
    <row r="91" spans="1:13" ht="4.8" customHeight="1" thickBot="1" x14ac:dyDescent="0.3">
      <c r="A91" s="88"/>
      <c r="B91" s="106"/>
      <c r="C91" s="100"/>
      <c r="D91" s="101"/>
      <c r="E91" s="101"/>
      <c r="F91" s="102"/>
      <c r="G91" s="88"/>
      <c r="H91" s="92"/>
      <c r="I91" s="88"/>
      <c r="J91" s="88"/>
      <c r="K91" s="88"/>
      <c r="L91" s="88"/>
      <c r="M91" s="88"/>
    </row>
    <row r="92" spans="1:13" ht="13.8" thickBot="1" x14ac:dyDescent="0.3">
      <c r="A92" s="88"/>
      <c r="B92" s="104" t="s">
        <v>243</v>
      </c>
      <c r="C92" s="100" t="s">
        <v>166</v>
      </c>
      <c r="D92" s="105" t="s">
        <v>178</v>
      </c>
      <c r="E92" s="101"/>
      <c r="F92" s="102"/>
      <c r="G92" s="88"/>
      <c r="H92" s="92"/>
      <c r="I92" s="88"/>
      <c r="J92" s="88"/>
      <c r="K92" s="88"/>
      <c r="L92" s="88"/>
      <c r="M92" s="88"/>
    </row>
    <row r="93" spans="1:13" ht="4.8" customHeight="1" thickBot="1" x14ac:dyDescent="0.3">
      <c r="A93" s="88"/>
      <c r="B93" s="106"/>
      <c r="C93" s="100"/>
      <c r="D93" s="101"/>
      <c r="E93" s="101"/>
      <c r="F93" s="102"/>
      <c r="G93" s="88"/>
      <c r="H93" s="92"/>
      <c r="I93" s="88"/>
      <c r="J93" s="88"/>
      <c r="K93" s="88"/>
      <c r="L93" s="88"/>
      <c r="M93" s="88"/>
    </row>
    <row r="94" spans="1:13" ht="13.8" thickBot="1" x14ac:dyDescent="0.3">
      <c r="A94" s="88"/>
      <c r="B94" s="104" t="s">
        <v>244</v>
      </c>
      <c r="C94" s="100" t="s">
        <v>175</v>
      </c>
      <c r="D94" s="105">
        <v>5</v>
      </c>
      <c r="E94" s="101"/>
      <c r="F94" s="102"/>
      <c r="G94" s="88"/>
      <c r="H94" s="92"/>
      <c r="I94" s="88"/>
      <c r="J94" s="88"/>
      <c r="K94" s="88"/>
      <c r="L94" s="88"/>
      <c r="M94" s="88"/>
    </row>
    <row r="95" spans="1:13" ht="4.8" customHeight="1" thickBot="1" x14ac:dyDescent="0.3">
      <c r="A95" s="88"/>
      <c r="B95" s="106"/>
      <c r="C95" s="100"/>
      <c r="D95" s="101"/>
      <c r="E95" s="101"/>
      <c r="F95" s="102"/>
      <c r="G95" s="88"/>
      <c r="H95" s="92"/>
      <c r="I95" s="88"/>
      <c r="J95" s="88"/>
      <c r="K95" s="88"/>
      <c r="L95" s="88"/>
      <c r="M95" s="88"/>
    </row>
    <row r="96" spans="1:13" ht="13.8" thickBot="1" x14ac:dyDescent="0.3">
      <c r="A96" s="88"/>
      <c r="B96" s="104" t="s">
        <v>245</v>
      </c>
      <c r="C96" s="100" t="s">
        <v>167</v>
      </c>
      <c r="D96" s="105" t="s">
        <v>178</v>
      </c>
      <c r="E96" s="101"/>
      <c r="F96" s="102"/>
      <c r="G96" s="88"/>
      <c r="H96" s="92"/>
      <c r="I96" s="88"/>
      <c r="J96" s="88"/>
      <c r="K96" s="88"/>
      <c r="L96" s="88"/>
      <c r="M96" s="88"/>
    </row>
    <row r="97" spans="1:13" ht="4.8" customHeight="1" thickBot="1" x14ac:dyDescent="0.3">
      <c r="A97" s="88"/>
      <c r="B97" s="106"/>
      <c r="C97" s="100"/>
      <c r="D97" s="101"/>
      <c r="E97" s="101"/>
      <c r="F97" s="102"/>
      <c r="G97" s="88"/>
      <c r="H97" s="92"/>
      <c r="I97" s="88"/>
      <c r="J97" s="88"/>
      <c r="K97" s="88"/>
      <c r="L97" s="88"/>
      <c r="M97" s="88"/>
    </row>
    <row r="98" spans="1:13" ht="13.8" thickBot="1" x14ac:dyDescent="0.3">
      <c r="A98" s="88"/>
      <c r="B98" s="104" t="s">
        <v>246</v>
      </c>
      <c r="C98" s="100" t="s">
        <v>175</v>
      </c>
      <c r="D98" s="105">
        <v>5</v>
      </c>
      <c r="E98" s="101"/>
      <c r="F98" s="102"/>
      <c r="G98" s="88"/>
      <c r="H98" s="92"/>
      <c r="I98" s="88"/>
      <c r="J98" s="88"/>
      <c r="K98" s="88"/>
      <c r="L98" s="88"/>
      <c r="M98" s="88"/>
    </row>
    <row r="99" spans="1:13" ht="4.8" customHeight="1" thickBot="1" x14ac:dyDescent="0.3">
      <c r="A99" s="88"/>
      <c r="B99" s="106"/>
      <c r="C99" s="100"/>
      <c r="D99" s="101"/>
      <c r="E99" s="101"/>
      <c r="F99" s="102"/>
      <c r="G99" s="88"/>
      <c r="H99" s="92"/>
      <c r="I99" s="88"/>
      <c r="J99" s="88"/>
      <c r="K99" s="88"/>
      <c r="L99" s="88"/>
      <c r="M99" s="88"/>
    </row>
    <row r="100" spans="1:13" ht="13.8" thickBot="1" x14ac:dyDescent="0.3">
      <c r="A100" s="88"/>
      <c r="B100" s="104" t="s">
        <v>247</v>
      </c>
      <c r="C100" s="100" t="s">
        <v>168</v>
      </c>
      <c r="D100" s="105" t="s">
        <v>179</v>
      </c>
      <c r="E100" s="101"/>
      <c r="F100" s="102"/>
      <c r="G100" s="88"/>
      <c r="H100" s="92"/>
      <c r="I100" s="88"/>
      <c r="J100" s="88"/>
      <c r="K100" s="88"/>
      <c r="L100" s="88"/>
      <c r="M100" s="88"/>
    </row>
    <row r="101" spans="1:13" ht="4.8" customHeight="1" thickBot="1" x14ac:dyDescent="0.3">
      <c r="A101" s="88"/>
      <c r="B101" s="106"/>
      <c r="C101" s="100"/>
      <c r="D101" s="101"/>
      <c r="E101" s="101"/>
      <c r="F101" s="102"/>
      <c r="G101" s="88"/>
      <c r="H101" s="92"/>
      <c r="I101" s="88"/>
      <c r="J101" s="88"/>
      <c r="K101" s="88"/>
      <c r="L101" s="88"/>
      <c r="M101" s="88"/>
    </row>
    <row r="102" spans="1:13" ht="13.8" thickBot="1" x14ac:dyDescent="0.3">
      <c r="A102" s="88"/>
      <c r="B102" s="104" t="s">
        <v>248</v>
      </c>
      <c r="C102" s="100" t="s">
        <v>175</v>
      </c>
      <c r="D102" s="105">
        <v>2</v>
      </c>
      <c r="E102" s="101"/>
      <c r="F102" s="102"/>
      <c r="G102" s="88"/>
      <c r="H102" s="92"/>
      <c r="I102" s="88"/>
      <c r="J102" s="88"/>
      <c r="K102" s="88"/>
      <c r="L102" s="88"/>
      <c r="M102" s="88"/>
    </row>
    <row r="103" spans="1:13" ht="4.8" customHeight="1" thickBot="1" x14ac:dyDescent="0.3">
      <c r="A103" s="88"/>
      <c r="B103" s="106"/>
      <c r="C103" s="100"/>
      <c r="D103" s="101"/>
      <c r="E103" s="101"/>
      <c r="F103" s="102"/>
      <c r="G103" s="88"/>
      <c r="H103" s="92"/>
      <c r="I103" s="88"/>
      <c r="J103" s="88"/>
      <c r="K103" s="88"/>
      <c r="L103" s="88"/>
      <c r="M103" s="88"/>
    </row>
    <row r="104" spans="1:13" ht="13.8" thickBot="1" x14ac:dyDescent="0.3">
      <c r="A104" s="88"/>
      <c r="B104" s="104" t="s">
        <v>249</v>
      </c>
      <c r="C104" s="100" t="s">
        <v>170</v>
      </c>
      <c r="D104" s="105" t="s">
        <v>178</v>
      </c>
      <c r="E104" s="101"/>
      <c r="F104" s="102"/>
      <c r="G104" s="88"/>
      <c r="H104" s="92"/>
      <c r="I104" s="88"/>
      <c r="J104" s="88"/>
      <c r="K104" s="88"/>
      <c r="L104" s="88"/>
      <c r="M104" s="88"/>
    </row>
    <row r="105" spans="1:13" ht="4.8" customHeight="1" thickBot="1" x14ac:dyDescent="0.3">
      <c r="A105" s="88"/>
      <c r="B105" s="106"/>
      <c r="C105" s="100"/>
      <c r="D105" s="101"/>
      <c r="E105" s="101"/>
      <c r="F105" s="102"/>
      <c r="G105" s="88"/>
      <c r="H105" s="92"/>
      <c r="I105" s="88"/>
      <c r="J105" s="88"/>
      <c r="K105" s="88"/>
      <c r="L105" s="88"/>
      <c r="M105" s="88"/>
    </row>
    <row r="106" spans="1:13" ht="13.8" thickBot="1" x14ac:dyDescent="0.3">
      <c r="A106" s="88"/>
      <c r="B106" s="104" t="s">
        <v>250</v>
      </c>
      <c r="C106" s="100" t="s">
        <v>175</v>
      </c>
      <c r="D106" s="105">
        <v>2</v>
      </c>
      <c r="E106" s="101"/>
      <c r="F106" s="102"/>
      <c r="G106" s="88"/>
      <c r="H106" s="92"/>
      <c r="I106" s="88"/>
      <c r="J106" s="88"/>
      <c r="K106" s="88"/>
      <c r="L106" s="88"/>
      <c r="M106" s="88"/>
    </row>
    <row r="107" spans="1:13" ht="4.8" customHeight="1" thickBot="1" x14ac:dyDescent="0.3">
      <c r="A107" s="88"/>
      <c r="B107" s="106"/>
      <c r="C107" s="100"/>
      <c r="D107" s="101"/>
      <c r="E107" s="101"/>
      <c r="F107" s="102"/>
      <c r="G107" s="88"/>
      <c r="H107" s="92"/>
      <c r="I107" s="88"/>
      <c r="J107" s="88"/>
      <c r="K107" s="88"/>
      <c r="L107" s="88"/>
      <c r="M107" s="88"/>
    </row>
    <row r="108" spans="1:13" ht="13.8" thickBot="1" x14ac:dyDescent="0.3">
      <c r="A108" s="88"/>
      <c r="B108" s="104" t="s">
        <v>251</v>
      </c>
      <c r="C108" s="100" t="s">
        <v>171</v>
      </c>
      <c r="D108" s="105" t="s">
        <v>178</v>
      </c>
      <c r="E108" s="101"/>
      <c r="F108" s="102"/>
      <c r="G108" s="88"/>
      <c r="H108" s="92"/>
      <c r="I108" s="88"/>
      <c r="J108" s="88"/>
      <c r="K108" s="88"/>
      <c r="L108" s="88"/>
      <c r="M108" s="88"/>
    </row>
    <row r="109" spans="1:13" ht="4.8" customHeight="1" thickBot="1" x14ac:dyDescent="0.3">
      <c r="A109" s="88"/>
      <c r="B109" s="106"/>
      <c r="C109" s="100"/>
      <c r="D109" s="101"/>
      <c r="E109" s="101"/>
      <c r="F109" s="102"/>
      <c r="G109" s="88"/>
      <c r="H109" s="92"/>
      <c r="I109" s="88"/>
      <c r="J109" s="88"/>
      <c r="K109" s="88"/>
      <c r="L109" s="88"/>
      <c r="M109" s="88"/>
    </row>
    <row r="110" spans="1:13" ht="13.8" thickBot="1" x14ac:dyDescent="0.3">
      <c r="A110" s="88"/>
      <c r="B110" s="104" t="s">
        <v>252</v>
      </c>
      <c r="C110" s="100" t="s">
        <v>175</v>
      </c>
      <c r="D110" s="105">
        <v>2</v>
      </c>
      <c r="E110" s="101"/>
      <c r="F110" s="102"/>
      <c r="G110" s="88"/>
      <c r="H110" s="92"/>
      <c r="I110" s="88"/>
      <c r="J110" s="88"/>
      <c r="K110" s="88"/>
      <c r="L110" s="88"/>
      <c r="M110" s="88"/>
    </row>
    <row r="111" spans="1:13" ht="4.8" customHeight="1" thickBot="1" x14ac:dyDescent="0.3">
      <c r="A111" s="88"/>
      <c r="B111" s="106"/>
      <c r="C111" s="100"/>
      <c r="D111" s="101"/>
      <c r="E111" s="101"/>
      <c r="F111" s="102"/>
      <c r="G111" s="88"/>
      <c r="H111" s="92"/>
      <c r="I111" s="88"/>
      <c r="J111" s="88"/>
      <c r="K111" s="88"/>
      <c r="L111" s="88"/>
      <c r="M111" s="88"/>
    </row>
    <row r="112" spans="1:13" ht="13.8" thickBot="1" x14ac:dyDescent="0.3">
      <c r="A112" s="88"/>
      <c r="B112" s="104" t="s">
        <v>253</v>
      </c>
      <c r="C112" s="100" t="s">
        <v>172</v>
      </c>
      <c r="D112" s="105" t="s">
        <v>178</v>
      </c>
      <c r="E112" s="101"/>
      <c r="F112" s="102"/>
      <c r="G112" s="88"/>
      <c r="H112" s="92"/>
      <c r="I112" s="88"/>
      <c r="J112" s="88"/>
      <c r="K112" s="88"/>
      <c r="L112" s="88"/>
      <c r="M112" s="88"/>
    </row>
    <row r="113" spans="1:13" ht="4.8" customHeight="1" thickBot="1" x14ac:dyDescent="0.3">
      <c r="A113" s="88"/>
      <c r="B113" s="106"/>
      <c r="C113" s="100"/>
      <c r="D113" s="101"/>
      <c r="E113" s="101"/>
      <c r="F113" s="102"/>
      <c r="G113" s="88"/>
      <c r="H113" s="92"/>
      <c r="I113" s="88"/>
      <c r="J113" s="88"/>
      <c r="K113" s="88"/>
      <c r="L113" s="88"/>
      <c r="M113" s="88"/>
    </row>
    <row r="114" spans="1:13" ht="13.8" thickBot="1" x14ac:dyDescent="0.3">
      <c r="A114" s="88"/>
      <c r="B114" s="104" t="s">
        <v>254</v>
      </c>
      <c r="C114" s="100" t="s">
        <v>175</v>
      </c>
      <c r="D114" s="105">
        <v>2</v>
      </c>
      <c r="E114" s="101"/>
      <c r="F114" s="102"/>
      <c r="G114" s="88"/>
      <c r="H114" s="92"/>
      <c r="I114" s="88"/>
      <c r="J114" s="88"/>
      <c r="K114" s="88"/>
      <c r="L114" s="88"/>
      <c r="M114" s="88"/>
    </row>
    <row r="115" spans="1:13" ht="4.8" customHeight="1" thickBot="1" x14ac:dyDescent="0.3">
      <c r="A115" s="88"/>
      <c r="B115" s="106"/>
      <c r="C115" s="100"/>
      <c r="D115" s="101"/>
      <c r="E115" s="101"/>
      <c r="F115" s="102"/>
      <c r="G115" s="88"/>
      <c r="H115" s="92"/>
      <c r="I115" s="88"/>
      <c r="J115" s="88"/>
      <c r="K115" s="88"/>
      <c r="L115" s="88"/>
      <c r="M115" s="88"/>
    </row>
    <row r="116" spans="1:13" ht="13.8" thickBot="1" x14ac:dyDescent="0.3">
      <c r="A116" s="88"/>
      <c r="B116" s="104" t="s">
        <v>255</v>
      </c>
      <c r="C116" s="100" t="s">
        <v>173</v>
      </c>
      <c r="D116" s="105" t="s">
        <v>178</v>
      </c>
      <c r="E116" s="101"/>
      <c r="F116" s="102"/>
      <c r="G116" s="88"/>
      <c r="H116" s="92"/>
      <c r="I116" s="88"/>
      <c r="J116" s="88"/>
      <c r="K116" s="88"/>
      <c r="L116" s="88"/>
      <c r="M116" s="88"/>
    </row>
    <row r="117" spans="1:13" ht="4.8" customHeight="1" thickBot="1" x14ac:dyDescent="0.3">
      <c r="A117" s="88"/>
      <c r="B117" s="106"/>
      <c r="C117" s="100"/>
      <c r="D117" s="101"/>
      <c r="E117" s="101"/>
      <c r="F117" s="102"/>
      <c r="G117" s="88"/>
      <c r="H117" s="92"/>
      <c r="I117" s="88"/>
      <c r="J117" s="88"/>
      <c r="K117" s="88"/>
      <c r="L117" s="88"/>
      <c r="M117" s="88"/>
    </row>
    <row r="118" spans="1:13" ht="13.8" thickBot="1" x14ac:dyDescent="0.3">
      <c r="A118" s="88"/>
      <c r="B118" s="104" t="s">
        <v>256</v>
      </c>
      <c r="C118" s="100" t="s">
        <v>175</v>
      </c>
      <c r="D118" s="105">
        <v>2</v>
      </c>
      <c r="E118" s="101"/>
      <c r="F118" s="102"/>
      <c r="G118" s="88"/>
      <c r="H118" s="92"/>
      <c r="I118" s="88"/>
      <c r="J118" s="88"/>
      <c r="K118" s="88"/>
      <c r="L118" s="88"/>
      <c r="M118" s="88"/>
    </row>
    <row r="119" spans="1:13" ht="4.8" customHeight="1" thickBot="1" x14ac:dyDescent="0.3">
      <c r="A119" s="88"/>
      <c r="B119" s="106"/>
      <c r="C119" s="100"/>
      <c r="D119" s="101"/>
      <c r="E119" s="101"/>
      <c r="F119" s="102"/>
      <c r="G119" s="88"/>
      <c r="H119" s="92"/>
      <c r="I119" s="88"/>
      <c r="J119" s="88"/>
      <c r="K119" s="88"/>
      <c r="L119" s="88"/>
      <c r="M119" s="88"/>
    </row>
    <row r="120" spans="1:13" ht="13.8" thickBot="1" x14ac:dyDescent="0.3">
      <c r="A120" s="88"/>
      <c r="B120" s="104" t="s">
        <v>257</v>
      </c>
      <c r="C120" s="100" t="s">
        <v>174</v>
      </c>
      <c r="D120" s="105" t="s">
        <v>178</v>
      </c>
      <c r="E120" s="101"/>
      <c r="F120" s="102"/>
      <c r="G120" s="88"/>
      <c r="H120" s="92"/>
      <c r="I120" s="88"/>
      <c r="J120" s="88"/>
      <c r="K120" s="88"/>
      <c r="L120" s="88"/>
      <c r="M120" s="88"/>
    </row>
    <row r="121" spans="1:13" ht="4.8" customHeight="1" thickBot="1" x14ac:dyDescent="0.3">
      <c r="A121" s="88"/>
      <c r="B121" s="106"/>
      <c r="C121" s="100"/>
      <c r="D121" s="101"/>
      <c r="E121" s="101"/>
      <c r="F121" s="102"/>
      <c r="G121" s="88"/>
      <c r="H121" s="92"/>
      <c r="I121" s="88"/>
      <c r="J121" s="88"/>
      <c r="K121" s="88"/>
      <c r="L121" s="88"/>
      <c r="M121" s="88"/>
    </row>
    <row r="122" spans="1:13" ht="13.8" thickBot="1" x14ac:dyDescent="0.3">
      <c r="A122" s="88"/>
      <c r="B122" s="104" t="s">
        <v>258</v>
      </c>
      <c r="C122" s="100" t="s">
        <v>175</v>
      </c>
      <c r="D122" s="105">
        <v>3</v>
      </c>
      <c r="E122" s="101"/>
      <c r="F122" s="102"/>
      <c r="G122" s="88"/>
      <c r="H122" s="92"/>
      <c r="I122" s="88"/>
      <c r="J122" s="88"/>
      <c r="K122" s="88"/>
      <c r="L122" s="88"/>
      <c r="M122" s="88"/>
    </row>
    <row r="123" spans="1:13" ht="4.8" customHeight="1" thickBot="1" x14ac:dyDescent="0.3">
      <c r="A123" s="88"/>
      <c r="B123" s="106"/>
      <c r="C123" s="100"/>
      <c r="D123" s="101"/>
      <c r="E123" s="101"/>
      <c r="F123" s="102"/>
      <c r="G123" s="88"/>
      <c r="H123" s="92"/>
      <c r="I123" s="88"/>
      <c r="J123" s="88"/>
      <c r="K123" s="88"/>
      <c r="L123" s="88"/>
      <c r="M123" s="88"/>
    </row>
    <row r="124" spans="1:13" ht="13.8" thickBot="1" x14ac:dyDescent="0.3">
      <c r="A124" s="88"/>
      <c r="B124" s="104" t="s">
        <v>259</v>
      </c>
      <c r="C124" s="100" t="s">
        <v>186</v>
      </c>
      <c r="D124" s="105" t="s">
        <v>178</v>
      </c>
      <c r="E124" s="101"/>
      <c r="F124" s="102"/>
      <c r="G124" s="88"/>
      <c r="H124" s="92"/>
      <c r="I124" s="88"/>
      <c r="J124" s="88"/>
      <c r="K124" s="88"/>
      <c r="L124" s="88"/>
      <c r="M124" s="88"/>
    </row>
    <row r="125" spans="1:13" ht="4.8" customHeight="1" thickBot="1" x14ac:dyDescent="0.3">
      <c r="A125" s="88"/>
      <c r="B125" s="106"/>
      <c r="C125" s="100"/>
      <c r="D125" s="101"/>
      <c r="E125" s="101"/>
      <c r="F125" s="102"/>
      <c r="G125" s="88"/>
      <c r="H125" s="92"/>
      <c r="I125" s="88"/>
      <c r="J125" s="88"/>
      <c r="K125" s="88"/>
      <c r="L125" s="88"/>
      <c r="M125" s="88"/>
    </row>
    <row r="126" spans="1:13" ht="13.8" thickBot="1" x14ac:dyDescent="0.3">
      <c r="A126" s="88"/>
      <c r="B126" s="104" t="s">
        <v>260</v>
      </c>
      <c r="C126" s="100" t="s">
        <v>175</v>
      </c>
      <c r="D126" s="105">
        <v>2</v>
      </c>
      <c r="E126" s="101"/>
      <c r="F126" s="102"/>
      <c r="G126" s="88"/>
      <c r="H126" s="92"/>
      <c r="I126" s="88"/>
      <c r="J126" s="88"/>
      <c r="K126" s="88"/>
      <c r="L126" s="88"/>
      <c r="M126" s="88"/>
    </row>
    <row r="127" spans="1:13" x14ac:dyDescent="0.25">
      <c r="A127" s="88"/>
      <c r="B127" s="106"/>
      <c r="C127" s="100"/>
      <c r="D127" s="101"/>
      <c r="E127" s="101"/>
      <c r="F127" s="102"/>
      <c r="G127" s="88"/>
      <c r="H127" s="92"/>
      <c r="I127" s="88"/>
      <c r="J127" s="88"/>
      <c r="K127" s="88"/>
      <c r="L127" s="88"/>
      <c r="M127" s="88"/>
    </row>
    <row r="128" spans="1:13" x14ac:dyDescent="0.25">
      <c r="A128" s="88"/>
      <c r="B128" s="106"/>
      <c r="C128" s="103" t="s">
        <v>187</v>
      </c>
      <c r="D128" s="103"/>
      <c r="E128" s="103"/>
      <c r="F128" s="102"/>
      <c r="G128" s="88"/>
      <c r="H128" s="92"/>
      <c r="I128" s="88"/>
      <c r="J128" s="88"/>
      <c r="K128" s="88"/>
      <c r="L128" s="88"/>
      <c r="M128" s="88"/>
    </row>
    <row r="129" spans="1:13" ht="13.8" thickBot="1" x14ac:dyDescent="0.3">
      <c r="A129" s="88"/>
      <c r="B129" s="106"/>
      <c r="C129" s="100"/>
      <c r="D129" s="101"/>
      <c r="E129" s="101"/>
      <c r="F129" s="102"/>
      <c r="G129" s="88"/>
      <c r="H129" s="92"/>
      <c r="I129" s="88"/>
      <c r="J129" s="88"/>
      <c r="K129" s="88"/>
      <c r="L129" s="88"/>
      <c r="M129" s="88"/>
    </row>
    <row r="130" spans="1:13" ht="13.8" thickBot="1" x14ac:dyDescent="0.3">
      <c r="A130" s="88"/>
      <c r="B130" s="104" t="s">
        <v>261</v>
      </c>
      <c r="C130" s="100" t="s">
        <v>189</v>
      </c>
      <c r="D130" s="105" t="s">
        <v>178</v>
      </c>
      <c r="E130" s="101"/>
      <c r="F130" s="102"/>
      <c r="G130" s="88"/>
      <c r="H130" s="92"/>
      <c r="I130" s="88"/>
      <c r="J130" s="88"/>
      <c r="K130" s="88"/>
      <c r="L130" s="88"/>
      <c r="M130" s="88"/>
    </row>
    <row r="131" spans="1:13" ht="3.6" customHeight="1" thickBot="1" x14ac:dyDescent="0.3">
      <c r="A131" s="88"/>
      <c r="B131" s="106"/>
      <c r="C131" s="100"/>
      <c r="D131" s="101"/>
      <c r="E131" s="101"/>
      <c r="F131" s="102"/>
      <c r="G131" s="88"/>
      <c r="H131" s="92"/>
      <c r="I131" s="88"/>
      <c r="J131" s="88"/>
      <c r="K131" s="88"/>
      <c r="L131" s="88"/>
      <c r="M131" s="88"/>
    </row>
    <row r="132" spans="1:13" ht="13.8" thickBot="1" x14ac:dyDescent="0.3">
      <c r="A132" s="88"/>
      <c r="B132" s="104" t="s">
        <v>262</v>
      </c>
      <c r="C132" s="100" t="s">
        <v>190</v>
      </c>
      <c r="D132" s="105" t="s">
        <v>197</v>
      </c>
      <c r="E132" s="101"/>
      <c r="F132" s="102"/>
      <c r="G132" s="88"/>
      <c r="H132" s="92"/>
      <c r="I132" s="88"/>
      <c r="J132" s="88"/>
      <c r="K132" s="88"/>
      <c r="L132" s="88"/>
      <c r="M132" s="88"/>
    </row>
    <row r="133" spans="1:13" ht="3.6" customHeight="1" thickBot="1" x14ac:dyDescent="0.3">
      <c r="A133" s="88"/>
      <c r="B133" s="106"/>
      <c r="C133" s="100"/>
      <c r="D133" s="101"/>
      <c r="E133" s="101"/>
      <c r="F133" s="102"/>
      <c r="G133" s="88"/>
      <c r="H133" s="92"/>
      <c r="I133" s="88"/>
      <c r="J133" s="88"/>
      <c r="K133" s="88"/>
      <c r="L133" s="88"/>
      <c r="M133" s="88"/>
    </row>
    <row r="134" spans="1:13" ht="13.8" thickBot="1" x14ac:dyDescent="0.3">
      <c r="A134" s="88"/>
      <c r="B134" s="104" t="s">
        <v>263</v>
      </c>
      <c r="C134" s="100" t="s">
        <v>191</v>
      </c>
      <c r="D134" s="105" t="s">
        <v>178</v>
      </c>
      <c r="E134" s="101"/>
      <c r="F134" s="102"/>
      <c r="G134" s="88"/>
      <c r="H134" s="92"/>
      <c r="I134" s="88"/>
      <c r="J134" s="88"/>
      <c r="K134" s="88"/>
      <c r="L134" s="88"/>
      <c r="M134" s="88"/>
    </row>
    <row r="135" spans="1:13" ht="3.6" customHeight="1" thickBot="1" x14ac:dyDescent="0.3">
      <c r="A135" s="88"/>
      <c r="B135" s="106"/>
      <c r="C135" s="100"/>
      <c r="D135" s="101"/>
      <c r="E135" s="101"/>
      <c r="F135" s="102"/>
      <c r="G135" s="88"/>
      <c r="H135" s="92"/>
      <c r="I135" s="88"/>
      <c r="J135" s="88"/>
      <c r="K135" s="88"/>
      <c r="L135" s="88"/>
      <c r="M135" s="88"/>
    </row>
    <row r="136" spans="1:13" ht="13.8" thickBot="1" x14ac:dyDescent="0.3">
      <c r="A136" s="88"/>
      <c r="B136" s="104" t="s">
        <v>264</v>
      </c>
      <c r="C136" s="100" t="s">
        <v>192</v>
      </c>
      <c r="D136" s="105" t="s">
        <v>202</v>
      </c>
      <c r="E136" s="101"/>
      <c r="F136" s="102"/>
      <c r="G136" s="88"/>
      <c r="H136" s="92"/>
      <c r="I136" s="88"/>
      <c r="J136" s="88"/>
      <c r="K136" s="88"/>
      <c r="L136" s="88"/>
      <c r="M136" s="88"/>
    </row>
    <row r="137" spans="1:13" ht="3.6" customHeight="1" thickBot="1" x14ac:dyDescent="0.3">
      <c r="A137" s="88"/>
      <c r="B137" s="106"/>
      <c r="C137" s="100"/>
      <c r="D137" s="101"/>
      <c r="E137" s="101"/>
      <c r="F137" s="102"/>
      <c r="G137" s="88"/>
      <c r="H137" s="92"/>
      <c r="I137" s="88"/>
      <c r="J137" s="88"/>
      <c r="K137" s="88"/>
      <c r="L137" s="88"/>
      <c r="M137" s="88"/>
    </row>
    <row r="138" spans="1:13" ht="13.8" thickBot="1" x14ac:dyDescent="0.3">
      <c r="A138" s="88"/>
      <c r="B138" s="104" t="s">
        <v>265</v>
      </c>
      <c r="C138" s="100" t="s">
        <v>193</v>
      </c>
      <c r="D138" s="105" t="s">
        <v>178</v>
      </c>
      <c r="E138" s="101"/>
      <c r="F138" s="102"/>
      <c r="G138" s="88"/>
      <c r="H138" s="92"/>
      <c r="I138" s="88"/>
      <c r="J138" s="88"/>
      <c r="K138" s="88"/>
      <c r="L138" s="88"/>
      <c r="M138" s="88"/>
    </row>
    <row r="139" spans="1:13" ht="3.6" customHeight="1" thickBot="1" x14ac:dyDescent="0.3">
      <c r="A139" s="88"/>
      <c r="B139" s="106"/>
      <c r="C139" s="100"/>
      <c r="D139" s="101"/>
      <c r="E139" s="101"/>
      <c r="F139" s="102"/>
      <c r="G139" s="88"/>
      <c r="H139" s="92"/>
      <c r="I139" s="88"/>
      <c r="J139" s="88"/>
      <c r="K139" s="88"/>
      <c r="L139" s="88"/>
      <c r="M139" s="88"/>
    </row>
    <row r="140" spans="1:13" ht="13.2" customHeight="1" thickBot="1" x14ac:dyDescent="0.3">
      <c r="A140" s="88"/>
      <c r="B140" s="107" t="s">
        <v>266</v>
      </c>
      <c r="C140" s="108" t="s">
        <v>194</v>
      </c>
      <c r="D140" s="105" t="s">
        <v>178</v>
      </c>
      <c r="E140" s="109"/>
      <c r="F140" s="102"/>
      <c r="G140" s="88"/>
      <c r="H140" s="92"/>
      <c r="I140" s="88"/>
      <c r="J140" s="88"/>
      <c r="K140" s="88"/>
      <c r="L140" s="88"/>
      <c r="M140" s="88"/>
    </row>
    <row r="141" spans="1:13" ht="4.2" customHeight="1" thickBot="1" x14ac:dyDescent="0.3">
      <c r="A141" s="88"/>
      <c r="B141" s="110"/>
      <c r="C141" s="108"/>
      <c r="D141" s="111"/>
      <c r="E141" s="109"/>
      <c r="F141" s="102"/>
      <c r="G141" s="88"/>
      <c r="H141" s="92"/>
      <c r="I141" s="88"/>
      <c r="J141" s="88"/>
      <c r="K141" s="88"/>
      <c r="L141" s="88"/>
      <c r="M141" s="88"/>
    </row>
    <row r="142" spans="1:13" ht="3.6" hidden="1" customHeight="1" thickBot="1" x14ac:dyDescent="0.3">
      <c r="A142" s="88"/>
      <c r="B142" s="106"/>
      <c r="C142" s="100"/>
      <c r="D142" s="101"/>
      <c r="E142" s="101"/>
      <c r="F142" s="102"/>
      <c r="G142" s="88"/>
      <c r="H142" s="92"/>
      <c r="I142" s="88"/>
      <c r="J142" s="88"/>
      <c r="K142" s="88"/>
      <c r="L142" s="88"/>
      <c r="M142" s="88"/>
    </row>
    <row r="143" spans="1:13" ht="13.8" thickBot="1" x14ac:dyDescent="0.3">
      <c r="A143" s="88"/>
      <c r="B143" s="104" t="s">
        <v>267</v>
      </c>
      <c r="C143" s="100" t="s">
        <v>195</v>
      </c>
      <c r="D143" s="105" t="s">
        <v>206</v>
      </c>
      <c r="E143" s="101"/>
      <c r="F143" s="102"/>
      <c r="G143" s="88"/>
      <c r="H143" s="92"/>
      <c r="I143" s="88"/>
      <c r="J143" s="88"/>
      <c r="K143" s="88"/>
      <c r="L143" s="88"/>
      <c r="M143" s="88"/>
    </row>
    <row r="144" spans="1:13" ht="3.6" customHeight="1" thickBot="1" x14ac:dyDescent="0.3">
      <c r="A144" s="88"/>
      <c r="B144" s="106"/>
      <c r="C144" s="100"/>
      <c r="D144" s="101"/>
      <c r="E144" s="101"/>
      <c r="F144" s="102"/>
      <c r="G144" s="88"/>
      <c r="H144" s="92"/>
      <c r="I144" s="88"/>
      <c r="J144" s="88"/>
      <c r="K144" s="88"/>
      <c r="L144" s="88"/>
      <c r="M144" s="88"/>
    </row>
    <row r="145" spans="1:13" ht="13.8" thickBot="1" x14ac:dyDescent="0.3">
      <c r="A145" s="88"/>
      <c r="B145" s="104" t="s">
        <v>268</v>
      </c>
      <c r="C145" s="100" t="s">
        <v>196</v>
      </c>
      <c r="D145" s="105" t="s">
        <v>178</v>
      </c>
      <c r="E145" s="101"/>
      <c r="F145" s="102"/>
      <c r="G145" s="88"/>
      <c r="H145" s="92"/>
      <c r="I145" s="88"/>
      <c r="J145" s="88"/>
      <c r="K145" s="88"/>
      <c r="L145" s="88"/>
      <c r="M145" s="88"/>
    </row>
    <row r="146" spans="1:13" x14ac:dyDescent="0.25">
      <c r="A146" s="88"/>
      <c r="B146" s="106"/>
      <c r="C146" s="100"/>
      <c r="D146" s="101"/>
      <c r="E146" s="101"/>
      <c r="F146" s="102"/>
      <c r="G146" s="88"/>
      <c r="H146" s="92"/>
      <c r="I146" s="88"/>
      <c r="J146" s="88"/>
      <c r="K146" s="88"/>
      <c r="L146" s="88"/>
      <c r="M146" s="88"/>
    </row>
    <row r="147" spans="1:13" x14ac:dyDescent="0.25">
      <c r="A147" s="88"/>
      <c r="B147" s="106"/>
      <c r="C147" s="103" t="s">
        <v>210</v>
      </c>
      <c r="D147" s="103"/>
      <c r="E147" s="103"/>
      <c r="F147" s="102"/>
      <c r="G147" s="88"/>
      <c r="H147" s="92"/>
      <c r="I147" s="88"/>
      <c r="J147" s="88"/>
      <c r="K147" s="88"/>
      <c r="L147" s="88"/>
      <c r="M147" s="88"/>
    </row>
    <row r="148" spans="1:13" ht="13.8" thickBot="1" x14ac:dyDescent="0.3">
      <c r="A148" s="88"/>
      <c r="B148" s="106"/>
      <c r="C148" s="100"/>
      <c r="D148" s="101"/>
      <c r="E148" s="101"/>
      <c r="F148" s="102"/>
      <c r="G148" s="88"/>
      <c r="H148" s="92"/>
      <c r="I148" s="88"/>
      <c r="J148" s="88"/>
      <c r="K148" s="88"/>
      <c r="L148" s="88"/>
      <c r="M148" s="88"/>
    </row>
    <row r="149" spans="1:13" ht="13.8" thickBot="1" x14ac:dyDescent="0.3">
      <c r="A149" s="88"/>
      <c r="B149" s="104" t="s">
        <v>269</v>
      </c>
      <c r="C149" s="100" t="s">
        <v>211</v>
      </c>
      <c r="D149" s="105" t="s">
        <v>219</v>
      </c>
      <c r="E149" s="101"/>
      <c r="F149" s="102"/>
      <c r="G149" s="88"/>
      <c r="H149" s="92"/>
      <c r="I149" s="88"/>
      <c r="J149" s="88"/>
      <c r="K149" s="88"/>
      <c r="L149" s="88"/>
      <c r="M149" s="88"/>
    </row>
    <row r="150" spans="1:13" ht="3.6" customHeight="1" thickBot="1" x14ac:dyDescent="0.3">
      <c r="A150" s="88"/>
      <c r="B150" s="106"/>
      <c r="C150" s="100"/>
      <c r="D150" s="101"/>
      <c r="E150" s="101"/>
      <c r="F150" s="102"/>
      <c r="G150" s="88"/>
      <c r="H150" s="92"/>
      <c r="I150" s="88"/>
      <c r="J150" s="88"/>
      <c r="K150" s="88"/>
      <c r="L150" s="88"/>
      <c r="M150" s="88"/>
    </row>
    <row r="151" spans="1:13" ht="13.8" thickBot="1" x14ac:dyDescent="0.3">
      <c r="A151" s="88"/>
      <c r="B151" s="104" t="s">
        <v>270</v>
      </c>
      <c r="C151" s="100" t="s">
        <v>212</v>
      </c>
      <c r="D151" s="105" t="s">
        <v>179</v>
      </c>
      <c r="E151" s="101"/>
      <c r="F151" s="102"/>
      <c r="G151" s="88"/>
      <c r="H151" s="92"/>
      <c r="I151" s="88"/>
      <c r="J151" s="88"/>
      <c r="K151" s="88"/>
      <c r="L151" s="88"/>
      <c r="M151" s="88"/>
    </row>
    <row r="152" spans="1:13" ht="3.6" customHeight="1" thickBot="1" x14ac:dyDescent="0.3">
      <c r="A152" s="88"/>
      <c r="B152" s="106"/>
      <c r="C152" s="100"/>
      <c r="D152" s="101"/>
      <c r="E152" s="101"/>
      <c r="F152" s="102"/>
      <c r="G152" s="88"/>
      <c r="H152" s="92"/>
      <c r="I152" s="88"/>
      <c r="J152" s="88"/>
      <c r="K152" s="88"/>
      <c r="L152" s="88"/>
      <c r="M152" s="88"/>
    </row>
    <row r="153" spans="1:13" ht="13.8" thickBot="1" x14ac:dyDescent="0.3">
      <c r="A153" s="88"/>
      <c r="B153" s="104" t="s">
        <v>271</v>
      </c>
      <c r="C153" s="100" t="s">
        <v>213</v>
      </c>
      <c r="D153" s="105" t="s">
        <v>178</v>
      </c>
      <c r="E153" s="101"/>
      <c r="F153" s="102"/>
      <c r="G153" s="88"/>
      <c r="H153" s="92"/>
      <c r="I153" s="88"/>
      <c r="J153" s="88"/>
      <c r="K153" s="88"/>
      <c r="L153" s="88"/>
      <c r="M153" s="88"/>
    </row>
    <row r="154" spans="1:13" ht="3.6" customHeight="1" thickBot="1" x14ac:dyDescent="0.3">
      <c r="A154" s="88"/>
      <c r="B154" s="106"/>
      <c r="C154" s="100"/>
      <c r="D154" s="101"/>
      <c r="E154" s="101"/>
      <c r="F154" s="102"/>
      <c r="G154" s="88"/>
      <c r="H154" s="92"/>
      <c r="I154" s="88"/>
      <c r="J154" s="88"/>
      <c r="K154" s="88"/>
      <c r="L154" s="88"/>
      <c r="M154" s="88"/>
    </row>
    <row r="155" spans="1:13" ht="13.8" thickBot="1" x14ac:dyDescent="0.3">
      <c r="A155" s="88"/>
      <c r="B155" s="104" t="s">
        <v>272</v>
      </c>
      <c r="C155" s="100" t="s">
        <v>214</v>
      </c>
      <c r="D155" s="105">
        <v>1</v>
      </c>
      <c r="E155" s="101"/>
      <c r="F155" s="102"/>
      <c r="G155" s="88"/>
      <c r="H155" s="92"/>
      <c r="I155" s="88"/>
      <c r="J155" s="88"/>
      <c r="K155" s="88"/>
      <c r="L155" s="88"/>
      <c r="M155" s="88"/>
    </row>
    <row r="156" spans="1:13" x14ac:dyDescent="0.25">
      <c r="A156" s="88"/>
      <c r="B156" s="106"/>
      <c r="C156" s="100"/>
      <c r="D156" s="101"/>
      <c r="E156" s="101"/>
      <c r="F156" s="102"/>
      <c r="G156" s="88"/>
      <c r="H156" s="92"/>
      <c r="I156" s="88"/>
      <c r="J156" s="88"/>
      <c r="K156" s="88"/>
      <c r="L156" s="88"/>
      <c r="M156" s="88"/>
    </row>
    <row r="157" spans="1:13" x14ac:dyDescent="0.25">
      <c r="A157" s="88"/>
      <c r="B157" s="106"/>
      <c r="C157" s="103" t="s">
        <v>215</v>
      </c>
      <c r="D157" s="103"/>
      <c r="E157" s="103"/>
      <c r="F157" s="102"/>
      <c r="G157" s="88"/>
      <c r="H157" s="92"/>
      <c r="I157" s="88"/>
      <c r="J157" s="88"/>
      <c r="K157" s="88"/>
      <c r="L157" s="88"/>
      <c r="M157" s="88"/>
    </row>
    <row r="158" spans="1:13" ht="13.8" thickBot="1" x14ac:dyDescent="0.3">
      <c r="A158" s="88"/>
      <c r="B158" s="106"/>
      <c r="C158" s="100"/>
      <c r="D158" s="101"/>
      <c r="E158" s="101"/>
      <c r="F158" s="102"/>
      <c r="G158" s="88"/>
      <c r="H158" s="92"/>
      <c r="I158" s="88"/>
      <c r="J158" s="88"/>
      <c r="K158" s="88"/>
      <c r="L158" s="88"/>
      <c r="M158" s="88"/>
    </row>
    <row r="159" spans="1:13" ht="13.8" thickBot="1" x14ac:dyDescent="0.3">
      <c r="A159" s="88"/>
      <c r="B159" s="104" t="s">
        <v>273</v>
      </c>
      <c r="C159" s="100" t="s">
        <v>216</v>
      </c>
      <c r="D159" s="105" t="s">
        <v>178</v>
      </c>
      <c r="E159" s="101"/>
      <c r="F159" s="102"/>
      <c r="G159" s="88"/>
      <c r="H159" s="92"/>
      <c r="I159" s="88"/>
      <c r="J159" s="88"/>
      <c r="K159" s="88"/>
      <c r="L159" s="88"/>
      <c r="M159" s="88"/>
    </row>
    <row r="160" spans="1:13" ht="3.6" customHeight="1" thickBot="1" x14ac:dyDescent="0.3">
      <c r="A160" s="88"/>
      <c r="B160" s="106"/>
      <c r="C160" s="100"/>
      <c r="D160" s="101"/>
      <c r="E160" s="101"/>
      <c r="F160" s="102"/>
      <c r="G160" s="88"/>
      <c r="H160" s="92"/>
      <c r="I160" s="88"/>
      <c r="J160" s="88"/>
      <c r="K160" s="88"/>
      <c r="L160" s="88"/>
      <c r="M160" s="88"/>
    </row>
    <row r="161" spans="1:13" ht="13.8" thickBot="1" x14ac:dyDescent="0.3">
      <c r="A161" s="88"/>
      <c r="B161" s="104" t="s">
        <v>274</v>
      </c>
      <c r="C161" s="100" t="s">
        <v>301</v>
      </c>
      <c r="D161" s="105" t="s">
        <v>299</v>
      </c>
      <c r="E161" s="101"/>
      <c r="F161" s="102"/>
      <c r="G161" s="88"/>
      <c r="H161" s="92"/>
      <c r="I161" s="88"/>
      <c r="J161" s="88"/>
      <c r="K161" s="88"/>
      <c r="L161" s="88"/>
      <c r="M161" s="88"/>
    </row>
    <row r="162" spans="1:13" ht="3.6" customHeight="1" thickBot="1" x14ac:dyDescent="0.3">
      <c r="A162" s="88"/>
      <c r="B162" s="106"/>
      <c r="C162" s="100"/>
      <c r="D162" s="101"/>
      <c r="E162" s="101"/>
      <c r="F162" s="102"/>
      <c r="G162" s="88"/>
      <c r="H162" s="92"/>
      <c r="I162" s="88"/>
      <c r="J162" s="88"/>
      <c r="K162" s="88"/>
      <c r="L162" s="88"/>
      <c r="M162" s="88"/>
    </row>
    <row r="163" spans="1:13" ht="13.8" thickBot="1" x14ac:dyDescent="0.3">
      <c r="A163" s="88"/>
      <c r="B163" s="104" t="s">
        <v>275</v>
      </c>
      <c r="C163" s="100" t="s">
        <v>217</v>
      </c>
      <c r="D163" s="105" t="s">
        <v>227</v>
      </c>
      <c r="E163" s="101"/>
      <c r="F163" s="102"/>
      <c r="G163" s="88"/>
      <c r="H163" s="92"/>
      <c r="I163" s="88"/>
      <c r="J163" s="88"/>
      <c r="K163" s="88"/>
      <c r="L163" s="88"/>
      <c r="M163" s="88"/>
    </row>
    <row r="164" spans="1:13" x14ac:dyDescent="0.25">
      <c r="A164" s="88"/>
      <c r="B164" s="106"/>
      <c r="C164" s="100"/>
      <c r="D164" s="101"/>
      <c r="E164" s="101"/>
      <c r="F164" s="102"/>
      <c r="G164" s="88"/>
      <c r="H164" s="92"/>
      <c r="I164" s="88"/>
      <c r="J164" s="88"/>
      <c r="K164" s="88"/>
      <c r="L164" s="88"/>
      <c r="M164" s="88"/>
    </row>
    <row r="165" spans="1:13" x14ac:dyDescent="0.25">
      <c r="A165" s="88"/>
      <c r="B165" s="99"/>
      <c r="C165" s="100"/>
      <c r="D165" s="101"/>
      <c r="E165" s="101"/>
      <c r="F165" s="102"/>
      <c r="G165" s="88"/>
      <c r="H165" s="92"/>
      <c r="I165" s="88"/>
      <c r="J165" s="88"/>
      <c r="K165" s="88"/>
      <c r="L165" s="88"/>
      <c r="M165" s="88"/>
    </row>
    <row r="166" spans="1:13" x14ac:dyDescent="0.25">
      <c r="A166" s="88"/>
      <c r="B166" s="99"/>
      <c r="C166" s="103" t="s">
        <v>279</v>
      </c>
      <c r="D166" s="103"/>
      <c r="E166" s="103"/>
      <c r="F166" s="102"/>
      <c r="G166" s="88"/>
      <c r="H166" s="92"/>
      <c r="I166" s="88"/>
      <c r="J166" s="88"/>
      <c r="K166" s="88"/>
      <c r="L166" s="88"/>
      <c r="M166" s="88"/>
    </row>
    <row r="167" spans="1:13" ht="13.8" thickBot="1" x14ac:dyDescent="0.3">
      <c r="A167" s="88"/>
      <c r="B167" s="99"/>
      <c r="C167" s="112"/>
      <c r="D167" s="112"/>
      <c r="E167" s="112"/>
      <c r="F167" s="102"/>
      <c r="G167" s="88"/>
      <c r="H167" s="92"/>
      <c r="I167" s="88"/>
      <c r="J167" s="88"/>
      <c r="K167" s="88"/>
      <c r="L167" s="88"/>
      <c r="M167" s="88"/>
    </row>
    <row r="168" spans="1:13" ht="13.8" thickBot="1" x14ac:dyDescent="0.3">
      <c r="A168" s="88"/>
      <c r="B168" s="104" t="s">
        <v>280</v>
      </c>
      <c r="C168" s="100" t="s">
        <v>282</v>
      </c>
      <c r="D168" s="105" t="s">
        <v>179</v>
      </c>
      <c r="E168" s="101"/>
      <c r="F168" s="102"/>
      <c r="G168" s="88"/>
      <c r="H168" s="92"/>
      <c r="I168" s="88"/>
      <c r="J168" s="88"/>
      <c r="K168" s="88"/>
      <c r="L168" s="88"/>
      <c r="M168" s="88"/>
    </row>
    <row r="169" spans="1:13" ht="4.8" customHeight="1" thickBot="1" x14ac:dyDescent="0.3">
      <c r="A169" s="88"/>
      <c r="B169" s="106"/>
      <c r="C169" s="100"/>
      <c r="D169" s="101"/>
      <c r="E169" s="101"/>
      <c r="F169" s="102"/>
      <c r="G169" s="88"/>
      <c r="H169" s="92"/>
      <c r="I169" s="88"/>
      <c r="J169" s="88"/>
      <c r="K169" s="88"/>
      <c r="L169" s="88"/>
      <c r="M169" s="88"/>
    </row>
    <row r="170" spans="1:13" ht="13.8" thickBot="1" x14ac:dyDescent="0.3">
      <c r="A170" s="88"/>
      <c r="B170" s="104" t="s">
        <v>281</v>
      </c>
      <c r="C170" s="100" t="s">
        <v>283</v>
      </c>
      <c r="D170" s="105" t="s">
        <v>179</v>
      </c>
      <c r="E170" s="101"/>
      <c r="F170" s="102"/>
      <c r="G170" s="88"/>
      <c r="H170" s="92"/>
      <c r="I170" s="88"/>
      <c r="J170" s="88"/>
      <c r="K170" s="88"/>
      <c r="L170" s="88"/>
      <c r="M170" s="88"/>
    </row>
    <row r="171" spans="1:13" ht="13.8" thickBot="1" x14ac:dyDescent="0.3">
      <c r="A171" s="88"/>
      <c r="B171" s="113"/>
      <c r="C171" s="114"/>
      <c r="D171" s="115"/>
      <c r="E171" s="115"/>
      <c r="F171" s="116"/>
      <c r="G171" s="88"/>
      <c r="H171" s="92"/>
      <c r="I171" s="88"/>
      <c r="J171" s="88"/>
      <c r="K171" s="88"/>
      <c r="L171" s="88"/>
      <c r="M171" s="88"/>
    </row>
    <row r="172" spans="1:13" x14ac:dyDescent="0.25">
      <c r="A172" s="88"/>
      <c r="B172" s="89"/>
      <c r="C172" s="90"/>
      <c r="D172" s="91"/>
      <c r="E172" s="91"/>
      <c r="F172" s="88"/>
      <c r="G172" s="88"/>
      <c r="H172" s="92"/>
      <c r="I172" s="88"/>
      <c r="J172" s="88"/>
      <c r="K172" s="88"/>
      <c r="L172" s="88"/>
      <c r="M172" s="88"/>
    </row>
    <row r="173" spans="1:13" ht="13.8" thickBot="1" x14ac:dyDescent="0.3">
      <c r="A173" s="88"/>
      <c r="B173" s="89"/>
      <c r="C173" s="90"/>
      <c r="D173" s="91"/>
      <c r="E173" s="91"/>
      <c r="F173" s="88"/>
      <c r="G173" s="88"/>
      <c r="H173" s="92"/>
      <c r="I173" s="88"/>
      <c r="J173" s="88"/>
      <c r="K173" s="88"/>
      <c r="L173" s="88"/>
      <c r="M173" s="88"/>
    </row>
    <row r="174" spans="1:13" x14ac:dyDescent="0.25">
      <c r="A174" s="88"/>
      <c r="B174" s="117"/>
      <c r="C174" s="118"/>
      <c r="D174" s="119"/>
      <c r="E174" s="119"/>
      <c r="F174" s="120"/>
      <c r="G174" s="88"/>
      <c r="H174" s="92"/>
      <c r="I174" s="88"/>
      <c r="J174" s="88"/>
      <c r="K174" s="88"/>
      <c r="L174" s="88"/>
      <c r="M174" s="88"/>
    </row>
    <row r="175" spans="1:13" x14ac:dyDescent="0.25">
      <c r="A175" s="88"/>
      <c r="B175" s="99"/>
      <c r="C175" s="121" t="s">
        <v>302</v>
      </c>
      <c r="D175" s="121"/>
      <c r="E175" s="121"/>
      <c r="F175" s="102"/>
      <c r="G175" s="88"/>
      <c r="H175" s="92"/>
      <c r="I175" s="88"/>
      <c r="J175" s="88"/>
      <c r="K175" s="88"/>
      <c r="L175" s="88"/>
      <c r="M175" s="88"/>
    </row>
    <row r="176" spans="1:13" ht="13.8" thickBot="1" x14ac:dyDescent="0.3">
      <c r="A176" s="88"/>
      <c r="B176" s="99"/>
      <c r="C176" s="100"/>
      <c r="D176" s="101"/>
      <c r="E176" s="101"/>
      <c r="F176" s="102"/>
      <c r="G176" s="88"/>
      <c r="H176" s="92"/>
      <c r="I176" s="88"/>
      <c r="J176" s="88"/>
      <c r="K176" s="88"/>
      <c r="L176" s="88"/>
      <c r="M176" s="88"/>
    </row>
    <row r="177" spans="1:13" ht="15" thickBot="1" x14ac:dyDescent="0.35">
      <c r="A177" s="88"/>
      <c r="B177" s="122" t="s">
        <v>151</v>
      </c>
      <c r="C177" s="100" t="s">
        <v>303</v>
      </c>
      <c r="D177" s="123" t="s">
        <v>178</v>
      </c>
      <c r="E177" s="101"/>
      <c r="F177" s="102"/>
      <c r="G177" s="88"/>
      <c r="H177" s="92"/>
      <c r="I177" s="88"/>
      <c r="J177" s="88"/>
      <c r="K177" s="88"/>
      <c r="L177" s="88"/>
      <c r="M177" s="88"/>
    </row>
    <row r="178" spans="1:13" ht="4.8" customHeight="1" thickBot="1" x14ac:dyDescent="0.3">
      <c r="A178" s="88"/>
      <c r="B178" s="124"/>
      <c r="C178" s="100"/>
      <c r="D178" s="101"/>
      <c r="E178" s="101"/>
      <c r="F178" s="102"/>
      <c r="G178" s="88"/>
      <c r="H178" s="92"/>
      <c r="I178" s="88"/>
      <c r="J178" s="88"/>
      <c r="K178" s="88"/>
      <c r="L178" s="88"/>
      <c r="M178" s="88"/>
    </row>
    <row r="179" spans="1:13" ht="13.8" thickBot="1" x14ac:dyDescent="0.3">
      <c r="A179" s="88"/>
      <c r="B179" s="124"/>
      <c r="C179" s="100" t="s">
        <v>304</v>
      </c>
      <c r="D179" s="125">
        <v>2500</v>
      </c>
      <c r="E179" s="101"/>
      <c r="F179" s="102"/>
      <c r="G179" s="88"/>
      <c r="H179" s="92"/>
      <c r="I179" s="88"/>
      <c r="J179" s="88"/>
      <c r="K179" s="88"/>
      <c r="L179" s="88"/>
      <c r="M179" s="88"/>
    </row>
    <row r="180" spans="1:13" ht="4.8" customHeight="1" thickBot="1" x14ac:dyDescent="0.3">
      <c r="A180" s="88"/>
      <c r="B180" s="124"/>
      <c r="C180" s="100"/>
      <c r="D180" s="101"/>
      <c r="E180" s="101"/>
      <c r="F180" s="102"/>
      <c r="G180" s="88"/>
      <c r="H180" s="90"/>
      <c r="I180" s="88"/>
      <c r="J180" s="88"/>
      <c r="K180" s="88"/>
      <c r="L180" s="88"/>
      <c r="M180" s="88"/>
    </row>
    <row r="181" spans="1:13" ht="15" thickBot="1" x14ac:dyDescent="0.35">
      <c r="A181" s="88"/>
      <c r="B181" s="122" t="s">
        <v>151</v>
      </c>
      <c r="C181" s="100" t="s">
        <v>305</v>
      </c>
      <c r="D181" s="123" t="s">
        <v>178</v>
      </c>
      <c r="E181" s="101" t="str">
        <f>IFERROR(_xlfn.IFS(D181="Separated","Get Manager Opinion"),"")</f>
        <v/>
      </c>
      <c r="F181" s="102"/>
      <c r="G181" s="88"/>
      <c r="H181" s="92"/>
      <c r="I181" s="88"/>
      <c r="J181" s="88"/>
      <c r="K181" s="88"/>
      <c r="L181" s="88"/>
      <c r="M181" s="88"/>
    </row>
    <row r="182" spans="1:13" ht="13.8" thickBot="1" x14ac:dyDescent="0.3">
      <c r="A182" s="88"/>
      <c r="B182" s="113"/>
      <c r="C182" s="114"/>
      <c r="D182" s="115"/>
      <c r="E182" s="115"/>
      <c r="F182" s="116"/>
      <c r="G182" s="88"/>
      <c r="H182" s="92"/>
      <c r="I182" s="88"/>
      <c r="J182" s="88"/>
      <c r="K182" s="88"/>
      <c r="L182" s="88"/>
      <c r="M182" s="88"/>
    </row>
  </sheetData>
  <sheetProtection algorithmName="SHA-512" hashValue="leBXxbZ5ONOcC4VR0VPq1ncq7ghHrQBaKe6gtIh7eY6jV8o/Z5bb3Av/MWoZloFlrBz8pGHWh6IQVTr9v3ur/A==" saltValue="G5o/pCdNRoX5LMczqB3Fsw==" spinCount="100000" sheet="1" objects="1" scenarios="1"/>
  <mergeCells count="15">
    <mergeCell ref="C175:E175"/>
    <mergeCell ref="H3:R3"/>
    <mergeCell ref="H5:L5"/>
    <mergeCell ref="N5:R5"/>
    <mergeCell ref="H17:L17"/>
    <mergeCell ref="C166:E166"/>
    <mergeCell ref="C157:E157"/>
    <mergeCell ref="C64:E64"/>
    <mergeCell ref="C128:E128"/>
    <mergeCell ref="B2:F3"/>
    <mergeCell ref="B38:F39"/>
    <mergeCell ref="B61:F62"/>
    <mergeCell ref="E140:E141"/>
    <mergeCell ref="C147:E147"/>
    <mergeCell ref="N17:R17"/>
  </mergeCells>
  <conditionalFormatting sqref="E45 D43 D45">
    <cfRule type="expression" dxfId="5" priority="6">
      <formula>$E$45="Ineligible"</formula>
    </cfRule>
  </conditionalFormatting>
  <conditionalFormatting sqref="E47 D43 D47">
    <cfRule type="expression" dxfId="4" priority="5">
      <formula>$E$47="Ineligible"</formula>
    </cfRule>
  </conditionalFormatting>
  <conditionalFormatting sqref="E66 D66">
    <cfRule type="expression" dxfId="3" priority="4">
      <formula>$E$66="Ineligible"</formula>
    </cfRule>
  </conditionalFormatting>
  <conditionalFormatting sqref="E70 D70 D68">
    <cfRule type="expression" dxfId="2" priority="3">
      <formula>$E$70="Ineligible"</formula>
    </cfRule>
  </conditionalFormatting>
  <conditionalFormatting sqref="B165:C165 E165:F165 H180 B60:F164 B166:F174 B176:F181 B175:C175 F175">
    <cfRule type="expression" dxfId="1" priority="2">
      <formula>$D$11="Guranteed Payment (GP)"</formula>
    </cfRule>
  </conditionalFormatting>
  <conditionalFormatting sqref="E181">
    <cfRule type="expression" dxfId="0" priority="1">
      <formula>$D$181="Separated"</formula>
    </cfRule>
  </conditionalFormatting>
  <hyperlinks>
    <hyperlink ref="D25" r:id="rId1" xr:uid="{87B4FAE0-29B7-4381-9207-C47137291F15}"/>
    <hyperlink ref="E51" location="Lists!K5" display="Click here" xr:uid="{D106100D-513C-46FB-84C5-8F573F6A87CC}"/>
    <hyperlink ref="B31" location="'BMI (W1)'!A1" display="W0" xr:uid="{D48628AE-0AA0-4B0C-A922-65D91B289B2C}"/>
    <hyperlink ref="B66" location="'M1'!A1" display="M1" xr:uid="{E44571A6-7702-4B4E-B295-8F39E595FBC3}"/>
    <hyperlink ref="B68" location="'M2'!A1" display="M2" xr:uid="{7F9FA053-8C19-4EDE-9DEF-A84C4B036992}"/>
    <hyperlink ref="B70" location="'M3'!A1" display="M3" xr:uid="{EE78535E-763B-4659-B068-55E5434D399C}"/>
    <hyperlink ref="B72" location="'M4'!A1" display="M4" xr:uid="{9D559348-CDE2-44FA-AEB2-98C3C9AA0459}"/>
    <hyperlink ref="B74" location="'M5'!A1" display="M5" xr:uid="{CEF28ACC-73DE-4B4A-9C5F-5D678D17A713}"/>
    <hyperlink ref="B76" location="'M6'!A1" display="M6" xr:uid="{8CA6D0B3-AE32-480E-9D68-4C55E9BAAA6B}"/>
    <hyperlink ref="B78" location="'M7'!A1" display="M7" xr:uid="{1C168BD9-A4F2-4641-9BEC-C5566204F86F}"/>
    <hyperlink ref="B80" location="'M8'!A2" display="M8" xr:uid="{1A98AA25-3C90-4E01-8139-717C55B4712C}"/>
    <hyperlink ref="B82" location="'M9'!A1" display="M9" xr:uid="{99BE545B-4A0E-45E9-8B51-509826C0E9D2}"/>
    <hyperlink ref="B84" location="'M10'!A1" display="M10" xr:uid="{33F731F1-0514-4B3C-863A-40DF36D39F08}"/>
    <hyperlink ref="B86" location="'M11'!A1" display="M11" xr:uid="{100DD077-2522-4AD7-8678-FDA0B627484C}"/>
    <hyperlink ref="B88" location="'M12'!A1" display="M12" xr:uid="{E54DB29E-8EF8-4B37-BBDC-1360F0A3A8DB}"/>
    <hyperlink ref="B90" location="'M13'!A1" display="M13" xr:uid="{DDD7BA0B-252C-4A10-9329-A44FFC6C6ADD}"/>
    <hyperlink ref="B92" location="'M14'!A1" display="M14" xr:uid="{4D19DA6A-5E84-4B57-B70E-D8F624BD74A9}"/>
    <hyperlink ref="B94" location="'M15'!A1" display="M15" xr:uid="{A121A76B-A924-4E1B-A6F8-5062E1CDC7AC}"/>
    <hyperlink ref="B96" location="'M16'!A1" display="M16" xr:uid="{93774ED6-1E03-4950-95D3-BBFFFD4A0613}"/>
    <hyperlink ref="B98" location="'M17'!A1" display="M17" xr:uid="{8B566FBE-3BFA-4F63-8E38-7FE3EFB94020}"/>
    <hyperlink ref="B100" location="'M18'!A1" display="M18" xr:uid="{7921DCFE-6B78-4962-A812-296DD6366791}"/>
    <hyperlink ref="B102" location="'M19'!A1" display="M19" xr:uid="{B824F34C-829B-449D-9BD5-24DEF4E447E1}"/>
    <hyperlink ref="B104" location="'M20'!A1" display="M20" xr:uid="{4DD5C57B-85EA-4C90-9A67-BE024C5A3FDB}"/>
    <hyperlink ref="B106" location="'M21'!A1" display="M21" xr:uid="{80E269B9-CA2A-4A72-AADB-8F83DF2D8BF3}"/>
    <hyperlink ref="B108" location="'M22'!A1" display="M22" xr:uid="{7C9C8C71-0BEC-458E-A350-23CBD1EC1435}"/>
    <hyperlink ref="B110" location="'M23'!A1" display="M23" xr:uid="{10ACAC6E-92FE-4945-A3E7-8C5FAEB8CE6F}"/>
    <hyperlink ref="B112" location="'M24'!A1" display="M24" xr:uid="{B27814CC-F4B7-49E4-8FF8-48C70254E93A}"/>
    <hyperlink ref="B114" location="'M25'!A1" display="M25" xr:uid="{224F698E-D2BB-422E-AC16-964E5C172C32}"/>
    <hyperlink ref="B116" location="'M26'!A1" display="M26" xr:uid="{18FADEB7-BBFD-4EC5-9E13-A0FFE0921B23}"/>
    <hyperlink ref="B118" location="'M27'!A1" display="M27" xr:uid="{5E0CA5BE-B952-443F-8F76-431D4F673ADD}"/>
    <hyperlink ref="B120" location="'M28'!A1" display="M28" xr:uid="{F1E1AD78-DA8A-489B-A121-1964D7286D49}"/>
    <hyperlink ref="B122" location="'M29'!A1" display="M29" xr:uid="{D586B6E0-4732-4150-B984-59F7F90D9CF3}"/>
    <hyperlink ref="B124" location="'M30'!A1" display="M30" xr:uid="{18AAED37-FDA8-4ECB-8149-7A4C81F631A6}"/>
    <hyperlink ref="B126" location="'M31'!A1" display="M31" xr:uid="{2EFB6FB9-D69E-45DD-B668-5D591170D3C7}"/>
    <hyperlink ref="B130" location="'P32'!A1" display="P32" xr:uid="{B2A196EF-E002-42C3-A00F-35DFCDAEDAFE}"/>
    <hyperlink ref="B132" location="'P33'!A1" display="P33" xr:uid="{88C6E48C-60D0-4C73-80AE-F33F88E4F8A1}"/>
    <hyperlink ref="B134" location="'P34'!A1" display="P34" xr:uid="{EBE80D25-C175-4433-A6CA-481FC8FF811E}"/>
    <hyperlink ref="B136" location="'P35'!A1" display="P35" xr:uid="{C219A074-0BD3-4216-8807-BBC3046EDA84}"/>
    <hyperlink ref="B138" location="'P36'!A1" display="P36" xr:uid="{24D47B40-A3D7-4FD4-945E-171AE15D40BE}"/>
    <hyperlink ref="B140:B141" location="'P37'!A1" display="P37" xr:uid="{DBA27271-E59D-4C49-944D-435E130E80AE}"/>
    <hyperlink ref="B143" location="'P38'!A1" display="P38" xr:uid="{B97098F4-5D56-470E-B769-39F7E93E4635}"/>
    <hyperlink ref="B145" location="'P39'!A1" display="P39" xr:uid="{CE2EBE43-7A09-4BAB-8F54-A079F7265965}"/>
    <hyperlink ref="B149" location="'L40'!A1" display="L40" xr:uid="{040E2F22-10B4-4077-A03F-0908C9CAF139}"/>
    <hyperlink ref="B151" location="'L41'!A1" display="L41" xr:uid="{7076D6E6-D896-425D-ACB5-9349B552CC02}"/>
    <hyperlink ref="B153" location="'L42'!A1" display="L42" xr:uid="{50905223-A979-4C60-BF1F-73F4105C08A5}"/>
    <hyperlink ref="B155" location="'L43'!A1" display="L43" xr:uid="{B0B9B08D-29EA-4195-A17A-A8FE00008C67}"/>
    <hyperlink ref="B159" location="'F44'!A1" display="F44" xr:uid="{F9938A70-1BAE-4AA3-AD82-20B188CFBFF8}"/>
    <hyperlink ref="B161" location="'F45'!A1" display="F45" xr:uid="{C4DDAA67-8868-48F8-89A0-A64E051B34C3}"/>
    <hyperlink ref="B163" location="'F46'!A1" display="F46" xr:uid="{CA866C0E-41D2-43B2-93CE-9F0756AC3FA0}"/>
    <hyperlink ref="B168" location="'I47'!A1" display="I47" xr:uid="{7FD9E45D-12CA-4FE5-8A2B-37BE9030B867}"/>
    <hyperlink ref="B170" location="'I48'!A1" display="I48" xr:uid="{0C80B9BC-058B-42A4-8031-2983A55662D4}"/>
    <hyperlink ref="B35" location="'Insurance Rating'!A1" display="Click here" xr:uid="{6BA9F3A2-4540-40BE-9DAF-2AD59BCDE3FC}"/>
    <hyperlink ref="B33" location="Lists!H5" display="Click Here" xr:uid="{2A37CCD7-69F5-43AA-95D1-F0F28E86C2B9}"/>
    <hyperlink ref="B27" location="Lists!F5" display="Click Here" xr:uid="{33BE7FB1-0E6F-40E7-97C3-C958EF490761}"/>
    <hyperlink ref="H27" location="Quotes!J7" display="Click here " xr:uid="{53CEA250-36AE-4D21-955E-1F085C78D428}"/>
    <hyperlink ref="H29" location="Quotes!AA7" display="Click here " xr:uid="{E3A51905-E037-4BC2-B10D-C35E0C415EEF}"/>
    <hyperlink ref="H31" location="Quotes!AQ5" display="Click here " xr:uid="{F858F5B1-F100-48C4-A42D-88DC9AAC33CB}"/>
    <hyperlink ref="H33" location="Quotes!J41" display="Click here " xr:uid="{6848032D-7515-4AE6-89E0-3A08AEF6F5BA}"/>
    <hyperlink ref="B177" location="Lists!CG4" display="Click here" xr:uid="{9692C708-776E-4E06-A34D-9644E23E15C5}"/>
    <hyperlink ref="B181" location="Lists!CI4" display="Click here" xr:uid="{D0E40527-FF94-4BF7-A7E2-00D42E4844A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4">
        <x14:dataValidation type="list" allowBlank="1" showInputMessage="1" showErrorMessage="1" xr:uid="{4D0F3C00-8A8B-48B2-99E7-2D9F438D430B}">
          <x14:formula1>
            <xm:f>Lists!$B$4:$B$7</xm:f>
          </x14:formula1>
          <xm:sqref>D11</xm:sqref>
        </x14:dataValidation>
        <x14:dataValidation type="list" allowBlank="1" showInputMessage="1" showErrorMessage="1" xr:uid="{CD3C2475-F4B1-41AD-8055-D36BEA856800}">
          <x14:formula1>
            <xm:f>Lists!$D$4:$D$7</xm:f>
          </x14:formula1>
          <xm:sqref>D15</xm:sqref>
        </x14:dataValidation>
        <x14:dataValidation type="list" allowBlank="1" showInputMessage="1" showErrorMessage="1" xr:uid="{42136438-F1A9-4863-8FAB-B578615EC14B}">
          <x14:formula1>
            <xm:f>Lists!$F$4:$F$48</xm:f>
          </x14:formula1>
          <xm:sqref>D27</xm:sqref>
        </x14:dataValidation>
        <x14:dataValidation type="list" allowBlank="1" showInputMessage="1" showErrorMessage="1" xr:uid="{9AE4D170-F46D-46BD-9E8F-547AEA2EE661}">
          <x14:formula1>
            <xm:f>Lists!$H$4:$H$75</xm:f>
          </x14:formula1>
          <xm:sqref>D33</xm:sqref>
        </x14:dataValidation>
        <x14:dataValidation type="list" allowBlank="1" showInputMessage="1" showErrorMessage="1" xr:uid="{A7424C17-E7BB-4B20-8A5F-33A66786671D}">
          <x14:formula1>
            <xm:f>Lists!$K$4:$K$9</xm:f>
          </x14:formula1>
          <xm:sqref>D51</xm:sqref>
        </x14:dataValidation>
        <x14:dataValidation type="list" allowBlank="1" showInputMessage="1" showErrorMessage="1" xr:uid="{4C58AAE3-82C8-4E9F-8D71-BFE0213630F9}">
          <x14:formula1>
            <xm:f>Lists!$M$4:$M$9</xm:f>
          </x14:formula1>
          <xm:sqref>D55</xm:sqref>
        </x14:dataValidation>
        <x14:dataValidation type="list" allowBlank="1" showInputMessage="1" showErrorMessage="1" xr:uid="{3EF5C84E-D1DE-4454-9EBB-2A19258B0491}">
          <x14:formula1>
            <xm:f>Lists!$O$4:$O$6</xm:f>
          </x14:formula1>
          <xm:sqref>D66</xm:sqref>
        </x14:dataValidation>
        <x14:dataValidation type="list" allowBlank="1" showInputMessage="1" showErrorMessage="1" xr:uid="{942268BB-52B8-4610-8DB9-91F278A59695}">
          <x14:formula1>
            <xm:f>Lists!$Q$4:$Q$6</xm:f>
          </x14:formula1>
          <xm:sqref>D68</xm:sqref>
        </x14:dataValidation>
        <x14:dataValidation type="list" allowBlank="1" showInputMessage="1" showErrorMessage="1" xr:uid="{84D7BD05-0728-4552-8458-B593489C52EC}">
          <x14:formula1>
            <xm:f>Lists!$S$4:$S$14</xm:f>
          </x14:formula1>
          <xm:sqref>D70 D78 D82 D86 D94 D98 D102 D106 D110 D114 D118 D122 D126</xm:sqref>
        </x14:dataValidation>
        <x14:dataValidation type="list" allowBlank="1" showInputMessage="1" showErrorMessage="1" xr:uid="{02C65694-EA3B-42F5-964F-E976CDFB8E61}">
          <x14:formula1>
            <xm:f>Lists!$U$4:$U$6</xm:f>
          </x14:formula1>
          <xm:sqref>D72</xm:sqref>
        </x14:dataValidation>
        <x14:dataValidation type="list" allowBlank="1" showInputMessage="1" showErrorMessage="1" xr:uid="{84D3EEDA-CA87-488C-9EDD-07F3DA2D3C7A}">
          <x14:formula1>
            <xm:f>Lists!$W$4:$W$6</xm:f>
          </x14:formula1>
          <xm:sqref>D74</xm:sqref>
        </x14:dataValidation>
        <x14:dataValidation type="list" allowBlank="1" showInputMessage="1" showErrorMessage="1" xr:uid="{6FAA9004-96E3-4DC4-AE3C-5E9FC5CF1D58}">
          <x14:formula1>
            <xm:f>Lists!$Y$4:$Y$8</xm:f>
          </x14:formula1>
          <xm:sqref>D76</xm:sqref>
        </x14:dataValidation>
        <x14:dataValidation type="list" allowBlank="1" showInputMessage="1" showErrorMessage="1" xr:uid="{7D2C4F82-49D0-43D6-8FE5-3E0B38BE61CC}">
          <x14:formula1>
            <xm:f>Lists!$AA$4:$AA$8</xm:f>
          </x14:formula1>
          <xm:sqref>D80</xm:sqref>
        </x14:dataValidation>
        <x14:dataValidation type="list" allowBlank="1" showInputMessage="1" showErrorMessage="1" xr:uid="{7F284525-2544-42D6-91A6-5F075AC1447E}">
          <x14:formula1>
            <xm:f>Lists!$AC$4:$AC$6</xm:f>
          </x14:formula1>
          <xm:sqref>D84</xm:sqref>
        </x14:dataValidation>
        <x14:dataValidation type="list" allowBlank="1" showInputMessage="1" showErrorMessage="1" xr:uid="{C784994B-E0C0-4A26-B292-58024127BA09}">
          <x14:formula1>
            <xm:f>Lists!$AE$4:$AE$6</xm:f>
          </x14:formula1>
          <xm:sqref>D88</xm:sqref>
        </x14:dataValidation>
        <x14:dataValidation type="list" allowBlank="1" showInputMessage="1" showErrorMessage="1" xr:uid="{EEC736FD-5347-4D32-A16B-4439656C5634}">
          <x14:formula1>
            <xm:f>Lists!$AG$4:$AG$6</xm:f>
          </x14:formula1>
          <xm:sqref>D90</xm:sqref>
        </x14:dataValidation>
        <x14:dataValidation type="list" allowBlank="1" showInputMessage="1" showErrorMessage="1" xr:uid="{430E27C3-3AC1-4C8B-858F-BC7DA0B68ABD}">
          <x14:formula1>
            <xm:f>Lists!$AI$4:$AI$6</xm:f>
          </x14:formula1>
          <xm:sqref>D92</xm:sqref>
        </x14:dataValidation>
        <x14:dataValidation type="list" allowBlank="1" showInputMessage="1" showErrorMessage="1" xr:uid="{676AEA17-038B-44B0-B62A-F30AA6B9386D}">
          <x14:formula1>
            <xm:f>Lists!$AK$4:$AK$6</xm:f>
          </x14:formula1>
          <xm:sqref>D96</xm:sqref>
        </x14:dataValidation>
        <x14:dataValidation type="list" allowBlank="1" showInputMessage="1" showErrorMessage="1" xr:uid="{118C63E3-FFC1-475F-9E86-F712F940CFFA}">
          <x14:formula1>
            <xm:f>Lists!$AM$4:$AM$6</xm:f>
          </x14:formula1>
          <xm:sqref>D100</xm:sqref>
        </x14:dataValidation>
        <x14:dataValidation type="list" allowBlank="1" showInputMessage="1" showErrorMessage="1" xr:uid="{12986974-E4E7-41BD-96F0-9F62A7078487}">
          <x14:formula1>
            <xm:f>Lists!$AO$4:$AO$6</xm:f>
          </x14:formula1>
          <xm:sqref>D104</xm:sqref>
        </x14:dataValidation>
        <x14:dataValidation type="list" allowBlank="1" showInputMessage="1" showErrorMessage="1" xr:uid="{C71BB9E3-5C9E-4A8B-A39B-1F79D640ED6A}">
          <x14:formula1>
            <xm:f>Lists!$AQ$4:$AQ$6</xm:f>
          </x14:formula1>
          <xm:sqref>D108</xm:sqref>
        </x14:dataValidation>
        <x14:dataValidation type="list" allowBlank="1" showInputMessage="1" showErrorMessage="1" xr:uid="{CEED2AF7-19E6-4B0C-B685-DE5718E1EE71}">
          <x14:formula1>
            <xm:f>Lists!$AS$4:$AS$6</xm:f>
          </x14:formula1>
          <xm:sqref>D112</xm:sqref>
        </x14:dataValidation>
        <x14:dataValidation type="list" allowBlank="1" showInputMessage="1" showErrorMessage="1" xr:uid="{9B8169C5-F6AF-48B7-A7AC-A278D2C24ED8}">
          <x14:formula1>
            <xm:f>Lists!$AU$4:$AU$6</xm:f>
          </x14:formula1>
          <xm:sqref>D116</xm:sqref>
        </x14:dataValidation>
        <x14:dataValidation type="list" allowBlank="1" showInputMessage="1" showErrorMessage="1" xr:uid="{7AD65AE8-B06D-4D8C-9B4F-BFCE925569A6}">
          <x14:formula1>
            <xm:f>Lists!$AW$4:$AW$6</xm:f>
          </x14:formula1>
          <xm:sqref>D120</xm:sqref>
        </x14:dataValidation>
        <x14:dataValidation type="list" allowBlank="1" showInputMessage="1" showErrorMessage="1" xr:uid="{43F387B0-D6B3-4DEF-8B88-D572E10D3B6D}">
          <x14:formula1>
            <xm:f>Lists!$AY$4:$AY$6</xm:f>
          </x14:formula1>
          <xm:sqref>D124</xm:sqref>
        </x14:dataValidation>
        <x14:dataValidation type="list" allowBlank="1" showInputMessage="1" showErrorMessage="1" xr:uid="{902CCC70-0CBF-47DB-934F-93AA25F24221}">
          <x14:formula1>
            <xm:f>Lists!$BA$4:$BA$6</xm:f>
          </x14:formula1>
          <xm:sqref>D130</xm:sqref>
        </x14:dataValidation>
        <x14:dataValidation type="list" allowBlank="1" showInputMessage="1" showErrorMessage="1" xr:uid="{FAB9D055-34AE-42BE-8E97-2163E9B32E44}">
          <x14:formula1>
            <xm:f>Lists!$BC$4:$BC$8</xm:f>
          </x14:formula1>
          <xm:sqref>D132</xm:sqref>
        </x14:dataValidation>
        <x14:dataValidation type="list" allowBlank="1" showInputMessage="1" showErrorMessage="1" xr:uid="{93F50913-3019-42BC-B82F-B42BAD1A8390}">
          <x14:formula1>
            <xm:f>Lists!$BE$4:$BE$8</xm:f>
          </x14:formula1>
          <xm:sqref>D136</xm:sqref>
        </x14:dataValidation>
        <x14:dataValidation type="list" allowBlank="1" showInputMessage="1" showErrorMessage="1" xr:uid="{E20C37F9-E24B-405F-B3CD-3427F7A950B1}">
          <x14:formula1>
            <xm:f>Lists!$BG$4:$BG$6</xm:f>
          </x14:formula1>
          <xm:sqref>D134</xm:sqref>
        </x14:dataValidation>
        <x14:dataValidation type="list" allowBlank="1" showInputMessage="1" showErrorMessage="1" xr:uid="{74764222-7D35-49B8-A1A0-076A54ADF4F3}">
          <x14:formula1>
            <xm:f>Lists!$BI$4:$BI$6</xm:f>
          </x14:formula1>
          <xm:sqref>D138</xm:sqref>
        </x14:dataValidation>
        <x14:dataValidation type="list" allowBlank="1" showInputMessage="1" showErrorMessage="1" xr:uid="{219B0667-6B70-4B00-9AD2-A9359A054BD9}">
          <x14:formula1>
            <xm:f>Lists!$BK$4:$BK$6</xm:f>
          </x14:formula1>
          <xm:sqref>D140</xm:sqref>
        </x14:dataValidation>
        <x14:dataValidation type="list" allowBlank="1" showInputMessage="1" showErrorMessage="1" xr:uid="{9A93369B-6B08-435C-9FD5-FC5B31D60C39}">
          <x14:formula1>
            <xm:f>Lists!$BM$4:$BM$9</xm:f>
          </x14:formula1>
          <xm:sqref>D143</xm:sqref>
        </x14:dataValidation>
        <x14:dataValidation type="list" allowBlank="1" showInputMessage="1" showErrorMessage="1" xr:uid="{41902A16-0282-4B71-BBF0-B846A1536361}">
          <x14:formula1>
            <xm:f>Lists!$BO$4:$BO$6</xm:f>
          </x14:formula1>
          <xm:sqref>D145</xm:sqref>
        </x14:dataValidation>
        <x14:dataValidation type="list" allowBlank="1" showInputMessage="1" showErrorMessage="1" xr:uid="{C082042F-4E9C-40BA-9577-DE215A8AF0A7}">
          <x14:formula1>
            <xm:f>Lists!$BQ$4:$BQ$10</xm:f>
          </x14:formula1>
          <xm:sqref>D149</xm:sqref>
        </x14:dataValidation>
        <x14:dataValidation type="list" allowBlank="1" showInputMessage="1" showErrorMessage="1" xr:uid="{9B8ADC67-CB8A-4CD4-B58E-14871470E266}">
          <x14:formula1>
            <xm:f>Lists!$BS$4:$BS$6</xm:f>
          </x14:formula1>
          <xm:sqref>D151</xm:sqref>
        </x14:dataValidation>
        <x14:dataValidation type="list" allowBlank="1" showInputMessage="1" showErrorMessage="1" xr:uid="{FD4BFD39-8B90-410E-B3AE-3DBCBD56E96B}">
          <x14:formula1>
            <xm:f>Lists!$BU$4:$BU$6</xm:f>
          </x14:formula1>
          <xm:sqref>D153</xm:sqref>
        </x14:dataValidation>
        <x14:dataValidation type="list" allowBlank="1" showInputMessage="1" showErrorMessage="1" xr:uid="{5009C000-C0C0-404F-8454-F9BB8F1ED5BB}">
          <x14:formula1>
            <xm:f>Lists!$BW$4:$BW$14</xm:f>
          </x14:formula1>
          <xm:sqref>D155</xm:sqref>
        </x14:dataValidation>
        <x14:dataValidation type="list" allowBlank="1" showInputMessage="1" showErrorMessage="1" xr:uid="{94FB768E-C9E3-4D9E-B998-50357170848A}">
          <x14:formula1>
            <xm:f>Lists!$BY$4:$BY$6</xm:f>
          </x14:formula1>
          <xm:sqref>D159</xm:sqref>
        </x14:dataValidation>
        <x14:dataValidation type="list" allowBlank="1" showInputMessage="1" showErrorMessage="1" xr:uid="{80037735-84C1-482D-A86C-E5F3BA1F1DF1}">
          <x14:formula1>
            <xm:f>Lists!$CA$4:$CA$9</xm:f>
          </x14:formula1>
          <xm:sqref>D163</xm:sqref>
        </x14:dataValidation>
        <x14:dataValidation type="list" allowBlank="1" showInputMessage="1" showErrorMessage="1" xr:uid="{77622C85-DE81-45A3-AB48-0E518B7621D5}">
          <x14:formula1>
            <xm:f>Lists!$CC$5:$CC$6</xm:f>
          </x14:formula1>
          <xm:sqref>D168</xm:sqref>
        </x14:dataValidation>
        <x14:dataValidation type="list" allowBlank="1" showInputMessage="1" showErrorMessage="1" xr:uid="{21B724E5-99CE-4408-92CC-C27C988BA318}">
          <x14:formula1>
            <xm:f>Lists!$CE$5:$CE$6</xm:f>
          </x14:formula1>
          <xm:sqref>D170</xm:sqref>
        </x14:dataValidation>
        <x14:dataValidation type="list" allowBlank="1" showInputMessage="1" showErrorMessage="1" xr:uid="{47A4FD99-FB3D-4CE2-A7AF-CCC993CE9DA8}">
          <x14:formula1>
            <xm:f>Lists!$BY$12:$BY$13</xm:f>
          </x14:formula1>
          <xm:sqref>D161</xm:sqref>
        </x14:dataValidation>
        <x14:dataValidation type="list" allowBlank="1" showInputMessage="1" showErrorMessage="1" xr:uid="{ABA611B3-B5A9-48AB-8FF2-40010D89C437}">
          <x14:formula1>
            <xm:f>Lists!$CG$4:$CG$6</xm:f>
          </x14:formula1>
          <xm:sqref>D177</xm:sqref>
        </x14:dataValidation>
        <x14:dataValidation type="list" allowBlank="1" showInputMessage="1" showErrorMessage="1" xr:uid="{ED6C0BC0-8660-4510-AC8C-321DC7108DCC}">
          <x14:formula1>
            <xm:f>Lists!$CI$4:$CI$8</xm:f>
          </x14:formula1>
          <xm:sqref>D181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6A38-5A51-4821-80E3-EEDFA8664BE0}">
  <sheetPr>
    <tabColor rgb="FF92D050"/>
  </sheetPr>
  <dimension ref="A2:CI75"/>
  <sheetViews>
    <sheetView topLeftCell="AN1" workbookViewId="0">
      <selection activeCell="AQ8" sqref="AQ8"/>
    </sheetView>
  </sheetViews>
  <sheetFormatPr defaultRowHeight="10.199999999999999" x14ac:dyDescent="0.3"/>
  <cols>
    <col min="1" max="1" width="8.88671875" style="2"/>
    <col min="2" max="2" width="13.21875" style="2" bestFit="1" customWidth="1"/>
    <col min="3" max="3" width="8.88671875" style="2"/>
    <col min="4" max="4" width="17" style="2" bestFit="1" customWidth="1"/>
    <col min="5" max="5" width="9.33203125" style="2" customWidth="1"/>
    <col min="6" max="6" width="9.5546875" style="2" bestFit="1" customWidth="1"/>
    <col min="7" max="7" width="8.88671875" style="2"/>
    <col min="8" max="8" width="30.109375" style="2" customWidth="1"/>
    <col min="9" max="12" width="8.88671875" style="2"/>
    <col min="13" max="13" width="9.5546875" style="2" bestFit="1" customWidth="1"/>
    <col min="14" max="14" width="8.88671875" style="2"/>
    <col min="15" max="15" width="18.44140625" style="2" bestFit="1" customWidth="1"/>
    <col min="16" max="16" width="8.88671875" style="2"/>
    <col min="17" max="17" width="27.33203125" style="2" bestFit="1" customWidth="1"/>
    <col min="18" max="18" width="8.88671875" style="2"/>
    <col min="19" max="19" width="17" style="2" bestFit="1" customWidth="1"/>
    <col min="20" max="20" width="8.88671875" style="2"/>
    <col min="21" max="21" width="25.77734375" style="2" bestFit="1" customWidth="1"/>
    <col min="22" max="22" width="8.88671875" style="2"/>
    <col min="23" max="23" width="17.77734375" style="2" bestFit="1" customWidth="1"/>
    <col min="24" max="24" width="8.88671875" style="2"/>
    <col min="25" max="25" width="36.5546875" style="2" bestFit="1" customWidth="1"/>
    <col min="26" max="26" width="8.88671875" style="2"/>
    <col min="27" max="27" width="21.21875" style="2" bestFit="1" customWidth="1"/>
    <col min="28" max="28" width="8.88671875" style="2"/>
    <col min="29" max="29" width="15.21875" style="2" bestFit="1" customWidth="1"/>
    <col min="30" max="30" width="8.88671875" style="2"/>
    <col min="31" max="31" width="25.6640625" style="2" bestFit="1" customWidth="1"/>
    <col min="32" max="32" width="8.88671875" style="2"/>
    <col min="33" max="33" width="10.44140625" style="2" bestFit="1" customWidth="1"/>
    <col min="34" max="34" width="8.88671875" style="2"/>
    <col min="35" max="35" width="24.88671875" style="2" bestFit="1" customWidth="1"/>
    <col min="36" max="36" width="8.88671875" style="2"/>
    <col min="37" max="37" width="28.44140625" style="2" bestFit="1" customWidth="1"/>
    <col min="38" max="38" width="8.88671875" style="2"/>
    <col min="39" max="39" width="23.109375" style="2" bestFit="1" customWidth="1"/>
    <col min="40" max="40" width="8.88671875" style="2"/>
    <col min="41" max="41" width="41.44140625" style="2" bestFit="1" customWidth="1"/>
    <col min="42" max="42" width="8.88671875" style="2"/>
    <col min="43" max="43" width="24.44140625" style="2" bestFit="1" customWidth="1"/>
    <col min="44" max="44" width="8.88671875" style="2"/>
    <col min="45" max="45" width="23.5546875" style="2" bestFit="1" customWidth="1"/>
    <col min="46" max="46" width="8.88671875" style="2"/>
    <col min="47" max="47" width="15.21875" style="2" bestFit="1" customWidth="1"/>
    <col min="48" max="48" width="8.88671875" style="2"/>
    <col min="49" max="49" width="32.88671875" style="2" bestFit="1" customWidth="1"/>
    <col min="50" max="50" width="8.88671875" style="2"/>
    <col min="51" max="51" width="36" style="2" bestFit="1" customWidth="1"/>
    <col min="52" max="52" width="8.88671875" style="2"/>
    <col min="53" max="53" width="16.6640625" style="2" bestFit="1" customWidth="1"/>
    <col min="54" max="54" width="8.88671875" style="2"/>
    <col min="55" max="55" width="37" style="2" bestFit="1" customWidth="1"/>
    <col min="56" max="56" width="8.88671875" style="2"/>
    <col min="57" max="57" width="39.6640625" style="2" bestFit="1" customWidth="1"/>
    <col min="58" max="58" width="8.88671875" style="2"/>
    <col min="59" max="59" width="39.6640625" style="2" bestFit="1" customWidth="1"/>
    <col min="60" max="60" width="8.88671875" style="2"/>
    <col min="61" max="61" width="16.44140625" style="2" bestFit="1" customWidth="1"/>
    <col min="62" max="62" width="8.88671875" style="2"/>
    <col min="63" max="63" width="70.77734375" style="2" bestFit="1" customWidth="1"/>
    <col min="64" max="64" width="8.88671875" style="2"/>
    <col min="65" max="65" width="16.44140625" style="2" bestFit="1" customWidth="1"/>
    <col min="66" max="66" width="8.88671875" style="2"/>
    <col min="67" max="67" width="28.77734375" style="2" bestFit="1" customWidth="1"/>
    <col min="68" max="68" width="8.88671875" style="2"/>
    <col min="69" max="69" width="36.5546875" style="2" bestFit="1" customWidth="1"/>
    <col min="70" max="70" width="8.88671875" style="2"/>
    <col min="71" max="71" width="37.6640625" style="2" bestFit="1" customWidth="1"/>
    <col min="72" max="72" width="8.88671875" style="2"/>
    <col min="73" max="73" width="27.6640625" style="2" bestFit="1" customWidth="1"/>
    <col min="74" max="74" width="8.88671875" style="2"/>
    <col min="75" max="75" width="23.21875" style="2" bestFit="1" customWidth="1"/>
    <col min="76" max="76" width="8.88671875" style="2"/>
    <col min="77" max="77" width="24.88671875" style="2" bestFit="1" customWidth="1"/>
    <col min="78" max="78" width="8.88671875" style="2"/>
    <col min="79" max="79" width="20" style="2" bestFit="1" customWidth="1"/>
    <col min="80" max="80" width="8.88671875" style="2"/>
    <col min="81" max="81" width="29.77734375" style="2" bestFit="1" customWidth="1"/>
    <col min="82" max="82" width="8.88671875" style="2"/>
    <col min="83" max="83" width="28.77734375" style="2" bestFit="1" customWidth="1"/>
    <col min="84" max="84" width="8.88671875" style="2"/>
    <col min="85" max="85" width="16.5546875" style="2" bestFit="1" customWidth="1"/>
    <col min="86" max="86" width="8.88671875" style="2"/>
    <col min="87" max="87" width="11.5546875" style="2" bestFit="1" customWidth="1"/>
    <col min="88" max="16384" width="8.88671875" style="2"/>
  </cols>
  <sheetData>
    <row r="2" spans="1:87" s="3" customFormat="1" ht="10.8" thickBot="1" x14ac:dyDescent="0.35">
      <c r="O2" s="3" t="s">
        <v>230</v>
      </c>
      <c r="Q2" s="3" t="s">
        <v>231</v>
      </c>
      <c r="U2" s="3" t="s">
        <v>233</v>
      </c>
      <c r="W2" s="3" t="s">
        <v>234</v>
      </c>
      <c r="Y2" s="3" t="s">
        <v>235</v>
      </c>
      <c r="AA2" s="3" t="s">
        <v>237</v>
      </c>
      <c r="AC2" s="3" t="s">
        <v>239</v>
      </c>
      <c r="AE2" s="3" t="s">
        <v>241</v>
      </c>
      <c r="AG2" s="3" t="s">
        <v>242</v>
      </c>
      <c r="AI2" s="3" t="s">
        <v>243</v>
      </c>
      <c r="AK2" s="3" t="s">
        <v>245</v>
      </c>
      <c r="AM2" s="3" t="s">
        <v>247</v>
      </c>
      <c r="AO2" s="3" t="s">
        <v>249</v>
      </c>
      <c r="AQ2" s="3" t="s">
        <v>251</v>
      </c>
      <c r="AS2" s="3" t="s">
        <v>253</v>
      </c>
      <c r="AU2" s="3" t="s">
        <v>255</v>
      </c>
      <c r="AW2" s="3" t="s">
        <v>257</v>
      </c>
      <c r="AY2" s="3" t="s">
        <v>259</v>
      </c>
      <c r="BA2" s="3" t="s">
        <v>261</v>
      </c>
      <c r="BC2" s="3" t="s">
        <v>262</v>
      </c>
      <c r="BE2" s="3" t="s">
        <v>264</v>
      </c>
      <c r="BG2" s="3" t="s">
        <v>263</v>
      </c>
      <c r="BI2" s="3" t="s">
        <v>265</v>
      </c>
      <c r="BK2" s="3" t="s">
        <v>266</v>
      </c>
      <c r="BM2" s="3" t="s">
        <v>267</v>
      </c>
      <c r="BO2" s="3" t="s">
        <v>268</v>
      </c>
      <c r="BQ2" s="3" t="s">
        <v>269</v>
      </c>
      <c r="BS2" s="3" t="s">
        <v>270</v>
      </c>
      <c r="BU2" s="3" t="s">
        <v>271</v>
      </c>
      <c r="BW2" s="3" t="s">
        <v>272</v>
      </c>
      <c r="BY2" s="3" t="s">
        <v>273</v>
      </c>
      <c r="CA2" s="3" t="s">
        <v>275</v>
      </c>
      <c r="CC2" s="3" t="s">
        <v>280</v>
      </c>
      <c r="CE2" s="3" t="s">
        <v>281</v>
      </c>
    </row>
    <row r="3" spans="1:87" s="3" customFormat="1" x14ac:dyDescent="0.3">
      <c r="B3" s="11" t="str">
        <f>IFERROR('Main Data Input'!C11,"")</f>
        <v>Payment Type</v>
      </c>
      <c r="C3" s="16"/>
      <c r="D3" s="4" t="str">
        <f>IFERROR('Main Data Input'!C15,"")</f>
        <v>Gender</v>
      </c>
      <c r="F3" s="4" t="str">
        <f>IFERROR('Main Data Input'!C27,"")</f>
        <v xml:space="preserve">Height </v>
      </c>
      <c r="H3" s="18" t="str">
        <f>IFERROR('Main Data Input'!C33,"")</f>
        <v>Insurance Company Name</v>
      </c>
      <c r="I3" s="19" t="s">
        <v>146</v>
      </c>
      <c r="K3" s="4" t="str">
        <f>IFERROR('Main Data Input'!C51,"")</f>
        <v>At %:</v>
      </c>
      <c r="M3" s="4" t="str">
        <f>IFERROR('Main Data Input'!C55,"")</f>
        <v>Payment Mode</v>
      </c>
      <c r="O3" s="4" t="str">
        <f>IFERROR('Main Data Input'!C66,"")</f>
        <v>Any history of HIV or AIDS?</v>
      </c>
      <c r="Q3" s="4" t="str">
        <f>IFERROR('Main Data Input'!C68,"")</f>
        <v>Have you ever been diagnosed with Cancer?</v>
      </c>
      <c r="S3" s="4" t="str">
        <f>IFERROR('Main Data Input'!C70,"")</f>
        <v>If Yes, in how many years?</v>
      </c>
      <c r="U3" s="4" t="str">
        <f>IFERROR('Main Data Input'!C72,"")</f>
        <v>Do you seek medical check-up annually?</v>
      </c>
      <c r="W3" s="4" t="str">
        <f>IFERROR('Main Data Input'!C74,"")</f>
        <v>Any major medical history?</v>
      </c>
      <c r="Y3" s="4" t="str">
        <f>IFERROR('Main Data Input'!C76,"")</f>
        <v>Any history of high blood pressure or hypertension issue?</v>
      </c>
      <c r="AA3" s="4" t="str">
        <f>IFERROR('Main Data Input'!C80,"")</f>
        <v>Any history of High Cholesterol?</v>
      </c>
      <c r="AC3" s="4" t="str">
        <f>IFERROR('Main Data Input'!C84,"")</f>
        <v>Any history of Asthma?</v>
      </c>
      <c r="AE3" s="4" t="str">
        <f>IFERROR('Main Data Input'!C88,"")</f>
        <v>Any history of Diabetes Type 1 or Type 2</v>
      </c>
      <c r="AG3" s="4" t="str">
        <f>IFERROR('Main Data Input'!C90,"")</f>
        <v>If Yes, classify?</v>
      </c>
      <c r="AI3" s="4" t="str">
        <f>IFERROR('Main Data Input'!C92,"")</f>
        <v>Any Liver issue(s) currently of in past?</v>
      </c>
      <c r="AK3" s="4" t="str">
        <f>IFERROR('Main Data Input'!C96,"")</f>
        <v>Any Kidney Issue(s) currently or in the past?</v>
      </c>
      <c r="AM3" s="4" t="str">
        <f>IFERROR('Main Data Input'!C100,"")</f>
        <v>Are you suffering from sleep apnea?</v>
      </c>
      <c r="AO3" s="4" t="str">
        <f>IFERROR('Main Data Input'!C104,"")</f>
        <v>Have you ever been diagnosed with depression or bipolar disorder?</v>
      </c>
      <c r="AQ3" s="4" t="str">
        <f>IFERROR('Main Data Input'!C108,"")</f>
        <v>Any history of Neurological Disorder?</v>
      </c>
      <c r="AS3" s="4" t="str">
        <f>IFERROR('Main Data Input'!C112,"")</f>
        <v>Any history of Psychiatric Disorder?</v>
      </c>
      <c r="AU3" s="4" t="str">
        <f>IFERROR('Main Data Input'!C116,"")</f>
        <v>Any history of Anxiety?</v>
      </c>
      <c r="AW3" s="4" t="str">
        <f>IFERROR('Main Data Input'!C120,"")</f>
        <v xml:space="preserve">Have you ever had or currently have a Heart Issues? </v>
      </c>
      <c r="AY3" s="4" t="str">
        <f>IFERROR('Main Data Input'!C124,"")</f>
        <v xml:space="preserve">Have you ever gone through angioplasty or angiography? </v>
      </c>
      <c r="BA3" s="4" t="str">
        <f>IFERROR('Main Data Input'!C130,"")</f>
        <v>Are you physically active?</v>
      </c>
      <c r="BC3" s="4" t="str">
        <f>IFERROR('Main Data Input'!C132,"")</f>
        <v xml:space="preserve">What is the pattern of your exercise or physical activities? </v>
      </c>
      <c r="BE3" s="4" t="str">
        <f>IFERROR('Main Data Input'!C136,"")</f>
        <v xml:space="preserve">What portions of Fruits or vegetables do you intake? </v>
      </c>
      <c r="BG3" s="4" t="str">
        <f>IFERROR('Main Data Input'!C134,"")</f>
        <v>Do you maintain healthy portion of fruits and green vegetables?</v>
      </c>
      <c r="BI3" s="4" t="str">
        <f>IFERROR('Main Data Input'!C138,"")</f>
        <v>Any physical disabilities?</v>
      </c>
      <c r="BK3" s="4" t="s">
        <v>194</v>
      </c>
      <c r="BM3" s="4" t="str">
        <f>IFERROR('Main Data Input'!C143,"")</f>
        <v>Do you consume Alcohol?</v>
      </c>
      <c r="BO3" s="4" t="str">
        <f>IFERROR('Main Data Input'!C145,"")</f>
        <v xml:space="preserve">Any history of drug abuse now or in the past? </v>
      </c>
      <c r="BQ3" s="4" t="str">
        <f>IFERROR('Main Data Input'!C149,"")</f>
        <v>Number of driving Infractions in the last three (03) years?</v>
      </c>
      <c r="BS3" s="4" t="str">
        <f>IFERROR('Main Data Input'!C151,"")</f>
        <v xml:space="preserve">Have you ever had or currently have any Criminal charges? </v>
      </c>
      <c r="BU3" s="4" t="str">
        <f>IFERROR('Main Data Input'!C153,"")</f>
        <v>Have you ever been convicted of a DUI/DWI?</v>
      </c>
      <c r="BW3" s="4" t="str">
        <f>IFERROR('Main Data Input'!C155,"")</f>
        <v>If Yes, how many in the last 2 Years?</v>
      </c>
      <c r="BY3" s="4" t="str">
        <f>IFERROR('Main Data Input'!C159,"")</f>
        <v>Have you ever been declared Bankrupt?</v>
      </c>
      <c r="CA3" s="4" t="str">
        <f>IFERROR('Main Data Input'!C163,"")</f>
        <v>How good is your credit rating?</v>
      </c>
      <c r="CC3" s="4" t="str">
        <f>IFERROR('Main Data Input'!C168,"")</f>
        <v>Do you have Current Life Insurance Coverage?</v>
      </c>
      <c r="CE3" s="4" t="str">
        <f>IFERROR('Main Data Input'!C170,"")</f>
        <v>Have you ever been declined for life coverage?</v>
      </c>
      <c r="CG3" s="4" t="str">
        <f>IFERROR('Main Data Input'!C177,"")</f>
        <v>Do you owe child support?</v>
      </c>
      <c r="CI3" s="4" t="str">
        <f>IFERROR('Main Data Input'!C181,"")</f>
        <v>Are you married?</v>
      </c>
    </row>
    <row r="4" spans="1:87" s="17" customFormat="1" ht="14.4" x14ac:dyDescent="0.3">
      <c r="A4" s="2"/>
      <c r="B4" s="31"/>
      <c r="C4" s="30"/>
      <c r="D4" s="5"/>
      <c r="F4" s="32"/>
      <c r="H4" s="20"/>
      <c r="I4" s="21"/>
      <c r="K4" s="5"/>
      <c r="M4" s="5"/>
      <c r="O4" s="5"/>
      <c r="Q4" s="5"/>
      <c r="S4" s="5"/>
      <c r="U4" s="5"/>
      <c r="W4" s="5"/>
      <c r="Y4" s="5"/>
      <c r="AA4" s="5"/>
      <c r="AC4" s="5"/>
      <c r="AE4" s="5"/>
      <c r="AG4" s="5"/>
      <c r="AI4" s="5"/>
      <c r="AK4" s="5"/>
      <c r="AM4" s="5"/>
      <c r="AO4" s="5"/>
      <c r="AQ4" s="5"/>
      <c r="AS4" s="5"/>
      <c r="AU4" s="5"/>
      <c r="AW4" s="5"/>
      <c r="AY4" s="5"/>
      <c r="BA4" s="5"/>
      <c r="BC4" s="5"/>
      <c r="BE4" s="5"/>
      <c r="BG4" s="5"/>
      <c r="BI4" s="5"/>
      <c r="BK4" s="5"/>
      <c r="BM4" s="5"/>
      <c r="BO4" s="5"/>
      <c r="BQ4" s="5"/>
      <c r="BS4" s="5"/>
      <c r="BU4" s="5"/>
      <c r="BW4" s="5"/>
      <c r="BY4" s="5"/>
      <c r="CA4" s="5"/>
      <c r="CC4" s="5"/>
      <c r="CE4" s="5"/>
      <c r="CG4" s="5"/>
      <c r="CI4" s="5"/>
    </row>
    <row r="5" spans="1:87" ht="20.399999999999999" x14ac:dyDescent="0.2">
      <c r="A5" s="2">
        <f>ROW(A1)</f>
        <v>1</v>
      </c>
      <c r="B5" s="33" t="s">
        <v>19</v>
      </c>
      <c r="C5" s="15"/>
      <c r="D5" s="7" t="s">
        <v>23</v>
      </c>
      <c r="F5" s="6" t="s">
        <v>26</v>
      </c>
      <c r="H5" s="34" t="s">
        <v>71</v>
      </c>
      <c r="I5" s="35" t="s">
        <v>72</v>
      </c>
      <c r="K5" s="22">
        <v>0.15</v>
      </c>
      <c r="M5" s="12" t="s">
        <v>152</v>
      </c>
      <c r="O5" s="7" t="s">
        <v>178</v>
      </c>
      <c r="Q5" s="7" t="s">
        <v>178</v>
      </c>
      <c r="S5" s="7">
        <v>1</v>
      </c>
      <c r="U5" s="7" t="s">
        <v>178</v>
      </c>
      <c r="W5" s="7" t="s">
        <v>178</v>
      </c>
      <c r="Y5" s="7" t="s">
        <v>180</v>
      </c>
      <c r="AA5" s="7" t="s">
        <v>180</v>
      </c>
      <c r="AC5" s="7" t="s">
        <v>178</v>
      </c>
      <c r="AE5" s="7" t="s">
        <v>178</v>
      </c>
      <c r="AG5" s="7" t="s">
        <v>184</v>
      </c>
      <c r="AI5" s="7" t="s">
        <v>178</v>
      </c>
      <c r="AK5" s="7" t="s">
        <v>178</v>
      </c>
      <c r="AM5" s="7" t="s">
        <v>178</v>
      </c>
      <c r="AO5" s="7" t="s">
        <v>178</v>
      </c>
      <c r="AQ5" s="7" t="s">
        <v>178</v>
      </c>
      <c r="AS5" s="7" t="s">
        <v>178</v>
      </c>
      <c r="AU5" s="7" t="s">
        <v>178</v>
      </c>
      <c r="AW5" s="7" t="s">
        <v>178</v>
      </c>
      <c r="AY5" s="7" t="s">
        <v>178</v>
      </c>
      <c r="BA5" s="7" t="s">
        <v>178</v>
      </c>
      <c r="BC5" s="6" t="s">
        <v>197</v>
      </c>
      <c r="BE5" s="6" t="s">
        <v>201</v>
      </c>
      <c r="BG5" s="7" t="s">
        <v>178</v>
      </c>
      <c r="BI5" s="7" t="s">
        <v>178</v>
      </c>
      <c r="BK5" s="7" t="s">
        <v>178</v>
      </c>
      <c r="BM5" s="13" t="s">
        <v>205</v>
      </c>
      <c r="BO5" s="7" t="s">
        <v>178</v>
      </c>
      <c r="BQ5" s="9" t="s">
        <v>218</v>
      </c>
      <c r="BS5" s="7" t="s">
        <v>178</v>
      </c>
      <c r="BU5" s="7" t="s">
        <v>178</v>
      </c>
      <c r="BW5" s="7">
        <v>1</v>
      </c>
      <c r="BY5" s="7" t="s">
        <v>178</v>
      </c>
      <c r="CA5" s="9" t="s">
        <v>225</v>
      </c>
      <c r="CC5" s="7" t="s">
        <v>178</v>
      </c>
      <c r="CE5" s="7" t="s">
        <v>284</v>
      </c>
      <c r="CG5" s="7" t="s">
        <v>178</v>
      </c>
      <c r="CI5" s="7" t="s">
        <v>178</v>
      </c>
    </row>
    <row r="6" spans="1:87" ht="21" thickBot="1" x14ac:dyDescent="0.25">
      <c r="A6" s="2">
        <f t="shared" ref="A6:A25" si="0">ROW(A2)</f>
        <v>2</v>
      </c>
      <c r="B6" s="33" t="s">
        <v>20</v>
      </c>
      <c r="D6" s="7" t="s">
        <v>24</v>
      </c>
      <c r="F6" s="6" t="s">
        <v>27</v>
      </c>
      <c r="H6" s="34" t="s">
        <v>73</v>
      </c>
      <c r="I6" s="35" t="s">
        <v>72</v>
      </c>
      <c r="K6" s="22">
        <v>0.25</v>
      </c>
      <c r="M6" s="12" t="s">
        <v>153</v>
      </c>
      <c r="O6" s="8" t="s">
        <v>179</v>
      </c>
      <c r="Q6" s="8" t="s">
        <v>179</v>
      </c>
      <c r="S6" s="7">
        <v>2</v>
      </c>
      <c r="U6" s="8" t="s">
        <v>179</v>
      </c>
      <c r="W6" s="8" t="s">
        <v>179</v>
      </c>
      <c r="Y6" s="7" t="s">
        <v>181</v>
      </c>
      <c r="AA6" s="7" t="s">
        <v>181</v>
      </c>
      <c r="AC6" s="8" t="s">
        <v>179</v>
      </c>
      <c r="AE6" s="8" t="s">
        <v>179</v>
      </c>
      <c r="AG6" s="8" t="s">
        <v>185</v>
      </c>
      <c r="AI6" s="8" t="s">
        <v>179</v>
      </c>
      <c r="AK6" s="8" t="s">
        <v>179</v>
      </c>
      <c r="AM6" s="8" t="s">
        <v>179</v>
      </c>
      <c r="AO6" s="8" t="s">
        <v>179</v>
      </c>
      <c r="AQ6" s="8" t="s">
        <v>179</v>
      </c>
      <c r="AS6" s="8" t="s">
        <v>179</v>
      </c>
      <c r="AU6" s="8" t="s">
        <v>179</v>
      </c>
      <c r="AW6" s="8" t="s">
        <v>179</v>
      </c>
      <c r="AY6" s="8" t="s">
        <v>179</v>
      </c>
      <c r="BA6" s="8" t="s">
        <v>179</v>
      </c>
      <c r="BC6" s="6" t="s">
        <v>198</v>
      </c>
      <c r="BE6" s="6" t="s">
        <v>202</v>
      </c>
      <c r="BG6" s="8" t="s">
        <v>179</v>
      </c>
      <c r="BI6" s="8" t="s">
        <v>179</v>
      </c>
      <c r="BK6" s="8" t="s">
        <v>179</v>
      </c>
      <c r="BM6" s="13" t="s">
        <v>206</v>
      </c>
      <c r="BO6" s="8" t="s">
        <v>179</v>
      </c>
      <c r="BQ6" s="9" t="s">
        <v>219</v>
      </c>
      <c r="BS6" s="8" t="s">
        <v>179</v>
      </c>
      <c r="BU6" s="8" t="s">
        <v>179</v>
      </c>
      <c r="BW6" s="7">
        <v>2</v>
      </c>
      <c r="BY6" s="8" t="s">
        <v>179</v>
      </c>
      <c r="CA6" s="9" t="s">
        <v>226</v>
      </c>
      <c r="CC6" s="8" t="s">
        <v>179</v>
      </c>
      <c r="CE6" s="8" t="s">
        <v>179</v>
      </c>
      <c r="CG6" s="8" t="s">
        <v>179</v>
      </c>
      <c r="CI6" s="7" t="s">
        <v>179</v>
      </c>
    </row>
    <row r="7" spans="1:87" ht="10.8" thickBot="1" x14ac:dyDescent="0.25">
      <c r="A7" s="2">
        <f>ROW(A3)</f>
        <v>3</v>
      </c>
      <c r="B7" s="8" t="s">
        <v>21</v>
      </c>
      <c r="D7" s="8" t="s">
        <v>21</v>
      </c>
      <c r="F7" s="6" t="s">
        <v>28</v>
      </c>
      <c r="H7" s="34" t="s">
        <v>74</v>
      </c>
      <c r="I7" s="35" t="s">
        <v>72</v>
      </c>
      <c r="K7" s="22">
        <v>0.5</v>
      </c>
      <c r="M7" s="12" t="s">
        <v>154</v>
      </c>
      <c r="O7" s="2" t="s">
        <v>278</v>
      </c>
      <c r="Q7" s="2" t="s">
        <v>278</v>
      </c>
      <c r="S7" s="7">
        <v>3</v>
      </c>
      <c r="U7" s="2" t="s">
        <v>278</v>
      </c>
      <c r="W7" s="2" t="s">
        <v>278</v>
      </c>
      <c r="Y7" s="7" t="s">
        <v>182</v>
      </c>
      <c r="AA7" s="7" t="s">
        <v>182</v>
      </c>
      <c r="AC7" s="2" t="s">
        <v>278</v>
      </c>
      <c r="AE7" s="2" t="s">
        <v>278</v>
      </c>
      <c r="AG7" s="2" t="s">
        <v>278</v>
      </c>
      <c r="AI7" s="2" t="s">
        <v>278</v>
      </c>
      <c r="AK7" s="2" t="s">
        <v>278</v>
      </c>
      <c r="AM7" s="2" t="s">
        <v>278</v>
      </c>
      <c r="AO7" s="2" t="s">
        <v>278</v>
      </c>
      <c r="AQ7" s="2" t="s">
        <v>278</v>
      </c>
      <c r="AS7" s="2" t="s">
        <v>278</v>
      </c>
      <c r="AU7" s="2" t="s">
        <v>278</v>
      </c>
      <c r="AW7" s="2" t="s">
        <v>278</v>
      </c>
      <c r="AY7" s="2" t="s">
        <v>278</v>
      </c>
      <c r="BA7" s="2" t="s">
        <v>278</v>
      </c>
      <c r="BC7" s="6" t="s">
        <v>199</v>
      </c>
      <c r="BE7" s="6" t="s">
        <v>203</v>
      </c>
      <c r="BG7" s="2" t="s">
        <v>278</v>
      </c>
      <c r="BI7" s="2" t="s">
        <v>278</v>
      </c>
      <c r="BK7" s="2" t="s">
        <v>278</v>
      </c>
      <c r="BM7" s="13" t="s">
        <v>207</v>
      </c>
      <c r="BO7" s="2" t="s">
        <v>278</v>
      </c>
      <c r="BQ7" s="9" t="s">
        <v>220</v>
      </c>
      <c r="BS7" s="2" t="s">
        <v>278</v>
      </c>
      <c r="BU7" s="2" t="s">
        <v>278</v>
      </c>
      <c r="BW7" s="7">
        <v>3</v>
      </c>
      <c r="BY7" s="2" t="s">
        <v>278</v>
      </c>
      <c r="CA7" s="9" t="s">
        <v>227</v>
      </c>
      <c r="CC7" s="2" t="s">
        <v>278</v>
      </c>
      <c r="CE7" s="2" t="s">
        <v>278</v>
      </c>
      <c r="CI7" s="7" t="s">
        <v>306</v>
      </c>
    </row>
    <row r="8" spans="1:87" ht="15" thickBot="1" x14ac:dyDescent="0.25">
      <c r="A8" s="2">
        <f>ROW(A4)</f>
        <v>4</v>
      </c>
      <c r="F8" s="6" t="s">
        <v>29</v>
      </c>
      <c r="H8" s="34" t="s">
        <v>75</v>
      </c>
      <c r="I8" s="35" t="s">
        <v>72</v>
      </c>
      <c r="K8" s="22">
        <v>0.75</v>
      </c>
      <c r="M8" s="12" t="s">
        <v>155</v>
      </c>
      <c r="O8" s="24" t="s">
        <v>151</v>
      </c>
      <c r="Q8" s="24" t="s">
        <v>151</v>
      </c>
      <c r="S8" s="7">
        <v>4</v>
      </c>
      <c r="U8" s="24" t="s">
        <v>151</v>
      </c>
      <c r="W8" s="24" t="s">
        <v>151</v>
      </c>
      <c r="Y8" s="8" t="s">
        <v>183</v>
      </c>
      <c r="AA8" s="8" t="s">
        <v>183</v>
      </c>
      <c r="AC8" s="24" t="s">
        <v>151</v>
      </c>
      <c r="AE8" s="24" t="s">
        <v>151</v>
      </c>
      <c r="AG8" s="24" t="s">
        <v>151</v>
      </c>
      <c r="AI8" s="24" t="s">
        <v>151</v>
      </c>
      <c r="AK8" s="24" t="s">
        <v>151</v>
      </c>
      <c r="AM8" s="24" t="s">
        <v>151</v>
      </c>
      <c r="AO8" s="24" t="s">
        <v>151</v>
      </c>
      <c r="AQ8" s="24" t="s">
        <v>151</v>
      </c>
      <c r="AS8" s="24" t="s">
        <v>151</v>
      </c>
      <c r="AU8" s="24" t="s">
        <v>151</v>
      </c>
      <c r="AW8" s="24" t="s">
        <v>151</v>
      </c>
      <c r="AY8" s="24" t="s">
        <v>151</v>
      </c>
      <c r="BA8" s="24" t="s">
        <v>151</v>
      </c>
      <c r="BC8" s="29" t="s">
        <v>200</v>
      </c>
      <c r="BE8" s="29" t="s">
        <v>204</v>
      </c>
      <c r="BG8" s="24" t="s">
        <v>151</v>
      </c>
      <c r="BI8" s="24" t="s">
        <v>151</v>
      </c>
      <c r="BK8" s="24" t="s">
        <v>151</v>
      </c>
      <c r="BM8" s="13" t="s">
        <v>208</v>
      </c>
      <c r="BO8" s="24" t="s">
        <v>151</v>
      </c>
      <c r="BQ8" s="9" t="s">
        <v>221</v>
      </c>
      <c r="BS8" s="24" t="s">
        <v>151</v>
      </c>
      <c r="BU8" s="24" t="s">
        <v>151</v>
      </c>
      <c r="BW8" s="7">
        <v>4</v>
      </c>
      <c r="BY8" s="24" t="s">
        <v>151</v>
      </c>
      <c r="CA8" s="9" t="s">
        <v>228</v>
      </c>
      <c r="CC8" s="24" t="s">
        <v>151</v>
      </c>
      <c r="CE8" s="24" t="s">
        <v>151</v>
      </c>
      <c r="CI8" s="8" t="s">
        <v>307</v>
      </c>
    </row>
    <row r="9" spans="1:87" ht="15" thickBot="1" x14ac:dyDescent="0.25">
      <c r="A9" s="2">
        <f>ROW(A5)</f>
        <v>5</v>
      </c>
      <c r="F9" s="6" t="s">
        <v>30</v>
      </c>
      <c r="H9" s="34" t="s">
        <v>76</v>
      </c>
      <c r="I9" s="35" t="s">
        <v>72</v>
      </c>
      <c r="K9" s="23">
        <v>1</v>
      </c>
      <c r="M9" s="36" t="s">
        <v>156</v>
      </c>
      <c r="S9" s="7">
        <v>5</v>
      </c>
      <c r="Y9" s="2" t="s">
        <v>278</v>
      </c>
      <c r="AA9" s="2" t="s">
        <v>278</v>
      </c>
      <c r="BC9" s="2" t="s">
        <v>278</v>
      </c>
      <c r="BE9" s="2" t="s">
        <v>278</v>
      </c>
      <c r="BM9" s="14" t="s">
        <v>209</v>
      </c>
      <c r="BQ9" s="9" t="s">
        <v>222</v>
      </c>
      <c r="BW9" s="7">
        <v>5</v>
      </c>
      <c r="CA9" s="10" t="s">
        <v>229</v>
      </c>
      <c r="CC9" s="24"/>
    </row>
    <row r="10" spans="1:87" ht="16.2" customHeight="1" thickBot="1" x14ac:dyDescent="0.25">
      <c r="A10" s="2">
        <f>ROW(A6)</f>
        <v>6</v>
      </c>
      <c r="F10" s="6" t="s">
        <v>31</v>
      </c>
      <c r="H10" s="34" t="s">
        <v>77</v>
      </c>
      <c r="I10" s="35" t="s">
        <v>72</v>
      </c>
      <c r="S10" s="7">
        <v>6</v>
      </c>
      <c r="Y10" s="24" t="s">
        <v>151</v>
      </c>
      <c r="AA10" s="24" t="s">
        <v>151</v>
      </c>
      <c r="BC10" s="24" t="s">
        <v>151</v>
      </c>
      <c r="BE10" s="24" t="s">
        <v>151</v>
      </c>
      <c r="BM10" s="2" t="s">
        <v>278</v>
      </c>
      <c r="BQ10" s="10" t="s">
        <v>223</v>
      </c>
      <c r="BW10" s="7">
        <v>6</v>
      </c>
      <c r="BY10" s="44" t="str">
        <f>IFERROR('Main Data Input'!C161,"")</f>
        <v>If Yes, it is</v>
      </c>
      <c r="CA10" s="2" t="s">
        <v>278</v>
      </c>
    </row>
    <row r="11" spans="1:87" ht="20.399999999999999" x14ac:dyDescent="0.3">
      <c r="A11" s="2">
        <f t="shared" si="0"/>
        <v>7</v>
      </c>
      <c r="F11" s="6" t="s">
        <v>32</v>
      </c>
      <c r="H11" s="34" t="s">
        <v>78</v>
      </c>
      <c r="I11" s="35" t="s">
        <v>72</v>
      </c>
      <c r="S11" s="7">
        <v>7</v>
      </c>
      <c r="BM11" s="24" t="s">
        <v>151</v>
      </c>
      <c r="BQ11" s="2" t="s">
        <v>278</v>
      </c>
      <c r="BW11" s="7">
        <v>7</v>
      </c>
      <c r="BY11" s="7"/>
      <c r="CA11" s="24" t="s">
        <v>151</v>
      </c>
    </row>
    <row r="12" spans="1:87" ht="14.4" x14ac:dyDescent="0.3">
      <c r="A12" s="2">
        <f t="shared" si="0"/>
        <v>8</v>
      </c>
      <c r="F12" s="6" t="s">
        <v>33</v>
      </c>
      <c r="H12" s="34" t="s">
        <v>79</v>
      </c>
      <c r="I12" s="35" t="s">
        <v>72</v>
      </c>
      <c r="S12" s="7">
        <v>8</v>
      </c>
      <c r="BQ12" s="24" t="s">
        <v>151</v>
      </c>
      <c r="BW12" s="7">
        <v>8</v>
      </c>
      <c r="BY12" s="7" t="s">
        <v>299</v>
      </c>
    </row>
    <row r="13" spans="1:87" ht="10.8" thickBot="1" x14ac:dyDescent="0.35">
      <c r="A13" s="2">
        <f t="shared" si="0"/>
        <v>9</v>
      </c>
      <c r="F13" s="6" t="s">
        <v>34</v>
      </c>
      <c r="H13" s="34" t="s">
        <v>80</v>
      </c>
      <c r="I13" s="35" t="s">
        <v>72</v>
      </c>
      <c r="S13" s="7">
        <v>9</v>
      </c>
      <c r="BW13" s="7">
        <v>9</v>
      </c>
      <c r="BY13" s="8" t="s">
        <v>300</v>
      </c>
    </row>
    <row r="14" spans="1:87" ht="10.8" thickBot="1" x14ac:dyDescent="0.35">
      <c r="A14" s="2">
        <f t="shared" si="0"/>
        <v>10</v>
      </c>
      <c r="F14" s="6" t="s">
        <v>35</v>
      </c>
      <c r="H14" s="34" t="s">
        <v>81</v>
      </c>
      <c r="I14" s="35" t="s">
        <v>72</v>
      </c>
      <c r="S14" s="8">
        <v>10</v>
      </c>
      <c r="BW14" s="8" t="s">
        <v>224</v>
      </c>
    </row>
    <row r="15" spans="1:87" ht="20.399999999999999" x14ac:dyDescent="0.3">
      <c r="A15" s="2">
        <f t="shared" si="0"/>
        <v>11</v>
      </c>
      <c r="F15" s="6" t="s">
        <v>36</v>
      </c>
      <c r="H15" s="34" t="s">
        <v>82</v>
      </c>
      <c r="I15" s="35" t="s">
        <v>72</v>
      </c>
      <c r="BW15" s="2" t="s">
        <v>278</v>
      </c>
    </row>
    <row r="16" spans="1:87" ht="14.4" x14ac:dyDescent="0.3">
      <c r="A16" s="2">
        <f t="shared" si="0"/>
        <v>12</v>
      </c>
      <c r="F16" s="6" t="s">
        <v>37</v>
      </c>
      <c r="H16" s="34" t="s">
        <v>83</v>
      </c>
      <c r="I16" s="35" t="s">
        <v>72</v>
      </c>
      <c r="BW16" s="24" t="s">
        <v>151</v>
      </c>
    </row>
    <row r="17" spans="1:9" x14ac:dyDescent="0.3">
      <c r="A17" s="2">
        <f t="shared" si="0"/>
        <v>13</v>
      </c>
      <c r="F17" s="6" t="s">
        <v>38</v>
      </c>
      <c r="H17" s="34" t="s">
        <v>84</v>
      </c>
      <c r="I17" s="35" t="s">
        <v>72</v>
      </c>
    </row>
    <row r="18" spans="1:9" ht="20.399999999999999" x14ac:dyDescent="0.3">
      <c r="A18" s="2">
        <f t="shared" si="0"/>
        <v>14</v>
      </c>
      <c r="F18" s="6" t="s">
        <v>39</v>
      </c>
      <c r="H18" s="34" t="s">
        <v>85</v>
      </c>
      <c r="I18" s="35" t="s">
        <v>72</v>
      </c>
    </row>
    <row r="19" spans="1:9" x14ac:dyDescent="0.3">
      <c r="A19" s="2">
        <f t="shared" si="0"/>
        <v>15</v>
      </c>
      <c r="F19" s="6" t="s">
        <v>40</v>
      </c>
      <c r="H19" s="34" t="s">
        <v>86</v>
      </c>
      <c r="I19" s="35" t="s">
        <v>72</v>
      </c>
    </row>
    <row r="20" spans="1:9" ht="20.399999999999999" x14ac:dyDescent="0.3">
      <c r="A20" s="2">
        <f t="shared" si="0"/>
        <v>16</v>
      </c>
      <c r="F20" s="6" t="s">
        <v>41</v>
      </c>
      <c r="H20" s="34" t="s">
        <v>87</v>
      </c>
      <c r="I20" s="35" t="s">
        <v>72</v>
      </c>
    </row>
    <row r="21" spans="1:9" x14ac:dyDescent="0.3">
      <c r="A21" s="2">
        <f t="shared" si="0"/>
        <v>17</v>
      </c>
      <c r="F21" s="6" t="s">
        <v>42</v>
      </c>
      <c r="H21" s="34" t="s">
        <v>88</v>
      </c>
      <c r="I21" s="35" t="s">
        <v>72</v>
      </c>
    </row>
    <row r="22" spans="1:9" x14ac:dyDescent="0.3">
      <c r="A22" s="2">
        <f t="shared" si="0"/>
        <v>18</v>
      </c>
      <c r="F22" s="6" t="s">
        <v>43</v>
      </c>
      <c r="H22" s="34" t="s">
        <v>89</v>
      </c>
      <c r="I22" s="35" t="s">
        <v>72</v>
      </c>
    </row>
    <row r="23" spans="1:9" ht="20.399999999999999" x14ac:dyDescent="0.3">
      <c r="A23" s="2">
        <f t="shared" si="0"/>
        <v>19</v>
      </c>
      <c r="F23" s="6" t="s">
        <v>44</v>
      </c>
      <c r="H23" s="34" t="s">
        <v>90</v>
      </c>
      <c r="I23" s="35" t="s">
        <v>72</v>
      </c>
    </row>
    <row r="24" spans="1:9" x14ac:dyDescent="0.3">
      <c r="A24" s="2">
        <f t="shared" si="0"/>
        <v>20</v>
      </c>
      <c r="F24" s="6" t="s">
        <v>45</v>
      </c>
      <c r="H24" s="34" t="s">
        <v>91</v>
      </c>
      <c r="I24" s="35" t="s">
        <v>72</v>
      </c>
    </row>
    <row r="25" spans="1:9" ht="40.799999999999997" x14ac:dyDescent="0.3">
      <c r="A25" s="2">
        <f t="shared" si="0"/>
        <v>21</v>
      </c>
      <c r="F25" s="6" t="s">
        <v>46</v>
      </c>
      <c r="H25" s="34" t="s">
        <v>92</v>
      </c>
      <c r="I25" s="35" t="s">
        <v>72</v>
      </c>
    </row>
    <row r="26" spans="1:9" ht="20.399999999999999" x14ac:dyDescent="0.3">
      <c r="F26" s="6" t="s">
        <v>47</v>
      </c>
      <c r="H26" s="34" t="s">
        <v>93</v>
      </c>
      <c r="I26" s="35" t="s">
        <v>94</v>
      </c>
    </row>
    <row r="27" spans="1:9" x14ac:dyDescent="0.3">
      <c r="F27" s="6" t="s">
        <v>48</v>
      </c>
      <c r="H27" s="34" t="s">
        <v>95</v>
      </c>
      <c r="I27" s="35" t="s">
        <v>94</v>
      </c>
    </row>
    <row r="28" spans="1:9" x14ac:dyDescent="0.3">
      <c r="F28" s="6" t="s">
        <v>49</v>
      </c>
      <c r="H28" s="34" t="s">
        <v>96</v>
      </c>
      <c r="I28" s="35" t="s">
        <v>94</v>
      </c>
    </row>
    <row r="29" spans="1:9" ht="20.399999999999999" x14ac:dyDescent="0.3">
      <c r="F29" s="6" t="s">
        <v>50</v>
      </c>
      <c r="H29" s="34" t="s">
        <v>97</v>
      </c>
      <c r="I29" s="35" t="s">
        <v>94</v>
      </c>
    </row>
    <row r="30" spans="1:9" x14ac:dyDescent="0.3">
      <c r="F30" s="6" t="s">
        <v>51</v>
      </c>
      <c r="H30" s="34" t="s">
        <v>98</v>
      </c>
      <c r="I30" s="35" t="s">
        <v>94</v>
      </c>
    </row>
    <row r="31" spans="1:9" ht="20.399999999999999" x14ac:dyDescent="0.3">
      <c r="F31" s="6" t="s">
        <v>52</v>
      </c>
      <c r="H31" s="34" t="s">
        <v>99</v>
      </c>
      <c r="I31" s="35" t="s">
        <v>94</v>
      </c>
    </row>
    <row r="32" spans="1:9" ht="20.399999999999999" x14ac:dyDescent="0.3">
      <c r="F32" s="6" t="s">
        <v>53</v>
      </c>
      <c r="H32" s="34" t="s">
        <v>100</v>
      </c>
      <c r="I32" s="35" t="s">
        <v>94</v>
      </c>
    </row>
    <row r="33" spans="6:9" x14ac:dyDescent="0.3">
      <c r="F33" s="6" t="s">
        <v>54</v>
      </c>
      <c r="H33" s="34" t="s">
        <v>101</v>
      </c>
      <c r="I33" s="35" t="s">
        <v>94</v>
      </c>
    </row>
    <row r="34" spans="6:9" ht="30.6" x14ac:dyDescent="0.3">
      <c r="F34" s="6" t="s">
        <v>55</v>
      </c>
      <c r="H34" s="34" t="s">
        <v>102</v>
      </c>
      <c r="I34" s="35" t="s">
        <v>94</v>
      </c>
    </row>
    <row r="35" spans="6:9" ht="20.399999999999999" x14ac:dyDescent="0.3">
      <c r="F35" s="6" t="s">
        <v>56</v>
      </c>
      <c r="H35" s="34" t="s">
        <v>103</v>
      </c>
      <c r="I35" s="35" t="s">
        <v>94</v>
      </c>
    </row>
    <row r="36" spans="6:9" x14ac:dyDescent="0.3">
      <c r="F36" s="6" t="s">
        <v>57</v>
      </c>
      <c r="H36" s="34" t="s">
        <v>104</v>
      </c>
      <c r="I36" s="35" t="s">
        <v>94</v>
      </c>
    </row>
    <row r="37" spans="6:9" x14ac:dyDescent="0.3">
      <c r="F37" s="6" t="s">
        <v>58</v>
      </c>
      <c r="H37" s="34" t="s">
        <v>105</v>
      </c>
      <c r="I37" s="35" t="s">
        <v>94</v>
      </c>
    </row>
    <row r="38" spans="6:9" ht="30.6" x14ac:dyDescent="0.3">
      <c r="F38" s="6" t="s">
        <v>59</v>
      </c>
      <c r="H38" s="34" t="s">
        <v>106</v>
      </c>
      <c r="I38" s="35" t="s">
        <v>94</v>
      </c>
    </row>
    <row r="39" spans="6:9" ht="30.6" x14ac:dyDescent="0.3">
      <c r="F39" s="6" t="s">
        <v>60</v>
      </c>
      <c r="H39" s="34" t="s">
        <v>107</v>
      </c>
      <c r="I39" s="35" t="s">
        <v>94</v>
      </c>
    </row>
    <row r="40" spans="6:9" x14ac:dyDescent="0.3">
      <c r="F40" s="6" t="s">
        <v>61</v>
      </c>
      <c r="H40" s="34" t="s">
        <v>108</v>
      </c>
      <c r="I40" s="35" t="s">
        <v>94</v>
      </c>
    </row>
    <row r="41" spans="6:9" x14ac:dyDescent="0.3">
      <c r="F41" s="6" t="s">
        <v>62</v>
      </c>
      <c r="H41" s="34" t="s">
        <v>109</v>
      </c>
      <c r="I41" s="35" t="s">
        <v>94</v>
      </c>
    </row>
    <row r="42" spans="6:9" ht="30.6" x14ac:dyDescent="0.3">
      <c r="F42" s="6" t="s">
        <v>63</v>
      </c>
      <c r="H42" s="34" t="s">
        <v>110</v>
      </c>
      <c r="I42" s="35" t="s">
        <v>94</v>
      </c>
    </row>
    <row r="43" spans="6:9" ht="20.399999999999999" x14ac:dyDescent="0.3">
      <c r="F43" s="6" t="s">
        <v>64</v>
      </c>
      <c r="H43" s="34" t="s">
        <v>111</v>
      </c>
      <c r="I43" s="35" t="s">
        <v>94</v>
      </c>
    </row>
    <row r="44" spans="6:9" x14ac:dyDescent="0.3">
      <c r="F44" s="6" t="s">
        <v>65</v>
      </c>
      <c r="H44" s="34" t="s">
        <v>112</v>
      </c>
      <c r="I44" s="35" t="s">
        <v>94</v>
      </c>
    </row>
    <row r="45" spans="6:9" ht="20.399999999999999" x14ac:dyDescent="0.3">
      <c r="F45" s="6" t="s">
        <v>66</v>
      </c>
      <c r="H45" s="34" t="s">
        <v>113</v>
      </c>
      <c r="I45" s="35" t="s">
        <v>94</v>
      </c>
    </row>
    <row r="46" spans="6:9" ht="20.399999999999999" x14ac:dyDescent="0.3">
      <c r="F46" s="6" t="s">
        <v>67</v>
      </c>
      <c r="H46" s="34" t="s">
        <v>114</v>
      </c>
      <c r="I46" s="35" t="s">
        <v>94</v>
      </c>
    </row>
    <row r="47" spans="6:9" x14ac:dyDescent="0.3">
      <c r="F47" s="6" t="s">
        <v>68</v>
      </c>
      <c r="H47" s="34" t="s">
        <v>115</v>
      </c>
      <c r="I47" s="35" t="s">
        <v>94</v>
      </c>
    </row>
    <row r="48" spans="6:9" ht="21" thickBot="1" x14ac:dyDescent="0.35">
      <c r="F48" s="29" t="s">
        <v>69</v>
      </c>
      <c r="H48" s="34" t="s">
        <v>116</v>
      </c>
      <c r="I48" s="35" t="s">
        <v>94</v>
      </c>
    </row>
    <row r="49" spans="8:9" x14ac:dyDescent="0.3">
      <c r="H49" s="34" t="s">
        <v>117</v>
      </c>
      <c r="I49" s="35" t="s">
        <v>94</v>
      </c>
    </row>
    <row r="50" spans="8:9" ht="20.399999999999999" x14ac:dyDescent="0.3">
      <c r="H50" s="34" t="s">
        <v>118</v>
      </c>
      <c r="I50" s="35" t="s">
        <v>119</v>
      </c>
    </row>
    <row r="51" spans="8:9" ht="30.6" x14ac:dyDescent="0.3">
      <c r="H51" s="34" t="s">
        <v>120</v>
      </c>
      <c r="I51" s="35" t="s">
        <v>119</v>
      </c>
    </row>
    <row r="52" spans="8:9" x14ac:dyDescent="0.3">
      <c r="H52" s="34" t="s">
        <v>121</v>
      </c>
      <c r="I52" s="35" t="s">
        <v>119</v>
      </c>
    </row>
    <row r="53" spans="8:9" x14ac:dyDescent="0.3">
      <c r="H53" s="34" t="s">
        <v>122</v>
      </c>
      <c r="I53" s="35" t="s">
        <v>119</v>
      </c>
    </row>
    <row r="54" spans="8:9" x14ac:dyDescent="0.3">
      <c r="H54" s="34" t="s">
        <v>123</v>
      </c>
      <c r="I54" s="35" t="s">
        <v>119</v>
      </c>
    </row>
    <row r="55" spans="8:9" x14ac:dyDescent="0.3">
      <c r="H55" s="34" t="s">
        <v>124</v>
      </c>
      <c r="I55" s="35" t="s">
        <v>119</v>
      </c>
    </row>
    <row r="56" spans="8:9" x14ac:dyDescent="0.3">
      <c r="H56" s="34" t="s">
        <v>125</v>
      </c>
      <c r="I56" s="35" t="s">
        <v>119</v>
      </c>
    </row>
    <row r="57" spans="8:9" ht="30.6" x14ac:dyDescent="0.3">
      <c r="H57" s="34" t="s">
        <v>126</v>
      </c>
      <c r="I57" s="35" t="s">
        <v>127</v>
      </c>
    </row>
    <row r="58" spans="8:9" ht="20.399999999999999" x14ac:dyDescent="0.3">
      <c r="H58" s="34" t="s">
        <v>128</v>
      </c>
      <c r="I58" s="35" t="s">
        <v>127</v>
      </c>
    </row>
    <row r="59" spans="8:9" x14ac:dyDescent="0.3">
      <c r="H59" s="34" t="s">
        <v>129</v>
      </c>
      <c r="I59" s="35" t="s">
        <v>127</v>
      </c>
    </row>
    <row r="60" spans="8:9" x14ac:dyDescent="0.3">
      <c r="H60" s="34" t="s">
        <v>130</v>
      </c>
      <c r="I60" s="35" t="s">
        <v>127</v>
      </c>
    </row>
    <row r="61" spans="8:9" x14ac:dyDescent="0.3">
      <c r="H61" s="34" t="s">
        <v>131</v>
      </c>
      <c r="I61" s="35" t="s">
        <v>127</v>
      </c>
    </row>
    <row r="62" spans="8:9" ht="20.399999999999999" x14ac:dyDescent="0.3">
      <c r="H62" s="34" t="s">
        <v>132</v>
      </c>
      <c r="I62" s="35" t="s">
        <v>127</v>
      </c>
    </row>
    <row r="63" spans="8:9" x14ac:dyDescent="0.3">
      <c r="H63" s="34" t="s">
        <v>133</v>
      </c>
      <c r="I63" s="35" t="s">
        <v>127</v>
      </c>
    </row>
    <row r="64" spans="8:9" x14ac:dyDescent="0.3">
      <c r="H64" s="34" t="s">
        <v>134</v>
      </c>
      <c r="I64" s="35" t="s">
        <v>127</v>
      </c>
    </row>
    <row r="65" spans="8:9" x14ac:dyDescent="0.3">
      <c r="H65" s="34" t="s">
        <v>135</v>
      </c>
      <c r="I65" s="35" t="s">
        <v>127</v>
      </c>
    </row>
    <row r="66" spans="8:9" x14ac:dyDescent="0.3">
      <c r="H66" s="34" t="s">
        <v>136</v>
      </c>
      <c r="I66" s="35" t="s">
        <v>127</v>
      </c>
    </row>
    <row r="67" spans="8:9" x14ac:dyDescent="0.3">
      <c r="H67" s="34" t="s">
        <v>137</v>
      </c>
      <c r="I67" s="35" t="s">
        <v>127</v>
      </c>
    </row>
    <row r="68" spans="8:9" x14ac:dyDescent="0.3">
      <c r="H68" s="34" t="s">
        <v>138</v>
      </c>
      <c r="I68" s="35" t="s">
        <v>127</v>
      </c>
    </row>
    <row r="69" spans="8:9" ht="20.399999999999999" x14ac:dyDescent="0.3">
      <c r="H69" s="34" t="s">
        <v>139</v>
      </c>
      <c r="I69" s="35" t="s">
        <v>127</v>
      </c>
    </row>
    <row r="70" spans="8:9" ht="20.399999999999999" x14ac:dyDescent="0.3">
      <c r="H70" s="34" t="s">
        <v>140</v>
      </c>
      <c r="I70" s="35" t="s">
        <v>127</v>
      </c>
    </row>
    <row r="71" spans="8:9" ht="20.399999999999999" x14ac:dyDescent="0.3">
      <c r="H71" s="34" t="s">
        <v>141</v>
      </c>
      <c r="I71" s="35" t="s">
        <v>127</v>
      </c>
    </row>
    <row r="72" spans="8:9" x14ac:dyDescent="0.3">
      <c r="H72" s="34" t="s">
        <v>142</v>
      </c>
      <c r="I72" s="35" t="s">
        <v>127</v>
      </c>
    </row>
    <row r="73" spans="8:9" x14ac:dyDescent="0.3">
      <c r="H73" s="34" t="s">
        <v>143</v>
      </c>
      <c r="I73" s="35" t="s">
        <v>127</v>
      </c>
    </row>
    <row r="74" spans="8:9" x14ac:dyDescent="0.3">
      <c r="H74" s="34" t="s">
        <v>144</v>
      </c>
      <c r="I74" s="35" t="s">
        <v>127</v>
      </c>
    </row>
    <row r="75" spans="8:9" ht="10.8" thickBot="1" x14ac:dyDescent="0.35">
      <c r="H75" s="26" t="s">
        <v>145</v>
      </c>
      <c r="I75" s="37" t="s">
        <v>72</v>
      </c>
    </row>
  </sheetData>
  <hyperlinks>
    <hyperlink ref="O8" location="'M1'!A1" display="Click here" xr:uid="{616CF80C-E99A-4EDE-9BC2-65005D5E95EC}"/>
    <hyperlink ref="Q8" location="'M2'!A1" display="Click here" xr:uid="{D3C3D8E8-595E-46C9-8029-10D2AA070ED2}"/>
    <hyperlink ref="U8" location="'M4'!A1" display="Click here" xr:uid="{3FC5E523-D7A7-453C-9CC7-E6D9A5440617}"/>
    <hyperlink ref="W8" location="'M5'!A1" display="Click here" xr:uid="{F709146C-976B-4482-9198-E7EC0DBA4B98}"/>
    <hyperlink ref="Y10" location="'M6'!A1" display="Click here" xr:uid="{E79D4CB2-83FE-40B6-AF35-71CE2B14C31B}"/>
    <hyperlink ref="AA10" location="'M8'!A1" display="Click here" xr:uid="{80A78FFB-4011-4F81-A874-4074EA9A3B86}"/>
    <hyperlink ref="AC8" location="'M10'!A1" display="Click here" xr:uid="{FD0CA170-6A7D-44A1-B441-83AAC14E1C6B}"/>
    <hyperlink ref="AE8" location="'M12'!A1" display="Click here" xr:uid="{62216BD4-7CF6-407E-AC99-0C9D1E7DC78B}"/>
    <hyperlink ref="AG8" location="'M13'!A1" display="Click here" xr:uid="{3476D455-9954-460A-A476-B9C373E7CBB1}"/>
    <hyperlink ref="AI8" location="'M14'!A1" display="Click here" xr:uid="{1FE53EA0-F4E8-4A4A-8FBA-8F7F2AD4C1F7}"/>
    <hyperlink ref="AK8" location="'M16'!A1" display="Click here" xr:uid="{67ECD1CD-EE04-42BC-AD72-AA473C84C2C8}"/>
    <hyperlink ref="AM8" location="'M18'!A1" display="Click here" xr:uid="{59455F49-5DFB-4E18-87EC-F4DC63EB23B8}"/>
    <hyperlink ref="AO8" location="'M20'!A1" display="Click here" xr:uid="{6069F391-E3E0-4B80-BC86-FE57398AADC6}"/>
    <hyperlink ref="AQ8" location="'M22'!A1" display="Click here" xr:uid="{A833278D-918A-40D8-A2B1-896B3DDCEE81}"/>
    <hyperlink ref="AS8" location="'M24'!A1" display="Click here" xr:uid="{E6105D6D-37D4-455F-8A09-D5D0AFB13958}"/>
    <hyperlink ref="AU8" location="'M26'!A1" display="Click here" xr:uid="{B305F4F6-990A-4007-BE8A-1A74928CEADE}"/>
    <hyperlink ref="AW8" location="'M28'!A1" display="Click here" xr:uid="{EA959FD6-9B08-4E9D-BA81-617EDDD20AD2}"/>
    <hyperlink ref="AY8" location="'M30'!A1" display="Click here" xr:uid="{7A5D2D20-8594-460A-BE36-685AC0EEEE91}"/>
    <hyperlink ref="BA8" location="'P32'!A1" display="Click here" xr:uid="{B960BCBF-675B-4187-9E0E-A238AA8848C5}"/>
    <hyperlink ref="BC10" location="'P33'!A1" display="Click here" xr:uid="{0CA20C6C-C858-4105-A322-E98EBDD4494E}"/>
    <hyperlink ref="BG8" location="'P34'!A1" display="Click here" xr:uid="{6268E486-669D-4FA6-BB9C-59B621AED69F}"/>
    <hyperlink ref="BE10" location="'P35'!A1" display="Click here" xr:uid="{365CA42C-71A7-4557-9231-AEFAC000CD91}"/>
    <hyperlink ref="BI8" location="'P36'!A1" display="Click here" xr:uid="{FA48DA52-53C7-4797-A9C1-96D9EABAED6C}"/>
    <hyperlink ref="BK8" location="'P37'!A1" display="Click here" xr:uid="{4E41CB0B-E825-4E10-9F5A-6C6C6AFACCAA}"/>
    <hyperlink ref="BM11" location="'P38'!A1" display="Click here" xr:uid="{04664F8A-2C65-414A-A9F6-1703AC5F2DCE}"/>
    <hyperlink ref="BO8" location="'P39'!A1" display="Click here" xr:uid="{3108E462-5FE2-4CE8-9842-6BBF3DEE5C89}"/>
    <hyperlink ref="BQ12" location="'L40'!A1" display="Click here" xr:uid="{F405DCB0-132F-4BF5-AFC3-861073817B80}"/>
    <hyperlink ref="BS8" location="'L41'!A1" display="Click here" xr:uid="{3A1E0725-DF30-4F1C-9408-C77498FE9D7B}"/>
    <hyperlink ref="BU8" location="'L42'!A1" display="Click here" xr:uid="{3EAC8E1F-B7F1-46E4-B8EA-8D5319574D37}"/>
    <hyperlink ref="BW16" location="'L43'!A1" display="Click here" xr:uid="{D28F277E-2C22-4D06-919F-105F029DE614}"/>
    <hyperlink ref="BY8" location="'F44'!A1" display="Click here" xr:uid="{87615EF4-33D5-4E57-B649-E14567B83241}"/>
    <hyperlink ref="CA11" location="'F46'!A1" display="Click here" xr:uid="{E90FF147-EE8E-4E45-AE17-ACCB3E133256}"/>
    <hyperlink ref="CC8" location="'I47'!A1" display="Click here" xr:uid="{1046DB8E-C266-4A2D-9026-8989EDC144E6}"/>
    <hyperlink ref="CE8" location="'I48'!A1" display="Click here" xr:uid="{A787CFA8-EC78-46A2-95C7-925EF39E6A5A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 Input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Zuhaib</dc:creator>
  <cp:lastModifiedBy>Zuhaib</cp:lastModifiedBy>
  <dcterms:created xsi:type="dcterms:W3CDTF">2022-06-18T16:27:29Z</dcterms:created>
  <dcterms:modified xsi:type="dcterms:W3CDTF">2022-07-18T17:00:43Z</dcterms:modified>
</cp:coreProperties>
</file>